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80" yWindow="225" windowWidth="10395" windowHeight="5655" tabRatio="782" activeTab="1"/>
  </bookViews>
  <sheets>
    <sheet name="ハムログデータ" sheetId="20" r:id="rId1"/>
    <sheet name="基本データ入力" sheetId="21" r:id="rId2"/>
    <sheet name="サマリ" sheetId="16" r:id="rId3"/>
    <sheet name="135kHz" sheetId="36" r:id="rId4"/>
    <sheet name="475kHz" sheetId="35" r:id="rId5"/>
    <sheet name="1R9MHz" sheetId="22" r:id="rId6"/>
    <sheet name="3R5MHz" sheetId="23" r:id="rId7"/>
    <sheet name="7MHz" sheetId="24" r:id="rId8"/>
    <sheet name="10MHz" sheetId="37" r:id="rId9"/>
    <sheet name="14MHz" sheetId="25" r:id="rId10"/>
    <sheet name="18MHz" sheetId="38" r:id="rId11"/>
    <sheet name="21MHz" sheetId="26" r:id="rId12"/>
    <sheet name="24MHz" sheetId="39" r:id="rId13"/>
    <sheet name="28MHz" sheetId="27" r:id="rId14"/>
    <sheet name="50MHz" sheetId="28" r:id="rId15"/>
    <sheet name="144MHz" sheetId="29" r:id="rId16"/>
    <sheet name="430MHz" sheetId="30" r:id="rId17"/>
    <sheet name="1200MHz" sheetId="31" r:id="rId18"/>
    <sheet name="2400MHz" sheetId="32" r:id="rId19"/>
    <sheet name="5600MHz" sheetId="33" r:id="rId20"/>
    <sheet name="10.1GHz" sheetId="34" r:id="rId21"/>
    <sheet name="会員コール" sheetId="19" r:id="rId22"/>
  </sheets>
  <definedNames>
    <definedName name="_xlnm.Print_Area" localSheetId="20">'10.1GHz'!$A$1:$J$550</definedName>
    <definedName name="_xlnm.Print_Area" localSheetId="8">'10MHz'!$A$1:$J$550</definedName>
    <definedName name="_xlnm.Print_Area" localSheetId="17">'1200MHz'!$A$1:$J$550</definedName>
    <definedName name="_xlnm.Print_Area" localSheetId="3">'135kHz'!$A$1:$J$550</definedName>
    <definedName name="_xlnm.Print_Area" localSheetId="15">'144MHz'!$A$1:$J$550</definedName>
    <definedName name="_xlnm.Print_Area" localSheetId="9">'14MHz'!$A$1:$J$550</definedName>
    <definedName name="_xlnm.Print_Area" localSheetId="10">'18MHz'!$A$1:$J$550</definedName>
    <definedName name="_xlnm.Print_Area" localSheetId="5">'1R9MHz'!$A$1:$J$550</definedName>
    <definedName name="_xlnm.Print_Area" localSheetId="11">'21MHz'!$A$1:$J$550</definedName>
    <definedName name="_xlnm.Print_Area" localSheetId="18">'2400MHz'!$A$1:$J$550</definedName>
    <definedName name="_xlnm.Print_Area" localSheetId="12">'24MHz'!$A$1:$J$550</definedName>
    <definedName name="_xlnm.Print_Area" localSheetId="13">'28MHz'!$A$1:$J$550</definedName>
    <definedName name="_xlnm.Print_Area" localSheetId="6">'3R5MHz'!$A$1:$J$550</definedName>
    <definedName name="_xlnm.Print_Area" localSheetId="16">'430MHz'!$A$1:$J$550</definedName>
    <definedName name="_xlnm.Print_Area" localSheetId="4">'475kHz'!$A$1:$J$550</definedName>
    <definedName name="_xlnm.Print_Area" localSheetId="14">'50MHz'!$A$1:$J$550</definedName>
    <definedName name="_xlnm.Print_Area" localSheetId="19">'5600MHz'!$A$1:$J$550</definedName>
    <definedName name="_xlnm.Print_Area" localSheetId="7">'7MHz'!$A$1:$J$550</definedName>
    <definedName name="_xlnm.Print_Area" localSheetId="2">サマリ!$A$1:$O$61</definedName>
    <definedName name="_xlnm.Print_Area" localSheetId="1">基本データ入力!$A$1:$M$36</definedName>
  </definedNames>
  <calcPr calcId="125725"/>
</workbook>
</file>

<file path=xl/calcChain.xml><?xml version="1.0" encoding="utf-8"?>
<calcChain xmlns="http://schemas.openxmlformats.org/spreadsheetml/2006/main">
  <c r="C549" i="35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22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1649" i="23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1649" i="24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37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25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38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26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3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27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28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2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30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31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32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33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9" i="34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33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32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31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30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29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28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27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39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26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38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25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37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2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23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22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" i="35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549" i="36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4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6"/>
  <c r="C5"/>
  <c r="M1649" i="24" l="1"/>
  <c r="H1649" s="1"/>
  <c r="G1649" s="1"/>
  <c r="J1649"/>
  <c r="F1649"/>
  <c r="E1649"/>
  <c r="D1649"/>
  <c r="B1649"/>
  <c r="M1648"/>
  <c r="H1648" s="1"/>
  <c r="G1648" s="1"/>
  <c r="J1648"/>
  <c r="F1648"/>
  <c r="E1648"/>
  <c r="D1648"/>
  <c r="B1648"/>
  <c r="M1647"/>
  <c r="H1647" s="1"/>
  <c r="G1647" s="1"/>
  <c r="J1647"/>
  <c r="F1647"/>
  <c r="E1647"/>
  <c r="D1647"/>
  <c r="B1647"/>
  <c r="M1646"/>
  <c r="J1646"/>
  <c r="H1646"/>
  <c r="G1646" s="1"/>
  <c r="F1646"/>
  <c r="E1646"/>
  <c r="D1646"/>
  <c r="B1646"/>
  <c r="M1645"/>
  <c r="H1645" s="1"/>
  <c r="G1645" s="1"/>
  <c r="J1645"/>
  <c r="F1645"/>
  <c r="E1645"/>
  <c r="D1645"/>
  <c r="B1645"/>
  <c r="M1644"/>
  <c r="H1644" s="1"/>
  <c r="G1644" s="1"/>
  <c r="J1644"/>
  <c r="F1644"/>
  <c r="E1644"/>
  <c r="D1644"/>
  <c r="B1644"/>
  <c r="M1643"/>
  <c r="H1643" s="1"/>
  <c r="G1643" s="1"/>
  <c r="J1643"/>
  <c r="F1643"/>
  <c r="E1643"/>
  <c r="D1643"/>
  <c r="B1643"/>
  <c r="M1642"/>
  <c r="J1642"/>
  <c r="H1642"/>
  <c r="G1642" s="1"/>
  <c r="F1642"/>
  <c r="E1642"/>
  <c r="D1642"/>
  <c r="B1642"/>
  <c r="M1641"/>
  <c r="J1641"/>
  <c r="H1641"/>
  <c r="G1641" s="1"/>
  <c r="F1641"/>
  <c r="E1641"/>
  <c r="D1641"/>
  <c r="B1641"/>
  <c r="M1640"/>
  <c r="H1640" s="1"/>
  <c r="G1640" s="1"/>
  <c r="J1640"/>
  <c r="F1640"/>
  <c r="E1640"/>
  <c r="D1640"/>
  <c r="B1640"/>
  <c r="M1639"/>
  <c r="H1639" s="1"/>
  <c r="G1639" s="1"/>
  <c r="J1639"/>
  <c r="F1639"/>
  <c r="E1639"/>
  <c r="D1639"/>
  <c r="B1639"/>
  <c r="M1638"/>
  <c r="J1638"/>
  <c r="H1638"/>
  <c r="G1638" s="1"/>
  <c r="F1638"/>
  <c r="E1638"/>
  <c r="D1638"/>
  <c r="B1638"/>
  <c r="M1637"/>
  <c r="J1637"/>
  <c r="H1637"/>
  <c r="G1637" s="1"/>
  <c r="F1637"/>
  <c r="E1637"/>
  <c r="D1637"/>
  <c r="B1637"/>
  <c r="M1636"/>
  <c r="H1636" s="1"/>
  <c r="G1636" s="1"/>
  <c r="J1636"/>
  <c r="F1636"/>
  <c r="E1636"/>
  <c r="D1636"/>
  <c r="B1636"/>
  <c r="M1635"/>
  <c r="H1635" s="1"/>
  <c r="G1635" s="1"/>
  <c r="J1635"/>
  <c r="F1635"/>
  <c r="E1635"/>
  <c r="D1635"/>
  <c r="B1635"/>
  <c r="M1634"/>
  <c r="J1634"/>
  <c r="H1634"/>
  <c r="G1634" s="1"/>
  <c r="F1634"/>
  <c r="E1634"/>
  <c r="D1634"/>
  <c r="B1634"/>
  <c r="M1633"/>
  <c r="J1633"/>
  <c r="H1633"/>
  <c r="G1633" s="1"/>
  <c r="F1633"/>
  <c r="E1633"/>
  <c r="D1633"/>
  <c r="B1633"/>
  <c r="M1632"/>
  <c r="H1632" s="1"/>
  <c r="G1632" s="1"/>
  <c r="J1632"/>
  <c r="F1632"/>
  <c r="E1632"/>
  <c r="D1632"/>
  <c r="B1632"/>
  <c r="M1631"/>
  <c r="H1631" s="1"/>
  <c r="G1631" s="1"/>
  <c r="J1631"/>
  <c r="F1631"/>
  <c r="E1631"/>
  <c r="D1631"/>
  <c r="B1631"/>
  <c r="M1630"/>
  <c r="J1630"/>
  <c r="H1630"/>
  <c r="G1630" s="1"/>
  <c r="F1630"/>
  <c r="E1630"/>
  <c r="D1630"/>
  <c r="B1630"/>
  <c r="M1629"/>
  <c r="J1629"/>
  <c r="H1629"/>
  <c r="G1629"/>
  <c r="F1629"/>
  <c r="E1629"/>
  <c r="D1629"/>
  <c r="B1629"/>
  <c r="M1628"/>
  <c r="H1628" s="1"/>
  <c r="G1628" s="1"/>
  <c r="J1628"/>
  <c r="F1628"/>
  <c r="E1628"/>
  <c r="D1628"/>
  <c r="B1628"/>
  <c r="M1627"/>
  <c r="H1627" s="1"/>
  <c r="J1627"/>
  <c r="G1627"/>
  <c r="F1627"/>
  <c r="E1627"/>
  <c r="D1627"/>
  <c r="B1627"/>
  <c r="M1626"/>
  <c r="J1626"/>
  <c r="H1626"/>
  <c r="G1626" s="1"/>
  <c r="F1626"/>
  <c r="E1626"/>
  <c r="D1626"/>
  <c r="B1626"/>
  <c r="M1625"/>
  <c r="J1625"/>
  <c r="H1625"/>
  <c r="G1625" s="1"/>
  <c r="F1625"/>
  <c r="E1625"/>
  <c r="D1625"/>
  <c r="B1625"/>
  <c r="M1624"/>
  <c r="H1624" s="1"/>
  <c r="G1624" s="1"/>
  <c r="J1624"/>
  <c r="F1624"/>
  <c r="E1624"/>
  <c r="D1624"/>
  <c r="B1624"/>
  <c r="M1623"/>
  <c r="H1623" s="1"/>
  <c r="G1623" s="1"/>
  <c r="J1623"/>
  <c r="F1623"/>
  <c r="E1623"/>
  <c r="D1623"/>
  <c r="B1623"/>
  <c r="M1622"/>
  <c r="J1622"/>
  <c r="H1622"/>
  <c r="G1622" s="1"/>
  <c r="F1622"/>
  <c r="E1622"/>
  <c r="D1622"/>
  <c r="B1622"/>
  <c r="M1621"/>
  <c r="J1621"/>
  <c r="H1621"/>
  <c r="G1621" s="1"/>
  <c r="F1621"/>
  <c r="E1621"/>
  <c r="D1621"/>
  <c r="B1621"/>
  <c r="M1620"/>
  <c r="H1620" s="1"/>
  <c r="G1620" s="1"/>
  <c r="J1620"/>
  <c r="F1620"/>
  <c r="E1620"/>
  <c r="D1620"/>
  <c r="B1620"/>
  <c r="M1619"/>
  <c r="J1619"/>
  <c r="H1619"/>
  <c r="G1619" s="1"/>
  <c r="F1619"/>
  <c r="E1619"/>
  <c r="D1619"/>
  <c r="B1619"/>
  <c r="M1618"/>
  <c r="J1618"/>
  <c r="H1618"/>
  <c r="G1618" s="1"/>
  <c r="F1618"/>
  <c r="E1618"/>
  <c r="D1618"/>
  <c r="B1618"/>
  <c r="M1617"/>
  <c r="H1617" s="1"/>
  <c r="G1617" s="1"/>
  <c r="J1617"/>
  <c r="F1617"/>
  <c r="E1617"/>
  <c r="D1617"/>
  <c r="B1617"/>
  <c r="M1616"/>
  <c r="H1616" s="1"/>
  <c r="G1616" s="1"/>
  <c r="J1616"/>
  <c r="F1616"/>
  <c r="E1616"/>
  <c r="D1616"/>
  <c r="B1616"/>
  <c r="M1615"/>
  <c r="H1615" s="1"/>
  <c r="G1615" s="1"/>
  <c r="J1615"/>
  <c r="F1615"/>
  <c r="E1615"/>
  <c r="D1615"/>
  <c r="B1615"/>
  <c r="M1614"/>
  <c r="J1614"/>
  <c r="H1614"/>
  <c r="G1614" s="1"/>
  <c r="F1614"/>
  <c r="E1614"/>
  <c r="D1614"/>
  <c r="B1614"/>
  <c r="M1613"/>
  <c r="J1613"/>
  <c r="H1613"/>
  <c r="G1613" s="1"/>
  <c r="F1613"/>
  <c r="E1613"/>
  <c r="D1613"/>
  <c r="B1613"/>
  <c r="M1612"/>
  <c r="H1612" s="1"/>
  <c r="G1612" s="1"/>
  <c r="J1612"/>
  <c r="F1612"/>
  <c r="E1612"/>
  <c r="D1612"/>
  <c r="B1612"/>
  <c r="M1611"/>
  <c r="J1611"/>
  <c r="H1611"/>
  <c r="G1611" s="1"/>
  <c r="F1611"/>
  <c r="E1611"/>
  <c r="D1611"/>
  <c r="B1611"/>
  <c r="M1610"/>
  <c r="J1610"/>
  <c r="H1610"/>
  <c r="G1610" s="1"/>
  <c r="F1610"/>
  <c r="E1610"/>
  <c r="D1610"/>
  <c r="B1610"/>
  <c r="M1609"/>
  <c r="H1609" s="1"/>
  <c r="G1609" s="1"/>
  <c r="J1609"/>
  <c r="F1609"/>
  <c r="E1609"/>
  <c r="D1609"/>
  <c r="B1609"/>
  <c r="M1608"/>
  <c r="H1608" s="1"/>
  <c r="G1608" s="1"/>
  <c r="J1608"/>
  <c r="F1608"/>
  <c r="E1608"/>
  <c r="D1608"/>
  <c r="B1608"/>
  <c r="M1607"/>
  <c r="H1607" s="1"/>
  <c r="G1607" s="1"/>
  <c r="J1607"/>
  <c r="F1607"/>
  <c r="E1607"/>
  <c r="D1607"/>
  <c r="B1607"/>
  <c r="M1606"/>
  <c r="J1606"/>
  <c r="H1606"/>
  <c r="G1606" s="1"/>
  <c r="F1606"/>
  <c r="E1606"/>
  <c r="D1606"/>
  <c r="B1606"/>
  <c r="M1605"/>
  <c r="H1605" s="1"/>
  <c r="G1605" s="1"/>
  <c r="J1605"/>
  <c r="F1605"/>
  <c r="E1605"/>
  <c r="D1605"/>
  <c r="B1605"/>
  <c r="M1604"/>
  <c r="H1604" s="1"/>
  <c r="G1604" s="1"/>
  <c r="J1604"/>
  <c r="F1604"/>
  <c r="E1604"/>
  <c r="D1604"/>
  <c r="B1604"/>
  <c r="M1603"/>
  <c r="J1603"/>
  <c r="H1603"/>
  <c r="G1603" s="1"/>
  <c r="F1603"/>
  <c r="E1603"/>
  <c r="D1603"/>
  <c r="B1603"/>
  <c r="M1602"/>
  <c r="J1602"/>
  <c r="H1602"/>
  <c r="G1602" s="1"/>
  <c r="F1602"/>
  <c r="E1602"/>
  <c r="D1602"/>
  <c r="B1602"/>
  <c r="M1601"/>
  <c r="H1601" s="1"/>
  <c r="G1601" s="1"/>
  <c r="J1601"/>
  <c r="F1601"/>
  <c r="E1601"/>
  <c r="D1601"/>
  <c r="B1601"/>
  <c r="M1600"/>
  <c r="H1600" s="1"/>
  <c r="J1600"/>
  <c r="F1600"/>
  <c r="E1600"/>
  <c r="D1600"/>
  <c r="B1600"/>
  <c r="D1597"/>
  <c r="G1596"/>
  <c r="F1596"/>
  <c r="M1594"/>
  <c r="J1594"/>
  <c r="H1594"/>
  <c r="G1594" s="1"/>
  <c r="F1594"/>
  <c r="E1594"/>
  <c r="D1594"/>
  <c r="B1594"/>
  <c r="M1593"/>
  <c r="H1593" s="1"/>
  <c r="G1593" s="1"/>
  <c r="J1593"/>
  <c r="F1593"/>
  <c r="E1593"/>
  <c r="D1593"/>
  <c r="B1593"/>
  <c r="M1592"/>
  <c r="H1592" s="1"/>
  <c r="G1592" s="1"/>
  <c r="J1592"/>
  <c r="F1592"/>
  <c r="E1592"/>
  <c r="D1592"/>
  <c r="B1592"/>
  <c r="M1591"/>
  <c r="H1591" s="1"/>
  <c r="G1591" s="1"/>
  <c r="J1591"/>
  <c r="F1591"/>
  <c r="E1591"/>
  <c r="D1591"/>
  <c r="B1591"/>
  <c r="M1590"/>
  <c r="J1590"/>
  <c r="H1590"/>
  <c r="G1590" s="1"/>
  <c r="F1590"/>
  <c r="E1590"/>
  <c r="D1590"/>
  <c r="B1590"/>
  <c r="M1589"/>
  <c r="H1589" s="1"/>
  <c r="G1589" s="1"/>
  <c r="J1589"/>
  <c r="F1589"/>
  <c r="E1589"/>
  <c r="D1589"/>
  <c r="B1589"/>
  <c r="M1588"/>
  <c r="H1588" s="1"/>
  <c r="G1588" s="1"/>
  <c r="J1588"/>
  <c r="F1588"/>
  <c r="E1588"/>
  <c r="D1588"/>
  <c r="B1588"/>
  <c r="M1587"/>
  <c r="J1587"/>
  <c r="H1587"/>
  <c r="G1587" s="1"/>
  <c r="F1587"/>
  <c r="E1587"/>
  <c r="D1587"/>
  <c r="B1587"/>
  <c r="M1586"/>
  <c r="J1586"/>
  <c r="H1586"/>
  <c r="G1586" s="1"/>
  <c r="F1586"/>
  <c r="E1586"/>
  <c r="D1586"/>
  <c r="B1586"/>
  <c r="M1585"/>
  <c r="H1585" s="1"/>
  <c r="G1585" s="1"/>
  <c r="J1585"/>
  <c r="F1585"/>
  <c r="E1585"/>
  <c r="D1585"/>
  <c r="B1585"/>
  <c r="M1584"/>
  <c r="H1584" s="1"/>
  <c r="G1584" s="1"/>
  <c r="J1584"/>
  <c r="F1584"/>
  <c r="E1584"/>
  <c r="D1584"/>
  <c r="B1584"/>
  <c r="M1583"/>
  <c r="H1583" s="1"/>
  <c r="G1583" s="1"/>
  <c r="J1583"/>
  <c r="F1583"/>
  <c r="E1583"/>
  <c r="D1583"/>
  <c r="B1583"/>
  <c r="M1582"/>
  <c r="J1582"/>
  <c r="H1582"/>
  <c r="G1582" s="1"/>
  <c r="F1582"/>
  <c r="E1582"/>
  <c r="D1582"/>
  <c r="B1582"/>
  <c r="M1581"/>
  <c r="H1581" s="1"/>
  <c r="G1581" s="1"/>
  <c r="J1581"/>
  <c r="F1581"/>
  <c r="E1581"/>
  <c r="D1581"/>
  <c r="B1581"/>
  <c r="M1580"/>
  <c r="H1580" s="1"/>
  <c r="G1580" s="1"/>
  <c r="J1580"/>
  <c r="F1580"/>
  <c r="E1580"/>
  <c r="D1580"/>
  <c r="B1580"/>
  <c r="M1579"/>
  <c r="J1579"/>
  <c r="H1579"/>
  <c r="G1579" s="1"/>
  <c r="F1579"/>
  <c r="E1579"/>
  <c r="D1579"/>
  <c r="B1579"/>
  <c r="M1578"/>
  <c r="J1578"/>
  <c r="H1578"/>
  <c r="G1578" s="1"/>
  <c r="F1578"/>
  <c r="E1578"/>
  <c r="D1578"/>
  <c r="B1578"/>
  <c r="M1577"/>
  <c r="H1577" s="1"/>
  <c r="G1577" s="1"/>
  <c r="J1577"/>
  <c r="F1577"/>
  <c r="E1577"/>
  <c r="D1577"/>
  <c r="B1577"/>
  <c r="M1576"/>
  <c r="H1576" s="1"/>
  <c r="G1576" s="1"/>
  <c r="J1576"/>
  <c r="F1576"/>
  <c r="E1576"/>
  <c r="D1576"/>
  <c r="B1576"/>
  <c r="M1575"/>
  <c r="H1575" s="1"/>
  <c r="G1575" s="1"/>
  <c r="J1575"/>
  <c r="F1575"/>
  <c r="E1575"/>
  <c r="D1575"/>
  <c r="B1575"/>
  <c r="M1574"/>
  <c r="J1574"/>
  <c r="H1574"/>
  <c r="G1574" s="1"/>
  <c r="F1574"/>
  <c r="E1574"/>
  <c r="D1574"/>
  <c r="B1574"/>
  <c r="M1573"/>
  <c r="H1573" s="1"/>
  <c r="G1573" s="1"/>
  <c r="J1573"/>
  <c r="F1573"/>
  <c r="E1573"/>
  <c r="D1573"/>
  <c r="B1573"/>
  <c r="M1572"/>
  <c r="H1572" s="1"/>
  <c r="G1572" s="1"/>
  <c r="J1572"/>
  <c r="F1572"/>
  <c r="E1572"/>
  <c r="D1572"/>
  <c r="B1572"/>
  <c r="M1571"/>
  <c r="J1571"/>
  <c r="H1571"/>
  <c r="G1571" s="1"/>
  <c r="F1571"/>
  <c r="E1571"/>
  <c r="D1571"/>
  <c r="B1571"/>
  <c r="M1570"/>
  <c r="J1570"/>
  <c r="H1570"/>
  <c r="G1570" s="1"/>
  <c r="F1570"/>
  <c r="E1570"/>
  <c r="D1570"/>
  <c r="B1570"/>
  <c r="M1569"/>
  <c r="H1569" s="1"/>
  <c r="G1569" s="1"/>
  <c r="J1569"/>
  <c r="F1569"/>
  <c r="E1569"/>
  <c r="D1569"/>
  <c r="B1569"/>
  <c r="M1568"/>
  <c r="H1568" s="1"/>
  <c r="G1568" s="1"/>
  <c r="J1568"/>
  <c r="F1568"/>
  <c r="E1568"/>
  <c r="D1568"/>
  <c r="B1568"/>
  <c r="M1567"/>
  <c r="H1567" s="1"/>
  <c r="G1567" s="1"/>
  <c r="J1567"/>
  <c r="F1567"/>
  <c r="E1567"/>
  <c r="D1567"/>
  <c r="B1567"/>
  <c r="M1566"/>
  <c r="J1566"/>
  <c r="H1566"/>
  <c r="G1566" s="1"/>
  <c r="F1566"/>
  <c r="E1566"/>
  <c r="D1566"/>
  <c r="B1566"/>
  <c r="M1565"/>
  <c r="J1565"/>
  <c r="H1565"/>
  <c r="G1565" s="1"/>
  <c r="F1565"/>
  <c r="E1565"/>
  <c r="D1565"/>
  <c r="B1565"/>
  <c r="M1564"/>
  <c r="H1564" s="1"/>
  <c r="G1564" s="1"/>
  <c r="J1564"/>
  <c r="F1564"/>
  <c r="E1564"/>
  <c r="D1564"/>
  <c r="B1564"/>
  <c r="M1563"/>
  <c r="J1563"/>
  <c r="H1563"/>
  <c r="G1563" s="1"/>
  <c r="F1563"/>
  <c r="E1563"/>
  <c r="D1563"/>
  <c r="B1563"/>
  <c r="M1562"/>
  <c r="J1562"/>
  <c r="H1562"/>
  <c r="G1562" s="1"/>
  <c r="F1562"/>
  <c r="E1562"/>
  <c r="D1562"/>
  <c r="B1562"/>
  <c r="M1561"/>
  <c r="H1561" s="1"/>
  <c r="G1561" s="1"/>
  <c r="J1561"/>
  <c r="F1561"/>
  <c r="E1561"/>
  <c r="D1561"/>
  <c r="B1561"/>
  <c r="M1560"/>
  <c r="H1560" s="1"/>
  <c r="G1560" s="1"/>
  <c r="J1560"/>
  <c r="F1560"/>
  <c r="E1560"/>
  <c r="D1560"/>
  <c r="B1560"/>
  <c r="M1559"/>
  <c r="H1559" s="1"/>
  <c r="G1559" s="1"/>
  <c r="J1559"/>
  <c r="F1559"/>
  <c r="E1559"/>
  <c r="D1559"/>
  <c r="B1559"/>
  <c r="M1558"/>
  <c r="J1558"/>
  <c r="H1558"/>
  <c r="G1558" s="1"/>
  <c r="F1558"/>
  <c r="E1558"/>
  <c r="D1558"/>
  <c r="B1558"/>
  <c r="M1557"/>
  <c r="H1557" s="1"/>
  <c r="G1557" s="1"/>
  <c r="J1557"/>
  <c r="F1557"/>
  <c r="E1557"/>
  <c r="D1557"/>
  <c r="B1557"/>
  <c r="M1556"/>
  <c r="H1556" s="1"/>
  <c r="G1556" s="1"/>
  <c r="J1556"/>
  <c r="F1556"/>
  <c r="E1556"/>
  <c r="D1556"/>
  <c r="B1556"/>
  <c r="M1555"/>
  <c r="J1555"/>
  <c r="H1555"/>
  <c r="G1555" s="1"/>
  <c r="F1555"/>
  <c r="E1555"/>
  <c r="D1555"/>
  <c r="B1555"/>
  <c r="M1554"/>
  <c r="J1554"/>
  <c r="H1554"/>
  <c r="G1554" s="1"/>
  <c r="F1554"/>
  <c r="E1554"/>
  <c r="D1554"/>
  <c r="B1554"/>
  <c r="M1553"/>
  <c r="H1553" s="1"/>
  <c r="G1553" s="1"/>
  <c r="J1553"/>
  <c r="F1553"/>
  <c r="E1553"/>
  <c r="D1553"/>
  <c r="B1553"/>
  <c r="M1552"/>
  <c r="H1552" s="1"/>
  <c r="G1552" s="1"/>
  <c r="J1552"/>
  <c r="F1552"/>
  <c r="E1552"/>
  <c r="D1552"/>
  <c r="B1552"/>
  <c r="M1551"/>
  <c r="H1551" s="1"/>
  <c r="G1551" s="1"/>
  <c r="J1551"/>
  <c r="F1551"/>
  <c r="E1551"/>
  <c r="D1551"/>
  <c r="B1551"/>
  <c r="M1550"/>
  <c r="J1550"/>
  <c r="H1550"/>
  <c r="G1550" s="1"/>
  <c r="F1550"/>
  <c r="E1550"/>
  <c r="D1550"/>
  <c r="B1550"/>
  <c r="M1549"/>
  <c r="H1549" s="1"/>
  <c r="G1549" s="1"/>
  <c r="J1549"/>
  <c r="F1549"/>
  <c r="E1549"/>
  <c r="D1549"/>
  <c r="B1549"/>
  <c r="M1548"/>
  <c r="H1548" s="1"/>
  <c r="G1548" s="1"/>
  <c r="J1548"/>
  <c r="F1548"/>
  <c r="E1548"/>
  <c r="D1548"/>
  <c r="B1548"/>
  <c r="M1547"/>
  <c r="J1547"/>
  <c r="H1547"/>
  <c r="G1547" s="1"/>
  <c r="F1547"/>
  <c r="E1547"/>
  <c r="D1547"/>
  <c r="B1547"/>
  <c r="M1546"/>
  <c r="J1546"/>
  <c r="H1546"/>
  <c r="G1546" s="1"/>
  <c r="F1546"/>
  <c r="E1546"/>
  <c r="D1546"/>
  <c r="B1546"/>
  <c r="M1545"/>
  <c r="H1545" s="1"/>
  <c r="J1545"/>
  <c r="F1545"/>
  <c r="E1545"/>
  <c r="D1545"/>
  <c r="B1545"/>
  <c r="D1542"/>
  <c r="G1541"/>
  <c r="F1541"/>
  <c r="M1539"/>
  <c r="J1539"/>
  <c r="H1539"/>
  <c r="G1539" s="1"/>
  <c r="F1539"/>
  <c r="E1539"/>
  <c r="D1539"/>
  <c r="B1539"/>
  <c r="M1538"/>
  <c r="J1538"/>
  <c r="H1538"/>
  <c r="G1538" s="1"/>
  <c r="F1538"/>
  <c r="E1538"/>
  <c r="D1538"/>
  <c r="B1538"/>
  <c r="M1537"/>
  <c r="H1537" s="1"/>
  <c r="G1537" s="1"/>
  <c r="J1537"/>
  <c r="F1537"/>
  <c r="E1537"/>
  <c r="D1537"/>
  <c r="B1537"/>
  <c r="M1536"/>
  <c r="H1536" s="1"/>
  <c r="G1536" s="1"/>
  <c r="J1536"/>
  <c r="F1536"/>
  <c r="E1536"/>
  <c r="D1536"/>
  <c r="B1536"/>
  <c r="M1535"/>
  <c r="H1535" s="1"/>
  <c r="G1535" s="1"/>
  <c r="J1535"/>
  <c r="F1535"/>
  <c r="E1535"/>
  <c r="D1535"/>
  <c r="B1535"/>
  <c r="M1534"/>
  <c r="J1534"/>
  <c r="H1534"/>
  <c r="G1534" s="1"/>
  <c r="F1534"/>
  <c r="E1534"/>
  <c r="D1534"/>
  <c r="B1534"/>
  <c r="M1533"/>
  <c r="H1533" s="1"/>
  <c r="G1533" s="1"/>
  <c r="J1533"/>
  <c r="F1533"/>
  <c r="E1533"/>
  <c r="D1533"/>
  <c r="B1533"/>
  <c r="M1532"/>
  <c r="H1532" s="1"/>
  <c r="G1532" s="1"/>
  <c r="J1532"/>
  <c r="F1532"/>
  <c r="E1532"/>
  <c r="D1532"/>
  <c r="B1532"/>
  <c r="M1531"/>
  <c r="J1531"/>
  <c r="H1531"/>
  <c r="G1531" s="1"/>
  <c r="F1531"/>
  <c r="E1531"/>
  <c r="D1531"/>
  <c r="B1531"/>
  <c r="M1530"/>
  <c r="J1530"/>
  <c r="H1530"/>
  <c r="G1530" s="1"/>
  <c r="F1530"/>
  <c r="E1530"/>
  <c r="D1530"/>
  <c r="B1530"/>
  <c r="M1529"/>
  <c r="H1529" s="1"/>
  <c r="G1529" s="1"/>
  <c r="J1529"/>
  <c r="F1529"/>
  <c r="E1529"/>
  <c r="D1529"/>
  <c r="B1529"/>
  <c r="M1528"/>
  <c r="H1528" s="1"/>
  <c r="G1528" s="1"/>
  <c r="J1528"/>
  <c r="F1528"/>
  <c r="E1528"/>
  <c r="D1528"/>
  <c r="B1528"/>
  <c r="M1527"/>
  <c r="H1527" s="1"/>
  <c r="G1527" s="1"/>
  <c r="J1527"/>
  <c r="F1527"/>
  <c r="E1527"/>
  <c r="D1527"/>
  <c r="B1527"/>
  <c r="M1526"/>
  <c r="J1526"/>
  <c r="H1526"/>
  <c r="G1526" s="1"/>
  <c r="F1526"/>
  <c r="E1526"/>
  <c r="D1526"/>
  <c r="B1526"/>
  <c r="M1525"/>
  <c r="H1525" s="1"/>
  <c r="G1525" s="1"/>
  <c r="J1525"/>
  <c r="F1525"/>
  <c r="E1525"/>
  <c r="D1525"/>
  <c r="B1525"/>
  <c r="M1524"/>
  <c r="H1524" s="1"/>
  <c r="G1524" s="1"/>
  <c r="J1524"/>
  <c r="F1524"/>
  <c r="E1524"/>
  <c r="D1524"/>
  <c r="B1524"/>
  <c r="M1523"/>
  <c r="J1523"/>
  <c r="H1523"/>
  <c r="G1523" s="1"/>
  <c r="F1523"/>
  <c r="E1523"/>
  <c r="D1523"/>
  <c r="B1523"/>
  <c r="M1522"/>
  <c r="J1522"/>
  <c r="H1522"/>
  <c r="G1522" s="1"/>
  <c r="F1522"/>
  <c r="E1522"/>
  <c r="D1522"/>
  <c r="B1522"/>
  <c r="M1521"/>
  <c r="H1521" s="1"/>
  <c r="G1521" s="1"/>
  <c r="J1521"/>
  <c r="F1521"/>
  <c r="E1521"/>
  <c r="D1521"/>
  <c r="B1521"/>
  <c r="M1520"/>
  <c r="H1520" s="1"/>
  <c r="G1520" s="1"/>
  <c r="J1520"/>
  <c r="F1520"/>
  <c r="E1520"/>
  <c r="D1520"/>
  <c r="B1520"/>
  <c r="M1519"/>
  <c r="H1519" s="1"/>
  <c r="G1519" s="1"/>
  <c r="J1519"/>
  <c r="F1519"/>
  <c r="E1519"/>
  <c r="D1519"/>
  <c r="B1519"/>
  <c r="M1518"/>
  <c r="J1518"/>
  <c r="H1518"/>
  <c r="G1518" s="1"/>
  <c r="F1518"/>
  <c r="E1518"/>
  <c r="D1518"/>
  <c r="B1518"/>
  <c r="M1517"/>
  <c r="H1517" s="1"/>
  <c r="G1517" s="1"/>
  <c r="J1517"/>
  <c r="F1517"/>
  <c r="E1517"/>
  <c r="D1517"/>
  <c r="B1517"/>
  <c r="M1516"/>
  <c r="H1516" s="1"/>
  <c r="G1516" s="1"/>
  <c r="J1516"/>
  <c r="F1516"/>
  <c r="E1516"/>
  <c r="D1516"/>
  <c r="B1516"/>
  <c r="M1515"/>
  <c r="J1515"/>
  <c r="H1515"/>
  <c r="G1515" s="1"/>
  <c r="F1515"/>
  <c r="E1515"/>
  <c r="D1515"/>
  <c r="B1515"/>
  <c r="M1514"/>
  <c r="J1514"/>
  <c r="H1514"/>
  <c r="G1514" s="1"/>
  <c r="F1514"/>
  <c r="E1514"/>
  <c r="D1514"/>
  <c r="B1514"/>
  <c r="M1513"/>
  <c r="H1513" s="1"/>
  <c r="G1513" s="1"/>
  <c r="J1513"/>
  <c r="F1513"/>
  <c r="E1513"/>
  <c r="D1513"/>
  <c r="B1513"/>
  <c r="M1512"/>
  <c r="H1512" s="1"/>
  <c r="G1512" s="1"/>
  <c r="J1512"/>
  <c r="F1512"/>
  <c r="E1512"/>
  <c r="D1512"/>
  <c r="B1512"/>
  <c r="M1511"/>
  <c r="H1511" s="1"/>
  <c r="G1511" s="1"/>
  <c r="J1511"/>
  <c r="F1511"/>
  <c r="E1511"/>
  <c r="D1511"/>
  <c r="B1511"/>
  <c r="M1510"/>
  <c r="J1510"/>
  <c r="H1510"/>
  <c r="G1510" s="1"/>
  <c r="F1510"/>
  <c r="E1510"/>
  <c r="D1510"/>
  <c r="B1510"/>
  <c r="M1509"/>
  <c r="H1509" s="1"/>
  <c r="G1509" s="1"/>
  <c r="J1509"/>
  <c r="F1509"/>
  <c r="E1509"/>
  <c r="D1509"/>
  <c r="B1509"/>
  <c r="M1508"/>
  <c r="H1508" s="1"/>
  <c r="G1508" s="1"/>
  <c r="J1508"/>
  <c r="F1508"/>
  <c r="E1508"/>
  <c r="D1508"/>
  <c r="B1508"/>
  <c r="M1507"/>
  <c r="J1507"/>
  <c r="H1507"/>
  <c r="G1507" s="1"/>
  <c r="F1507"/>
  <c r="E1507"/>
  <c r="D1507"/>
  <c r="B1507"/>
  <c r="M1506"/>
  <c r="J1506"/>
  <c r="H1506"/>
  <c r="G1506" s="1"/>
  <c r="F1506"/>
  <c r="E1506"/>
  <c r="D1506"/>
  <c r="B1506"/>
  <c r="M1505"/>
  <c r="H1505" s="1"/>
  <c r="G1505" s="1"/>
  <c r="J1505"/>
  <c r="F1505"/>
  <c r="E1505"/>
  <c r="D1505"/>
  <c r="B1505"/>
  <c r="M1504"/>
  <c r="H1504" s="1"/>
  <c r="G1504" s="1"/>
  <c r="J1504"/>
  <c r="F1504"/>
  <c r="E1504"/>
  <c r="D1504"/>
  <c r="B1504"/>
  <c r="M1503"/>
  <c r="H1503" s="1"/>
  <c r="G1503" s="1"/>
  <c r="J1503"/>
  <c r="F1503"/>
  <c r="E1503"/>
  <c r="D1503"/>
  <c r="B1503"/>
  <c r="M1502"/>
  <c r="J1502"/>
  <c r="H1502"/>
  <c r="G1502" s="1"/>
  <c r="F1502"/>
  <c r="E1502"/>
  <c r="D1502"/>
  <c r="B1502"/>
  <c r="M1501"/>
  <c r="H1501" s="1"/>
  <c r="G1501" s="1"/>
  <c r="J1501"/>
  <c r="F1501"/>
  <c r="E1501"/>
  <c r="D1501"/>
  <c r="B1501"/>
  <c r="M1500"/>
  <c r="H1500" s="1"/>
  <c r="G1500" s="1"/>
  <c r="J1500"/>
  <c r="F1500"/>
  <c r="E1500"/>
  <c r="D1500"/>
  <c r="B1500"/>
  <c r="M1499"/>
  <c r="J1499"/>
  <c r="H1499"/>
  <c r="G1499" s="1"/>
  <c r="F1499"/>
  <c r="E1499"/>
  <c r="D1499"/>
  <c r="B1499"/>
  <c r="M1498"/>
  <c r="J1498"/>
  <c r="H1498"/>
  <c r="G1498" s="1"/>
  <c r="F1498"/>
  <c r="E1498"/>
  <c r="D1498"/>
  <c r="B1498"/>
  <c r="M1497"/>
  <c r="H1497" s="1"/>
  <c r="G1497" s="1"/>
  <c r="J1497"/>
  <c r="F1497"/>
  <c r="E1497"/>
  <c r="D1497"/>
  <c r="B1497"/>
  <c r="M1496"/>
  <c r="H1496" s="1"/>
  <c r="G1496" s="1"/>
  <c r="J1496"/>
  <c r="F1496"/>
  <c r="E1496"/>
  <c r="D1496"/>
  <c r="B1496"/>
  <c r="M1495"/>
  <c r="H1495" s="1"/>
  <c r="G1495" s="1"/>
  <c r="J1495"/>
  <c r="F1495"/>
  <c r="E1495"/>
  <c r="D1495"/>
  <c r="B1495"/>
  <c r="M1494"/>
  <c r="J1494"/>
  <c r="H1494"/>
  <c r="G1494" s="1"/>
  <c r="F1494"/>
  <c r="E1494"/>
  <c r="D1494"/>
  <c r="B1494"/>
  <c r="M1493"/>
  <c r="H1493" s="1"/>
  <c r="G1493" s="1"/>
  <c r="J1493"/>
  <c r="F1493"/>
  <c r="E1493"/>
  <c r="D1493"/>
  <c r="B1493"/>
  <c r="M1492"/>
  <c r="H1492" s="1"/>
  <c r="G1492" s="1"/>
  <c r="J1492"/>
  <c r="F1492"/>
  <c r="E1492"/>
  <c r="D1492"/>
  <c r="B1492"/>
  <c r="M1491"/>
  <c r="J1491"/>
  <c r="H1491"/>
  <c r="G1491" s="1"/>
  <c r="F1491"/>
  <c r="E1491"/>
  <c r="D1491"/>
  <c r="B1491"/>
  <c r="M1490"/>
  <c r="J1490"/>
  <c r="H1490"/>
  <c r="F1490"/>
  <c r="E1490"/>
  <c r="D1490"/>
  <c r="B1490"/>
  <c r="D1487"/>
  <c r="G1486"/>
  <c r="F1486"/>
  <c r="M1484"/>
  <c r="H1484" s="1"/>
  <c r="G1484" s="1"/>
  <c r="J1484"/>
  <c r="F1484"/>
  <c r="E1484"/>
  <c r="D1484"/>
  <c r="B1484"/>
  <c r="M1483"/>
  <c r="J1483"/>
  <c r="H1483"/>
  <c r="G1483" s="1"/>
  <c r="F1483"/>
  <c r="E1483"/>
  <c r="D1483"/>
  <c r="B1483"/>
  <c r="M1482"/>
  <c r="J1482"/>
  <c r="H1482"/>
  <c r="G1482" s="1"/>
  <c r="F1482"/>
  <c r="E1482"/>
  <c r="D1482"/>
  <c r="B1482"/>
  <c r="M1481"/>
  <c r="H1481" s="1"/>
  <c r="G1481" s="1"/>
  <c r="J1481"/>
  <c r="F1481"/>
  <c r="E1481"/>
  <c r="D1481"/>
  <c r="B1481"/>
  <c r="M1480"/>
  <c r="H1480" s="1"/>
  <c r="G1480" s="1"/>
  <c r="J1480"/>
  <c r="F1480"/>
  <c r="E1480"/>
  <c r="D1480"/>
  <c r="B1480"/>
  <c r="M1479"/>
  <c r="H1479" s="1"/>
  <c r="G1479" s="1"/>
  <c r="J1479"/>
  <c r="F1479"/>
  <c r="E1479"/>
  <c r="D1479"/>
  <c r="B1479"/>
  <c r="M1478"/>
  <c r="J1478"/>
  <c r="H1478"/>
  <c r="G1478" s="1"/>
  <c r="F1478"/>
  <c r="E1478"/>
  <c r="D1478"/>
  <c r="B1478"/>
  <c r="M1477"/>
  <c r="H1477" s="1"/>
  <c r="G1477" s="1"/>
  <c r="J1477"/>
  <c r="F1477"/>
  <c r="E1477"/>
  <c r="D1477"/>
  <c r="B1477"/>
  <c r="M1476"/>
  <c r="H1476" s="1"/>
  <c r="G1476" s="1"/>
  <c r="J1476"/>
  <c r="F1476"/>
  <c r="E1476"/>
  <c r="D1476"/>
  <c r="B1476"/>
  <c r="M1475"/>
  <c r="J1475"/>
  <c r="H1475"/>
  <c r="G1475" s="1"/>
  <c r="F1475"/>
  <c r="E1475"/>
  <c r="D1475"/>
  <c r="B1475"/>
  <c r="M1474"/>
  <c r="J1474"/>
  <c r="H1474"/>
  <c r="G1474" s="1"/>
  <c r="F1474"/>
  <c r="E1474"/>
  <c r="D1474"/>
  <c r="B1474"/>
  <c r="M1473"/>
  <c r="H1473" s="1"/>
  <c r="G1473" s="1"/>
  <c r="J1473"/>
  <c r="F1473"/>
  <c r="E1473"/>
  <c r="D1473"/>
  <c r="B1473"/>
  <c r="M1472"/>
  <c r="H1472" s="1"/>
  <c r="G1472" s="1"/>
  <c r="J1472"/>
  <c r="F1472"/>
  <c r="E1472"/>
  <c r="D1472"/>
  <c r="B1472"/>
  <c r="M1471"/>
  <c r="H1471" s="1"/>
  <c r="G1471" s="1"/>
  <c r="J1471"/>
  <c r="F1471"/>
  <c r="E1471"/>
  <c r="D1471"/>
  <c r="B1471"/>
  <c r="M1470"/>
  <c r="J1470"/>
  <c r="H1470"/>
  <c r="G1470" s="1"/>
  <c r="F1470"/>
  <c r="E1470"/>
  <c r="D1470"/>
  <c r="B1470"/>
  <c r="M1469"/>
  <c r="H1469" s="1"/>
  <c r="G1469" s="1"/>
  <c r="J1469"/>
  <c r="F1469"/>
  <c r="E1469"/>
  <c r="D1469"/>
  <c r="B1469"/>
  <c r="M1468"/>
  <c r="H1468" s="1"/>
  <c r="G1468" s="1"/>
  <c r="J1468"/>
  <c r="F1468"/>
  <c r="E1468"/>
  <c r="D1468"/>
  <c r="B1468"/>
  <c r="M1467"/>
  <c r="J1467"/>
  <c r="H1467"/>
  <c r="G1467" s="1"/>
  <c r="F1467"/>
  <c r="E1467"/>
  <c r="D1467"/>
  <c r="B1467"/>
  <c r="M1466"/>
  <c r="J1466"/>
  <c r="H1466"/>
  <c r="G1466" s="1"/>
  <c r="F1466"/>
  <c r="E1466"/>
  <c r="D1466"/>
  <c r="B1466"/>
  <c r="M1465"/>
  <c r="H1465" s="1"/>
  <c r="G1465" s="1"/>
  <c r="J1465"/>
  <c r="F1465"/>
  <c r="E1465"/>
  <c r="D1465"/>
  <c r="B1465"/>
  <c r="M1464"/>
  <c r="H1464" s="1"/>
  <c r="G1464" s="1"/>
  <c r="J1464"/>
  <c r="F1464"/>
  <c r="E1464"/>
  <c r="D1464"/>
  <c r="B1464"/>
  <c r="M1463"/>
  <c r="H1463" s="1"/>
  <c r="G1463" s="1"/>
  <c r="J1463"/>
  <c r="F1463"/>
  <c r="E1463"/>
  <c r="D1463"/>
  <c r="B1463"/>
  <c r="M1462"/>
  <c r="J1462"/>
  <c r="H1462"/>
  <c r="G1462" s="1"/>
  <c r="F1462"/>
  <c r="E1462"/>
  <c r="D1462"/>
  <c r="B1462"/>
  <c r="M1461"/>
  <c r="H1461" s="1"/>
  <c r="G1461" s="1"/>
  <c r="J1461"/>
  <c r="F1461"/>
  <c r="E1461"/>
  <c r="D1461"/>
  <c r="B1461"/>
  <c r="M1460"/>
  <c r="H1460" s="1"/>
  <c r="G1460" s="1"/>
  <c r="J1460"/>
  <c r="F1460"/>
  <c r="E1460"/>
  <c r="D1460"/>
  <c r="B1460"/>
  <c r="M1459"/>
  <c r="J1459"/>
  <c r="H1459"/>
  <c r="G1459"/>
  <c r="F1459"/>
  <c r="E1459"/>
  <c r="D1459"/>
  <c r="B1459"/>
  <c r="M1458"/>
  <c r="J1458"/>
  <c r="H1458"/>
  <c r="G1458" s="1"/>
  <c r="F1458"/>
  <c r="E1458"/>
  <c r="D1458"/>
  <c r="B1458"/>
  <c r="M1457"/>
  <c r="H1457" s="1"/>
  <c r="G1457" s="1"/>
  <c r="J1457"/>
  <c r="F1457"/>
  <c r="E1457"/>
  <c r="D1457"/>
  <c r="B1457"/>
  <c r="M1456"/>
  <c r="H1456" s="1"/>
  <c r="G1456" s="1"/>
  <c r="J1456"/>
  <c r="F1456"/>
  <c r="E1456"/>
  <c r="D1456"/>
  <c r="B1456"/>
  <c r="M1455"/>
  <c r="H1455" s="1"/>
  <c r="G1455" s="1"/>
  <c r="J1455"/>
  <c r="F1455"/>
  <c r="E1455"/>
  <c r="D1455"/>
  <c r="B1455"/>
  <c r="M1454"/>
  <c r="J1454"/>
  <c r="H1454"/>
  <c r="G1454" s="1"/>
  <c r="F1454"/>
  <c r="E1454"/>
  <c r="D1454"/>
  <c r="B1454"/>
  <c r="M1453"/>
  <c r="H1453" s="1"/>
  <c r="G1453" s="1"/>
  <c r="J1453"/>
  <c r="F1453"/>
  <c r="E1453"/>
  <c r="D1453"/>
  <c r="B1453"/>
  <c r="M1452"/>
  <c r="H1452" s="1"/>
  <c r="G1452" s="1"/>
  <c r="J1452"/>
  <c r="F1452"/>
  <c r="E1452"/>
  <c r="D1452"/>
  <c r="B1452"/>
  <c r="M1451"/>
  <c r="J1451"/>
  <c r="H1451"/>
  <c r="G1451" s="1"/>
  <c r="F1451"/>
  <c r="E1451"/>
  <c r="D1451"/>
  <c r="B1451"/>
  <c r="M1450"/>
  <c r="J1450"/>
  <c r="H1450"/>
  <c r="G1450" s="1"/>
  <c r="F1450"/>
  <c r="E1450"/>
  <c r="D1450"/>
  <c r="B1450"/>
  <c r="M1449"/>
  <c r="H1449" s="1"/>
  <c r="G1449" s="1"/>
  <c r="J1449"/>
  <c r="F1449"/>
  <c r="E1449"/>
  <c r="D1449"/>
  <c r="B1449"/>
  <c r="M1448"/>
  <c r="H1448" s="1"/>
  <c r="G1448" s="1"/>
  <c r="J1448"/>
  <c r="F1448"/>
  <c r="E1448"/>
  <c r="D1448"/>
  <c r="B1448"/>
  <c r="M1447"/>
  <c r="H1447" s="1"/>
  <c r="G1447" s="1"/>
  <c r="J1447"/>
  <c r="F1447"/>
  <c r="E1447"/>
  <c r="D1447"/>
  <c r="B1447"/>
  <c r="M1446"/>
  <c r="J1446"/>
  <c r="H1446"/>
  <c r="G1446" s="1"/>
  <c r="F1446"/>
  <c r="E1446"/>
  <c r="D1446"/>
  <c r="B1446"/>
  <c r="M1445"/>
  <c r="H1445" s="1"/>
  <c r="G1445" s="1"/>
  <c r="J1445"/>
  <c r="F1445"/>
  <c r="E1445"/>
  <c r="D1445"/>
  <c r="B1445"/>
  <c r="M1444"/>
  <c r="H1444" s="1"/>
  <c r="G1444" s="1"/>
  <c r="J1444"/>
  <c r="F1444"/>
  <c r="E1444"/>
  <c r="D1444"/>
  <c r="B1444"/>
  <c r="M1443"/>
  <c r="J1443"/>
  <c r="H1443"/>
  <c r="G1443" s="1"/>
  <c r="F1443"/>
  <c r="E1443"/>
  <c r="D1443"/>
  <c r="B1443"/>
  <c r="M1442"/>
  <c r="J1442"/>
  <c r="H1442"/>
  <c r="G1442" s="1"/>
  <c r="F1442"/>
  <c r="E1442"/>
  <c r="D1442"/>
  <c r="B1442"/>
  <c r="M1441"/>
  <c r="H1441" s="1"/>
  <c r="G1441" s="1"/>
  <c r="J1441"/>
  <c r="F1441"/>
  <c r="E1441"/>
  <c r="D1441"/>
  <c r="B1441"/>
  <c r="M1440"/>
  <c r="H1440" s="1"/>
  <c r="G1440" s="1"/>
  <c r="J1440"/>
  <c r="F1440"/>
  <c r="E1440"/>
  <c r="D1440"/>
  <c r="B1440"/>
  <c r="M1439"/>
  <c r="H1439" s="1"/>
  <c r="G1439" s="1"/>
  <c r="J1439"/>
  <c r="F1439"/>
  <c r="E1439"/>
  <c r="D1439"/>
  <c r="B1439"/>
  <c r="M1438"/>
  <c r="J1438"/>
  <c r="H1438"/>
  <c r="G1438" s="1"/>
  <c r="F1438"/>
  <c r="E1438"/>
  <c r="D1438"/>
  <c r="B1438"/>
  <c r="M1437"/>
  <c r="H1437" s="1"/>
  <c r="G1437" s="1"/>
  <c r="J1437"/>
  <c r="F1437"/>
  <c r="E1437"/>
  <c r="D1437"/>
  <c r="B1437"/>
  <c r="M1436"/>
  <c r="H1436" s="1"/>
  <c r="G1436" s="1"/>
  <c r="J1436"/>
  <c r="F1436"/>
  <c r="E1436"/>
  <c r="D1436"/>
  <c r="B1436"/>
  <c r="M1435"/>
  <c r="J1435"/>
  <c r="H1435"/>
  <c r="G1435" s="1"/>
  <c r="F1435"/>
  <c r="E1435"/>
  <c r="D1435"/>
  <c r="B1435"/>
  <c r="D1432"/>
  <c r="G1431"/>
  <c r="F1431"/>
  <c r="M1429"/>
  <c r="H1429" s="1"/>
  <c r="G1429" s="1"/>
  <c r="J1429"/>
  <c r="F1429"/>
  <c r="E1429"/>
  <c r="D1429"/>
  <c r="B1429"/>
  <c r="M1428"/>
  <c r="H1428" s="1"/>
  <c r="G1428" s="1"/>
  <c r="J1428"/>
  <c r="F1428"/>
  <c r="E1428"/>
  <c r="D1428"/>
  <c r="B1428"/>
  <c r="M1427"/>
  <c r="J1427"/>
  <c r="H1427"/>
  <c r="G1427" s="1"/>
  <c r="F1427"/>
  <c r="E1427"/>
  <c r="D1427"/>
  <c r="B1427"/>
  <c r="M1426"/>
  <c r="J1426"/>
  <c r="H1426"/>
  <c r="G1426" s="1"/>
  <c r="F1426"/>
  <c r="E1426"/>
  <c r="D1426"/>
  <c r="B1426"/>
  <c r="M1425"/>
  <c r="H1425" s="1"/>
  <c r="G1425" s="1"/>
  <c r="J1425"/>
  <c r="F1425"/>
  <c r="E1425"/>
  <c r="D1425"/>
  <c r="B1425"/>
  <c r="M1424"/>
  <c r="H1424" s="1"/>
  <c r="G1424" s="1"/>
  <c r="J1424"/>
  <c r="F1424"/>
  <c r="E1424"/>
  <c r="D1424"/>
  <c r="B1424"/>
  <c r="M1423"/>
  <c r="H1423" s="1"/>
  <c r="G1423" s="1"/>
  <c r="J1423"/>
  <c r="F1423"/>
  <c r="E1423"/>
  <c r="D1423"/>
  <c r="B1423"/>
  <c r="M1422"/>
  <c r="J1422"/>
  <c r="H1422"/>
  <c r="G1422" s="1"/>
  <c r="F1422"/>
  <c r="E1422"/>
  <c r="D1422"/>
  <c r="B1422"/>
  <c r="M1421"/>
  <c r="H1421" s="1"/>
  <c r="G1421" s="1"/>
  <c r="J1421"/>
  <c r="F1421"/>
  <c r="E1421"/>
  <c r="D1421"/>
  <c r="B1421"/>
  <c r="M1420"/>
  <c r="H1420" s="1"/>
  <c r="G1420" s="1"/>
  <c r="J1420"/>
  <c r="F1420"/>
  <c r="E1420"/>
  <c r="D1420"/>
  <c r="B1420"/>
  <c r="M1419"/>
  <c r="J1419"/>
  <c r="H1419"/>
  <c r="G1419" s="1"/>
  <c r="F1419"/>
  <c r="E1419"/>
  <c r="D1419"/>
  <c r="B1419"/>
  <c r="M1418"/>
  <c r="J1418"/>
  <c r="H1418"/>
  <c r="G1418" s="1"/>
  <c r="F1418"/>
  <c r="E1418"/>
  <c r="D1418"/>
  <c r="B1418"/>
  <c r="M1417"/>
  <c r="H1417" s="1"/>
  <c r="G1417" s="1"/>
  <c r="J1417"/>
  <c r="F1417"/>
  <c r="E1417"/>
  <c r="D1417"/>
  <c r="B1417"/>
  <c r="M1416"/>
  <c r="H1416" s="1"/>
  <c r="G1416" s="1"/>
  <c r="J1416"/>
  <c r="F1416"/>
  <c r="E1416"/>
  <c r="D1416"/>
  <c r="B1416"/>
  <c r="M1415"/>
  <c r="H1415" s="1"/>
  <c r="G1415" s="1"/>
  <c r="J1415"/>
  <c r="F1415"/>
  <c r="E1415"/>
  <c r="D1415"/>
  <c r="B1415"/>
  <c r="M1414"/>
  <c r="J1414"/>
  <c r="H1414"/>
  <c r="G1414" s="1"/>
  <c r="F1414"/>
  <c r="E1414"/>
  <c r="D1414"/>
  <c r="B1414"/>
  <c r="M1413"/>
  <c r="H1413" s="1"/>
  <c r="G1413" s="1"/>
  <c r="J1413"/>
  <c r="F1413"/>
  <c r="E1413"/>
  <c r="D1413"/>
  <c r="B1413"/>
  <c r="M1412"/>
  <c r="H1412" s="1"/>
  <c r="G1412" s="1"/>
  <c r="J1412"/>
  <c r="F1412"/>
  <c r="E1412"/>
  <c r="D1412"/>
  <c r="B1412"/>
  <c r="M1411"/>
  <c r="J1411"/>
  <c r="H1411"/>
  <c r="G1411" s="1"/>
  <c r="F1411"/>
  <c r="E1411"/>
  <c r="D1411"/>
  <c r="B1411"/>
  <c r="M1410"/>
  <c r="J1410"/>
  <c r="H1410"/>
  <c r="G1410" s="1"/>
  <c r="F1410"/>
  <c r="E1410"/>
  <c r="D1410"/>
  <c r="B1410"/>
  <c r="M1409"/>
  <c r="H1409" s="1"/>
  <c r="G1409" s="1"/>
  <c r="J1409"/>
  <c r="F1409"/>
  <c r="E1409"/>
  <c r="D1409"/>
  <c r="B1409"/>
  <c r="M1408"/>
  <c r="H1408" s="1"/>
  <c r="G1408" s="1"/>
  <c r="J1408"/>
  <c r="F1408"/>
  <c r="E1408"/>
  <c r="D1408"/>
  <c r="B1408"/>
  <c r="M1407"/>
  <c r="H1407" s="1"/>
  <c r="G1407" s="1"/>
  <c r="J1407"/>
  <c r="F1407"/>
  <c r="E1407"/>
  <c r="D1407"/>
  <c r="B1407"/>
  <c r="M1406"/>
  <c r="J1406"/>
  <c r="H1406"/>
  <c r="G1406" s="1"/>
  <c r="F1406"/>
  <c r="E1406"/>
  <c r="D1406"/>
  <c r="B1406"/>
  <c r="M1405"/>
  <c r="H1405" s="1"/>
  <c r="G1405" s="1"/>
  <c r="J1405"/>
  <c r="F1405"/>
  <c r="E1405"/>
  <c r="D1405"/>
  <c r="B1405"/>
  <c r="M1404"/>
  <c r="H1404" s="1"/>
  <c r="G1404" s="1"/>
  <c r="J1404"/>
  <c r="F1404"/>
  <c r="E1404"/>
  <c r="D1404"/>
  <c r="B1404"/>
  <c r="M1403"/>
  <c r="J1403"/>
  <c r="H1403"/>
  <c r="G1403" s="1"/>
  <c r="F1403"/>
  <c r="E1403"/>
  <c r="D1403"/>
  <c r="B1403"/>
  <c r="M1402"/>
  <c r="J1402"/>
  <c r="H1402"/>
  <c r="G1402" s="1"/>
  <c r="F1402"/>
  <c r="E1402"/>
  <c r="D1402"/>
  <c r="B1402"/>
  <c r="M1401"/>
  <c r="H1401" s="1"/>
  <c r="G1401" s="1"/>
  <c r="J1401"/>
  <c r="F1401"/>
  <c r="E1401"/>
  <c r="D1401"/>
  <c r="B1401"/>
  <c r="M1400"/>
  <c r="H1400" s="1"/>
  <c r="G1400" s="1"/>
  <c r="J1400"/>
  <c r="F1400"/>
  <c r="E1400"/>
  <c r="D1400"/>
  <c r="B1400"/>
  <c r="M1399"/>
  <c r="J1399"/>
  <c r="H1399"/>
  <c r="G1399" s="1"/>
  <c r="F1399"/>
  <c r="E1399"/>
  <c r="D1399"/>
  <c r="B1399"/>
  <c r="M1398"/>
  <c r="J1398"/>
  <c r="H1398"/>
  <c r="G1398" s="1"/>
  <c r="F1398"/>
  <c r="E1398"/>
  <c r="D1398"/>
  <c r="B1398"/>
  <c r="M1397"/>
  <c r="H1397" s="1"/>
  <c r="G1397" s="1"/>
  <c r="J1397"/>
  <c r="F1397"/>
  <c r="E1397"/>
  <c r="D1397"/>
  <c r="B1397"/>
  <c r="M1396"/>
  <c r="H1396" s="1"/>
  <c r="G1396" s="1"/>
  <c r="J1396"/>
  <c r="F1396"/>
  <c r="E1396"/>
  <c r="D1396"/>
  <c r="B1396"/>
  <c r="M1395"/>
  <c r="J1395"/>
  <c r="H1395"/>
  <c r="G1395"/>
  <c r="F1395"/>
  <c r="E1395"/>
  <c r="D1395"/>
  <c r="B1395"/>
  <c r="M1394"/>
  <c r="J1394"/>
  <c r="H1394"/>
  <c r="G1394" s="1"/>
  <c r="F1394"/>
  <c r="E1394"/>
  <c r="D1394"/>
  <c r="B1394"/>
  <c r="M1393"/>
  <c r="H1393" s="1"/>
  <c r="G1393" s="1"/>
  <c r="J1393"/>
  <c r="F1393"/>
  <c r="E1393"/>
  <c r="D1393"/>
  <c r="B1393"/>
  <c r="M1392"/>
  <c r="H1392" s="1"/>
  <c r="G1392" s="1"/>
  <c r="J1392"/>
  <c r="F1392"/>
  <c r="E1392"/>
  <c r="D1392"/>
  <c r="B1392"/>
  <c r="M1391"/>
  <c r="J1391"/>
  <c r="H1391"/>
  <c r="G1391" s="1"/>
  <c r="F1391"/>
  <c r="E1391"/>
  <c r="D1391"/>
  <c r="B1391"/>
  <c r="M1390"/>
  <c r="J1390"/>
  <c r="H1390"/>
  <c r="G1390" s="1"/>
  <c r="F1390"/>
  <c r="E1390"/>
  <c r="D1390"/>
  <c r="B1390"/>
  <c r="M1389"/>
  <c r="H1389" s="1"/>
  <c r="G1389" s="1"/>
  <c r="J1389"/>
  <c r="F1389"/>
  <c r="E1389"/>
  <c r="D1389"/>
  <c r="B1389"/>
  <c r="M1388"/>
  <c r="H1388" s="1"/>
  <c r="G1388" s="1"/>
  <c r="J1388"/>
  <c r="F1388"/>
  <c r="E1388"/>
  <c r="D1388"/>
  <c r="B1388"/>
  <c r="M1387"/>
  <c r="J1387"/>
  <c r="H1387"/>
  <c r="G1387" s="1"/>
  <c r="F1387"/>
  <c r="E1387"/>
  <c r="D1387"/>
  <c r="B1387"/>
  <c r="M1386"/>
  <c r="J1386"/>
  <c r="H1386"/>
  <c r="G1386" s="1"/>
  <c r="F1386"/>
  <c r="E1386"/>
  <c r="D1386"/>
  <c r="B1386"/>
  <c r="M1385"/>
  <c r="H1385" s="1"/>
  <c r="G1385" s="1"/>
  <c r="J1385"/>
  <c r="F1385"/>
  <c r="E1385"/>
  <c r="D1385"/>
  <c r="B1385"/>
  <c r="M1384"/>
  <c r="H1384" s="1"/>
  <c r="G1384" s="1"/>
  <c r="J1384"/>
  <c r="F1384"/>
  <c r="E1384"/>
  <c r="D1384"/>
  <c r="B1384"/>
  <c r="M1383"/>
  <c r="J1383"/>
  <c r="H1383"/>
  <c r="G1383"/>
  <c r="F1383"/>
  <c r="E1383"/>
  <c r="D1383"/>
  <c r="B1383"/>
  <c r="M1382"/>
  <c r="J1382"/>
  <c r="H1382"/>
  <c r="G1382" s="1"/>
  <c r="F1382"/>
  <c r="E1382"/>
  <c r="D1382"/>
  <c r="B1382"/>
  <c r="M1381"/>
  <c r="H1381" s="1"/>
  <c r="G1381" s="1"/>
  <c r="J1381"/>
  <c r="F1381"/>
  <c r="E1381"/>
  <c r="D1381"/>
  <c r="B1381"/>
  <c r="M1380"/>
  <c r="H1380" s="1"/>
  <c r="J1380"/>
  <c r="F1380"/>
  <c r="E1380"/>
  <c r="D1380"/>
  <c r="D1430" s="1"/>
  <c r="B1380"/>
  <c r="D1377"/>
  <c r="G1376"/>
  <c r="F1376"/>
  <c r="M1374"/>
  <c r="J1374"/>
  <c r="H1374"/>
  <c r="G1374" s="1"/>
  <c r="F1374"/>
  <c r="E1374"/>
  <c r="D1374"/>
  <c r="B1374"/>
  <c r="M1373"/>
  <c r="H1373" s="1"/>
  <c r="G1373" s="1"/>
  <c r="J1373"/>
  <c r="F1373"/>
  <c r="E1373"/>
  <c r="D1373"/>
  <c r="B1373"/>
  <c r="M1372"/>
  <c r="H1372" s="1"/>
  <c r="G1372" s="1"/>
  <c r="J1372"/>
  <c r="F1372"/>
  <c r="E1372"/>
  <c r="D1372"/>
  <c r="B1372"/>
  <c r="M1371"/>
  <c r="J1371"/>
  <c r="H1371"/>
  <c r="G1371"/>
  <c r="F1371"/>
  <c r="E1371"/>
  <c r="D1371"/>
  <c r="B1371"/>
  <c r="M1370"/>
  <c r="J1370"/>
  <c r="H1370"/>
  <c r="G1370" s="1"/>
  <c r="F1370"/>
  <c r="E1370"/>
  <c r="D1370"/>
  <c r="B1370"/>
  <c r="M1369"/>
  <c r="H1369" s="1"/>
  <c r="G1369" s="1"/>
  <c r="J1369"/>
  <c r="F1369"/>
  <c r="E1369"/>
  <c r="D1369"/>
  <c r="B1369"/>
  <c r="M1368"/>
  <c r="H1368" s="1"/>
  <c r="G1368" s="1"/>
  <c r="J1368"/>
  <c r="F1368"/>
  <c r="E1368"/>
  <c r="D1368"/>
  <c r="B1368"/>
  <c r="M1367"/>
  <c r="J1367"/>
  <c r="H1367"/>
  <c r="G1367" s="1"/>
  <c r="F1367"/>
  <c r="E1367"/>
  <c r="D1367"/>
  <c r="B1367"/>
  <c r="M1366"/>
  <c r="J1366"/>
  <c r="H1366"/>
  <c r="G1366" s="1"/>
  <c r="F1366"/>
  <c r="E1366"/>
  <c r="D1366"/>
  <c r="B1366"/>
  <c r="M1365"/>
  <c r="H1365" s="1"/>
  <c r="G1365" s="1"/>
  <c r="J1365"/>
  <c r="F1365"/>
  <c r="E1365"/>
  <c r="D1365"/>
  <c r="B1365"/>
  <c r="M1364"/>
  <c r="H1364" s="1"/>
  <c r="G1364" s="1"/>
  <c r="J1364"/>
  <c r="F1364"/>
  <c r="E1364"/>
  <c r="D1364"/>
  <c r="B1364"/>
  <c r="M1363"/>
  <c r="J1363"/>
  <c r="H1363"/>
  <c r="G1363" s="1"/>
  <c r="F1363"/>
  <c r="E1363"/>
  <c r="D1363"/>
  <c r="B1363"/>
  <c r="M1362"/>
  <c r="J1362"/>
  <c r="H1362"/>
  <c r="G1362" s="1"/>
  <c r="F1362"/>
  <c r="E1362"/>
  <c r="D1362"/>
  <c r="B1362"/>
  <c r="M1361"/>
  <c r="H1361" s="1"/>
  <c r="G1361" s="1"/>
  <c r="J1361"/>
  <c r="F1361"/>
  <c r="E1361"/>
  <c r="D1361"/>
  <c r="B1361"/>
  <c r="M1360"/>
  <c r="H1360" s="1"/>
  <c r="G1360" s="1"/>
  <c r="J1360"/>
  <c r="F1360"/>
  <c r="E1360"/>
  <c r="D1360"/>
  <c r="B1360"/>
  <c r="M1359"/>
  <c r="J1359"/>
  <c r="H1359"/>
  <c r="G1359" s="1"/>
  <c r="F1359"/>
  <c r="E1359"/>
  <c r="D1359"/>
  <c r="B1359"/>
  <c r="M1358"/>
  <c r="J1358"/>
  <c r="H1358"/>
  <c r="G1358" s="1"/>
  <c r="F1358"/>
  <c r="E1358"/>
  <c r="D1358"/>
  <c r="B1358"/>
  <c r="M1357"/>
  <c r="H1357" s="1"/>
  <c r="G1357" s="1"/>
  <c r="J1357"/>
  <c r="F1357"/>
  <c r="E1357"/>
  <c r="D1357"/>
  <c r="B1357"/>
  <c r="M1356"/>
  <c r="H1356" s="1"/>
  <c r="G1356" s="1"/>
  <c r="J1356"/>
  <c r="F1356"/>
  <c r="E1356"/>
  <c r="D1356"/>
  <c r="B1356"/>
  <c r="M1355"/>
  <c r="J1355"/>
  <c r="H1355"/>
  <c r="G1355" s="1"/>
  <c r="F1355"/>
  <c r="E1355"/>
  <c r="D1355"/>
  <c r="B1355"/>
  <c r="M1354"/>
  <c r="J1354"/>
  <c r="H1354"/>
  <c r="G1354" s="1"/>
  <c r="F1354"/>
  <c r="E1354"/>
  <c r="D1354"/>
  <c r="B1354"/>
  <c r="M1353"/>
  <c r="H1353" s="1"/>
  <c r="G1353" s="1"/>
  <c r="J1353"/>
  <c r="F1353"/>
  <c r="E1353"/>
  <c r="D1353"/>
  <c r="B1353"/>
  <c r="M1352"/>
  <c r="H1352" s="1"/>
  <c r="G1352" s="1"/>
  <c r="J1352"/>
  <c r="F1352"/>
  <c r="E1352"/>
  <c r="D1352"/>
  <c r="B1352"/>
  <c r="M1351"/>
  <c r="J1351"/>
  <c r="H1351"/>
  <c r="G1351"/>
  <c r="F1351"/>
  <c r="E1351"/>
  <c r="D1351"/>
  <c r="B1351"/>
  <c r="M1350"/>
  <c r="J1350"/>
  <c r="H1350"/>
  <c r="G1350" s="1"/>
  <c r="F1350"/>
  <c r="E1350"/>
  <c r="D1350"/>
  <c r="B1350"/>
  <c r="M1349"/>
  <c r="H1349" s="1"/>
  <c r="G1349" s="1"/>
  <c r="J1349"/>
  <c r="F1349"/>
  <c r="E1349"/>
  <c r="D1349"/>
  <c r="B1349"/>
  <c r="M1348"/>
  <c r="H1348" s="1"/>
  <c r="G1348" s="1"/>
  <c r="J1348"/>
  <c r="F1348"/>
  <c r="E1348"/>
  <c r="D1348"/>
  <c r="B1348"/>
  <c r="M1347"/>
  <c r="J1347"/>
  <c r="H1347"/>
  <c r="G1347" s="1"/>
  <c r="F1347"/>
  <c r="E1347"/>
  <c r="D1347"/>
  <c r="B1347"/>
  <c r="M1346"/>
  <c r="J1346"/>
  <c r="H1346"/>
  <c r="G1346" s="1"/>
  <c r="F1346"/>
  <c r="E1346"/>
  <c r="D1346"/>
  <c r="B1346"/>
  <c r="M1345"/>
  <c r="H1345" s="1"/>
  <c r="G1345" s="1"/>
  <c r="J1345"/>
  <c r="F1345"/>
  <c r="E1345"/>
  <c r="D1345"/>
  <c r="B1345"/>
  <c r="M1344"/>
  <c r="H1344" s="1"/>
  <c r="G1344" s="1"/>
  <c r="J1344"/>
  <c r="F1344"/>
  <c r="E1344"/>
  <c r="D1344"/>
  <c r="B1344"/>
  <c r="M1343"/>
  <c r="J1343"/>
  <c r="H1343"/>
  <c r="G1343" s="1"/>
  <c r="F1343"/>
  <c r="E1343"/>
  <c r="D1343"/>
  <c r="B1343"/>
  <c r="M1342"/>
  <c r="J1342"/>
  <c r="H1342"/>
  <c r="G1342" s="1"/>
  <c r="F1342"/>
  <c r="E1342"/>
  <c r="D1342"/>
  <c r="B1342"/>
  <c r="M1341"/>
  <c r="H1341" s="1"/>
  <c r="G1341" s="1"/>
  <c r="J1341"/>
  <c r="F1341"/>
  <c r="E1341"/>
  <c r="D1341"/>
  <c r="B1341"/>
  <c r="M1340"/>
  <c r="H1340" s="1"/>
  <c r="G1340" s="1"/>
  <c r="J1340"/>
  <c r="F1340"/>
  <c r="E1340"/>
  <c r="D1340"/>
  <c r="B1340"/>
  <c r="M1339"/>
  <c r="J1339"/>
  <c r="H1339"/>
  <c r="G1339" s="1"/>
  <c r="F1339"/>
  <c r="E1339"/>
  <c r="D1339"/>
  <c r="B1339"/>
  <c r="M1338"/>
  <c r="J1338"/>
  <c r="H1338"/>
  <c r="G1338" s="1"/>
  <c r="F1338"/>
  <c r="E1338"/>
  <c r="D1338"/>
  <c r="B1338"/>
  <c r="M1337"/>
  <c r="H1337" s="1"/>
  <c r="G1337" s="1"/>
  <c r="J1337"/>
  <c r="F1337"/>
  <c r="E1337"/>
  <c r="D1337"/>
  <c r="B1337"/>
  <c r="M1336"/>
  <c r="H1336" s="1"/>
  <c r="G1336" s="1"/>
  <c r="J1336"/>
  <c r="F1336"/>
  <c r="E1336"/>
  <c r="D1336"/>
  <c r="B1336"/>
  <c r="M1335"/>
  <c r="J1335"/>
  <c r="H1335"/>
  <c r="G1335" s="1"/>
  <c r="F1335"/>
  <c r="E1335"/>
  <c r="D1335"/>
  <c r="B1335"/>
  <c r="M1334"/>
  <c r="J1334"/>
  <c r="H1334"/>
  <c r="G1334" s="1"/>
  <c r="F1334"/>
  <c r="E1334"/>
  <c r="D1334"/>
  <c r="B1334"/>
  <c r="M1333"/>
  <c r="H1333" s="1"/>
  <c r="G1333" s="1"/>
  <c r="J1333"/>
  <c r="F1333"/>
  <c r="E1333"/>
  <c r="D1333"/>
  <c r="B1333"/>
  <c r="M1332"/>
  <c r="H1332" s="1"/>
  <c r="G1332" s="1"/>
  <c r="J1332"/>
  <c r="F1332"/>
  <c r="E1332"/>
  <c r="D1332"/>
  <c r="B1332"/>
  <c r="M1331"/>
  <c r="J1331"/>
  <c r="H1331"/>
  <c r="G1331"/>
  <c r="F1331"/>
  <c r="E1331"/>
  <c r="D1331"/>
  <c r="B1331"/>
  <c r="M1330"/>
  <c r="J1330"/>
  <c r="H1330"/>
  <c r="G1330" s="1"/>
  <c r="F1330"/>
  <c r="E1330"/>
  <c r="D1330"/>
  <c r="B1330"/>
  <c r="M1329"/>
  <c r="H1329" s="1"/>
  <c r="G1329" s="1"/>
  <c r="J1329"/>
  <c r="F1329"/>
  <c r="E1329"/>
  <c r="D1329"/>
  <c r="B1329"/>
  <c r="M1328"/>
  <c r="H1328" s="1"/>
  <c r="G1328" s="1"/>
  <c r="J1328"/>
  <c r="F1328"/>
  <c r="E1328"/>
  <c r="D1328"/>
  <c r="B1328"/>
  <c r="M1327"/>
  <c r="J1327"/>
  <c r="H1327"/>
  <c r="G1327" s="1"/>
  <c r="F1327"/>
  <c r="E1327"/>
  <c r="D1327"/>
  <c r="B1327"/>
  <c r="M1326"/>
  <c r="J1326"/>
  <c r="H1326"/>
  <c r="G1326" s="1"/>
  <c r="F1326"/>
  <c r="E1326"/>
  <c r="D1326"/>
  <c r="B1326"/>
  <c r="M1325"/>
  <c r="H1325" s="1"/>
  <c r="J1325"/>
  <c r="F1325"/>
  <c r="E1325"/>
  <c r="D1325"/>
  <c r="B1325"/>
  <c r="D1322"/>
  <c r="G1321"/>
  <c r="F1321"/>
  <c r="M1319"/>
  <c r="J1319"/>
  <c r="H1319"/>
  <c r="G1319" s="1"/>
  <c r="F1319"/>
  <c r="E1319"/>
  <c r="D1319"/>
  <c r="B1319"/>
  <c r="M1318"/>
  <c r="J1318"/>
  <c r="H1318"/>
  <c r="G1318" s="1"/>
  <c r="F1318"/>
  <c r="E1318"/>
  <c r="D1318"/>
  <c r="B1318"/>
  <c r="M1317"/>
  <c r="H1317" s="1"/>
  <c r="G1317" s="1"/>
  <c r="J1317"/>
  <c r="F1317"/>
  <c r="E1317"/>
  <c r="D1317"/>
  <c r="B1317"/>
  <c r="M1316"/>
  <c r="H1316" s="1"/>
  <c r="G1316" s="1"/>
  <c r="J1316"/>
  <c r="F1316"/>
  <c r="E1316"/>
  <c r="D1316"/>
  <c r="B1316"/>
  <c r="M1315"/>
  <c r="J1315"/>
  <c r="H1315"/>
  <c r="G1315" s="1"/>
  <c r="F1315"/>
  <c r="E1315"/>
  <c r="D1315"/>
  <c r="B1315"/>
  <c r="M1314"/>
  <c r="J1314"/>
  <c r="H1314"/>
  <c r="G1314" s="1"/>
  <c r="F1314"/>
  <c r="E1314"/>
  <c r="D1314"/>
  <c r="B1314"/>
  <c r="M1313"/>
  <c r="H1313" s="1"/>
  <c r="G1313" s="1"/>
  <c r="J1313"/>
  <c r="F1313"/>
  <c r="E1313"/>
  <c r="D1313"/>
  <c r="B1313"/>
  <c r="M1312"/>
  <c r="H1312" s="1"/>
  <c r="G1312" s="1"/>
  <c r="J1312"/>
  <c r="F1312"/>
  <c r="E1312"/>
  <c r="D1312"/>
  <c r="B1312"/>
  <c r="M1311"/>
  <c r="J1311"/>
  <c r="H1311"/>
  <c r="G1311" s="1"/>
  <c r="F1311"/>
  <c r="E1311"/>
  <c r="D1311"/>
  <c r="B1311"/>
  <c r="M1310"/>
  <c r="J1310"/>
  <c r="H1310"/>
  <c r="G1310" s="1"/>
  <c r="F1310"/>
  <c r="E1310"/>
  <c r="D1310"/>
  <c r="B1310"/>
  <c r="M1309"/>
  <c r="H1309" s="1"/>
  <c r="G1309" s="1"/>
  <c r="J1309"/>
  <c r="F1309"/>
  <c r="E1309"/>
  <c r="D1309"/>
  <c r="B1309"/>
  <c r="M1308"/>
  <c r="H1308" s="1"/>
  <c r="G1308" s="1"/>
  <c r="J1308"/>
  <c r="F1308"/>
  <c r="E1308"/>
  <c r="D1308"/>
  <c r="B1308"/>
  <c r="M1307"/>
  <c r="J1307"/>
  <c r="H1307"/>
  <c r="G1307" s="1"/>
  <c r="F1307"/>
  <c r="E1307"/>
  <c r="D1307"/>
  <c r="B1307"/>
  <c r="M1306"/>
  <c r="J1306"/>
  <c r="H1306"/>
  <c r="G1306" s="1"/>
  <c r="F1306"/>
  <c r="E1306"/>
  <c r="D1306"/>
  <c r="B1306"/>
  <c r="M1305"/>
  <c r="H1305" s="1"/>
  <c r="G1305" s="1"/>
  <c r="J1305"/>
  <c r="F1305"/>
  <c r="E1305"/>
  <c r="D1305"/>
  <c r="B1305"/>
  <c r="M1304"/>
  <c r="H1304" s="1"/>
  <c r="G1304" s="1"/>
  <c r="J1304"/>
  <c r="F1304"/>
  <c r="E1304"/>
  <c r="D1304"/>
  <c r="B1304"/>
  <c r="M1303"/>
  <c r="J1303"/>
  <c r="H1303"/>
  <c r="G1303" s="1"/>
  <c r="F1303"/>
  <c r="E1303"/>
  <c r="D1303"/>
  <c r="B1303"/>
  <c r="M1302"/>
  <c r="J1302"/>
  <c r="H1302"/>
  <c r="G1302" s="1"/>
  <c r="F1302"/>
  <c r="E1302"/>
  <c r="D1302"/>
  <c r="B1302"/>
  <c r="M1301"/>
  <c r="H1301" s="1"/>
  <c r="G1301" s="1"/>
  <c r="J1301"/>
  <c r="F1301"/>
  <c r="E1301"/>
  <c r="D1301"/>
  <c r="B1301"/>
  <c r="M1300"/>
  <c r="H1300" s="1"/>
  <c r="G1300" s="1"/>
  <c r="J1300"/>
  <c r="F1300"/>
  <c r="E1300"/>
  <c r="D1300"/>
  <c r="B1300"/>
  <c r="M1299"/>
  <c r="J1299"/>
  <c r="H1299"/>
  <c r="G1299" s="1"/>
  <c r="F1299"/>
  <c r="E1299"/>
  <c r="D1299"/>
  <c r="B1299"/>
  <c r="M1298"/>
  <c r="J1298"/>
  <c r="H1298"/>
  <c r="G1298" s="1"/>
  <c r="F1298"/>
  <c r="E1298"/>
  <c r="D1298"/>
  <c r="B1298"/>
  <c r="M1297"/>
  <c r="H1297" s="1"/>
  <c r="G1297" s="1"/>
  <c r="J1297"/>
  <c r="F1297"/>
  <c r="E1297"/>
  <c r="D1297"/>
  <c r="B1297"/>
  <c r="M1296"/>
  <c r="H1296" s="1"/>
  <c r="G1296" s="1"/>
  <c r="J1296"/>
  <c r="F1296"/>
  <c r="E1296"/>
  <c r="D1296"/>
  <c r="B1296"/>
  <c r="M1295"/>
  <c r="J1295"/>
  <c r="H1295"/>
  <c r="G1295" s="1"/>
  <c r="F1295"/>
  <c r="E1295"/>
  <c r="D1295"/>
  <c r="B1295"/>
  <c r="M1294"/>
  <c r="J1294"/>
  <c r="H1294"/>
  <c r="G1294" s="1"/>
  <c r="F1294"/>
  <c r="E1294"/>
  <c r="D1294"/>
  <c r="B1294"/>
  <c r="M1293"/>
  <c r="H1293" s="1"/>
  <c r="G1293" s="1"/>
  <c r="J1293"/>
  <c r="F1293"/>
  <c r="E1293"/>
  <c r="D1293"/>
  <c r="B1293"/>
  <c r="M1292"/>
  <c r="H1292" s="1"/>
  <c r="G1292" s="1"/>
  <c r="J1292"/>
  <c r="F1292"/>
  <c r="E1292"/>
  <c r="D1292"/>
  <c r="B1292"/>
  <c r="M1291"/>
  <c r="J1291"/>
  <c r="H1291"/>
  <c r="G1291" s="1"/>
  <c r="F1291"/>
  <c r="E1291"/>
  <c r="D1291"/>
  <c r="B1291"/>
  <c r="M1290"/>
  <c r="J1290"/>
  <c r="H1290"/>
  <c r="G1290" s="1"/>
  <c r="F1290"/>
  <c r="E1290"/>
  <c r="D1290"/>
  <c r="B1290"/>
  <c r="M1289"/>
  <c r="H1289" s="1"/>
  <c r="G1289" s="1"/>
  <c r="J1289"/>
  <c r="F1289"/>
  <c r="E1289"/>
  <c r="D1289"/>
  <c r="B1289"/>
  <c r="M1288"/>
  <c r="H1288" s="1"/>
  <c r="G1288" s="1"/>
  <c r="J1288"/>
  <c r="F1288"/>
  <c r="E1288"/>
  <c r="D1288"/>
  <c r="B1288"/>
  <c r="M1287"/>
  <c r="H1287" s="1"/>
  <c r="G1287" s="1"/>
  <c r="J1287"/>
  <c r="F1287"/>
  <c r="E1287"/>
  <c r="D1287"/>
  <c r="B1287"/>
  <c r="M1286"/>
  <c r="H1286" s="1"/>
  <c r="G1286" s="1"/>
  <c r="J1286"/>
  <c r="F1286"/>
  <c r="E1286"/>
  <c r="D1286"/>
  <c r="B1286"/>
  <c r="M1285"/>
  <c r="H1285" s="1"/>
  <c r="G1285" s="1"/>
  <c r="J1285"/>
  <c r="F1285"/>
  <c r="E1285"/>
  <c r="D1285"/>
  <c r="B1285"/>
  <c r="M1284"/>
  <c r="H1284" s="1"/>
  <c r="G1284" s="1"/>
  <c r="J1284"/>
  <c r="F1284"/>
  <c r="E1284"/>
  <c r="D1284"/>
  <c r="B1284"/>
  <c r="M1283"/>
  <c r="J1283"/>
  <c r="H1283"/>
  <c r="G1283" s="1"/>
  <c r="F1283"/>
  <c r="E1283"/>
  <c r="D1283"/>
  <c r="B1283"/>
  <c r="M1282"/>
  <c r="H1282" s="1"/>
  <c r="G1282" s="1"/>
  <c r="J1282"/>
  <c r="F1282"/>
  <c r="E1282"/>
  <c r="D1282"/>
  <c r="B1282"/>
  <c r="M1281"/>
  <c r="J1281"/>
  <c r="H1281"/>
  <c r="G1281" s="1"/>
  <c r="F1281"/>
  <c r="E1281"/>
  <c r="D1281"/>
  <c r="B1281"/>
  <c r="M1280"/>
  <c r="J1280"/>
  <c r="H1280"/>
  <c r="G1280" s="1"/>
  <c r="F1280"/>
  <c r="E1280"/>
  <c r="D1280"/>
  <c r="B1280"/>
  <c r="M1279"/>
  <c r="H1279" s="1"/>
  <c r="G1279" s="1"/>
  <c r="J1279"/>
  <c r="F1279"/>
  <c r="E1279"/>
  <c r="D1279"/>
  <c r="B1279"/>
  <c r="M1278"/>
  <c r="J1278"/>
  <c r="H1278"/>
  <c r="G1278" s="1"/>
  <c r="F1278"/>
  <c r="E1278"/>
  <c r="D1278"/>
  <c r="B1278"/>
  <c r="M1277"/>
  <c r="H1277" s="1"/>
  <c r="G1277" s="1"/>
  <c r="J1277"/>
  <c r="F1277"/>
  <c r="E1277"/>
  <c r="D1277"/>
  <c r="B1277"/>
  <c r="M1276"/>
  <c r="H1276" s="1"/>
  <c r="G1276" s="1"/>
  <c r="J1276"/>
  <c r="F1276"/>
  <c r="E1276"/>
  <c r="D1276"/>
  <c r="B1276"/>
  <c r="M1275"/>
  <c r="H1275" s="1"/>
  <c r="G1275" s="1"/>
  <c r="J1275"/>
  <c r="F1275"/>
  <c r="E1275"/>
  <c r="D1275"/>
  <c r="B1275"/>
  <c r="M1274"/>
  <c r="H1274" s="1"/>
  <c r="G1274" s="1"/>
  <c r="J1274"/>
  <c r="F1274"/>
  <c r="E1274"/>
  <c r="D1274"/>
  <c r="B1274"/>
  <c r="M1273"/>
  <c r="J1273"/>
  <c r="H1273"/>
  <c r="G1273" s="1"/>
  <c r="F1273"/>
  <c r="E1273"/>
  <c r="D1273"/>
  <c r="B1273"/>
  <c r="M1272"/>
  <c r="J1272"/>
  <c r="H1272"/>
  <c r="G1272" s="1"/>
  <c r="F1272"/>
  <c r="E1272"/>
  <c r="D1272"/>
  <c r="B1272"/>
  <c r="M1271"/>
  <c r="H1271" s="1"/>
  <c r="G1271" s="1"/>
  <c r="J1271"/>
  <c r="F1271"/>
  <c r="E1271"/>
  <c r="D1271"/>
  <c r="B1271"/>
  <c r="M1270"/>
  <c r="J1270"/>
  <c r="H1270"/>
  <c r="G1270" s="1"/>
  <c r="F1270"/>
  <c r="E1270"/>
  <c r="D1270"/>
  <c r="B1270"/>
  <c r="D1267"/>
  <c r="G1266"/>
  <c r="F1266"/>
  <c r="M1264"/>
  <c r="J1264"/>
  <c r="H1264"/>
  <c r="G1264" s="1"/>
  <c r="F1264"/>
  <c r="E1264"/>
  <c r="D1264"/>
  <c r="B1264"/>
  <c r="M1263"/>
  <c r="H1263" s="1"/>
  <c r="G1263" s="1"/>
  <c r="J1263"/>
  <c r="F1263"/>
  <c r="E1263"/>
  <c r="D1263"/>
  <c r="B1263"/>
  <c r="M1262"/>
  <c r="J1262"/>
  <c r="H1262"/>
  <c r="G1262" s="1"/>
  <c r="F1262"/>
  <c r="E1262"/>
  <c r="D1262"/>
  <c r="B1262"/>
  <c r="M1261"/>
  <c r="H1261" s="1"/>
  <c r="G1261" s="1"/>
  <c r="J1261"/>
  <c r="F1261"/>
  <c r="E1261"/>
  <c r="D1261"/>
  <c r="B1261"/>
  <c r="M1260"/>
  <c r="H1260" s="1"/>
  <c r="G1260" s="1"/>
  <c r="J1260"/>
  <c r="F1260"/>
  <c r="E1260"/>
  <c r="D1260"/>
  <c r="B1260"/>
  <c r="M1259"/>
  <c r="H1259" s="1"/>
  <c r="G1259" s="1"/>
  <c r="J1259"/>
  <c r="F1259"/>
  <c r="E1259"/>
  <c r="D1259"/>
  <c r="B1259"/>
  <c r="M1258"/>
  <c r="H1258" s="1"/>
  <c r="G1258" s="1"/>
  <c r="J1258"/>
  <c r="F1258"/>
  <c r="E1258"/>
  <c r="D1258"/>
  <c r="B1258"/>
  <c r="M1257"/>
  <c r="J1257"/>
  <c r="H1257"/>
  <c r="G1257" s="1"/>
  <c r="F1257"/>
  <c r="E1257"/>
  <c r="D1257"/>
  <c r="B1257"/>
  <c r="M1256"/>
  <c r="J1256"/>
  <c r="H1256"/>
  <c r="G1256" s="1"/>
  <c r="F1256"/>
  <c r="E1256"/>
  <c r="D1256"/>
  <c r="B1256"/>
  <c r="M1255"/>
  <c r="H1255" s="1"/>
  <c r="G1255" s="1"/>
  <c r="J1255"/>
  <c r="F1255"/>
  <c r="E1255"/>
  <c r="D1255"/>
  <c r="B1255"/>
  <c r="M1254"/>
  <c r="J1254"/>
  <c r="H1254"/>
  <c r="G1254" s="1"/>
  <c r="F1254"/>
  <c r="E1254"/>
  <c r="D1254"/>
  <c r="B1254"/>
  <c r="M1253"/>
  <c r="H1253" s="1"/>
  <c r="G1253" s="1"/>
  <c r="J1253"/>
  <c r="F1253"/>
  <c r="E1253"/>
  <c r="D1253"/>
  <c r="B1253"/>
  <c r="M1252"/>
  <c r="H1252" s="1"/>
  <c r="G1252" s="1"/>
  <c r="J1252"/>
  <c r="F1252"/>
  <c r="E1252"/>
  <c r="D1252"/>
  <c r="B1252"/>
  <c r="M1251"/>
  <c r="H1251" s="1"/>
  <c r="G1251" s="1"/>
  <c r="J1251"/>
  <c r="F1251"/>
  <c r="E1251"/>
  <c r="D1251"/>
  <c r="B1251"/>
  <c r="M1250"/>
  <c r="H1250" s="1"/>
  <c r="G1250" s="1"/>
  <c r="J1250"/>
  <c r="F1250"/>
  <c r="E1250"/>
  <c r="D1250"/>
  <c r="B1250"/>
  <c r="M1249"/>
  <c r="J1249"/>
  <c r="H1249"/>
  <c r="G1249" s="1"/>
  <c r="F1249"/>
  <c r="E1249"/>
  <c r="D1249"/>
  <c r="B1249"/>
  <c r="M1248"/>
  <c r="J1248"/>
  <c r="H1248"/>
  <c r="G1248" s="1"/>
  <c r="F1248"/>
  <c r="E1248"/>
  <c r="D1248"/>
  <c r="B1248"/>
  <c r="M1247"/>
  <c r="H1247" s="1"/>
  <c r="G1247" s="1"/>
  <c r="J1247"/>
  <c r="F1247"/>
  <c r="E1247"/>
  <c r="D1247"/>
  <c r="B1247"/>
  <c r="M1246"/>
  <c r="J1246"/>
  <c r="H1246"/>
  <c r="G1246" s="1"/>
  <c r="F1246"/>
  <c r="E1246"/>
  <c r="D1246"/>
  <c r="B1246"/>
  <c r="M1245"/>
  <c r="H1245" s="1"/>
  <c r="G1245" s="1"/>
  <c r="J1245"/>
  <c r="F1245"/>
  <c r="E1245"/>
  <c r="D1245"/>
  <c r="B1245"/>
  <c r="M1244"/>
  <c r="H1244" s="1"/>
  <c r="G1244" s="1"/>
  <c r="J1244"/>
  <c r="F1244"/>
  <c r="E1244"/>
  <c r="D1244"/>
  <c r="B1244"/>
  <c r="M1243"/>
  <c r="H1243" s="1"/>
  <c r="G1243" s="1"/>
  <c r="J1243"/>
  <c r="F1243"/>
  <c r="E1243"/>
  <c r="D1243"/>
  <c r="B1243"/>
  <c r="M1242"/>
  <c r="H1242" s="1"/>
  <c r="G1242" s="1"/>
  <c r="J1242"/>
  <c r="F1242"/>
  <c r="E1242"/>
  <c r="D1242"/>
  <c r="B1242"/>
  <c r="M1241"/>
  <c r="J1241"/>
  <c r="H1241"/>
  <c r="G1241" s="1"/>
  <c r="F1241"/>
  <c r="E1241"/>
  <c r="D1241"/>
  <c r="B1241"/>
  <c r="M1240"/>
  <c r="J1240"/>
  <c r="H1240"/>
  <c r="G1240" s="1"/>
  <c r="F1240"/>
  <c r="E1240"/>
  <c r="D1240"/>
  <c r="B1240"/>
  <c r="M1239"/>
  <c r="H1239" s="1"/>
  <c r="G1239" s="1"/>
  <c r="J1239"/>
  <c r="F1239"/>
  <c r="E1239"/>
  <c r="D1239"/>
  <c r="B1239"/>
  <c r="M1238"/>
  <c r="J1238"/>
  <c r="H1238"/>
  <c r="G1238" s="1"/>
  <c r="F1238"/>
  <c r="E1238"/>
  <c r="D1238"/>
  <c r="B1238"/>
  <c r="M1237"/>
  <c r="H1237" s="1"/>
  <c r="G1237" s="1"/>
  <c r="J1237"/>
  <c r="F1237"/>
  <c r="E1237"/>
  <c r="D1237"/>
  <c r="B1237"/>
  <c r="M1236"/>
  <c r="H1236" s="1"/>
  <c r="G1236" s="1"/>
  <c r="J1236"/>
  <c r="F1236"/>
  <c r="E1236"/>
  <c r="D1236"/>
  <c r="B1236"/>
  <c r="M1235"/>
  <c r="H1235" s="1"/>
  <c r="G1235" s="1"/>
  <c r="J1235"/>
  <c r="F1235"/>
  <c r="E1235"/>
  <c r="D1235"/>
  <c r="B1235"/>
  <c r="M1234"/>
  <c r="H1234" s="1"/>
  <c r="G1234" s="1"/>
  <c r="J1234"/>
  <c r="F1234"/>
  <c r="E1234"/>
  <c r="D1234"/>
  <c r="B1234"/>
  <c r="M1233"/>
  <c r="J1233"/>
  <c r="H1233"/>
  <c r="G1233" s="1"/>
  <c r="F1233"/>
  <c r="E1233"/>
  <c r="D1233"/>
  <c r="B1233"/>
  <c r="M1232"/>
  <c r="J1232"/>
  <c r="H1232"/>
  <c r="G1232" s="1"/>
  <c r="F1232"/>
  <c r="E1232"/>
  <c r="D1232"/>
  <c r="B1232"/>
  <c r="M1231"/>
  <c r="H1231" s="1"/>
  <c r="G1231" s="1"/>
  <c r="J1231"/>
  <c r="F1231"/>
  <c r="E1231"/>
  <c r="D1231"/>
  <c r="B1231"/>
  <c r="M1230"/>
  <c r="J1230"/>
  <c r="H1230"/>
  <c r="G1230" s="1"/>
  <c r="F1230"/>
  <c r="E1230"/>
  <c r="D1230"/>
  <c r="B1230"/>
  <c r="M1229"/>
  <c r="H1229" s="1"/>
  <c r="G1229" s="1"/>
  <c r="J1229"/>
  <c r="F1229"/>
  <c r="E1229"/>
  <c r="D1229"/>
  <c r="B1229"/>
  <c r="M1228"/>
  <c r="H1228" s="1"/>
  <c r="G1228" s="1"/>
  <c r="J1228"/>
  <c r="F1228"/>
  <c r="E1228"/>
  <c r="D1228"/>
  <c r="B1228"/>
  <c r="M1227"/>
  <c r="H1227" s="1"/>
  <c r="G1227" s="1"/>
  <c r="J1227"/>
  <c r="F1227"/>
  <c r="E1227"/>
  <c r="D1227"/>
  <c r="B1227"/>
  <c r="M1226"/>
  <c r="H1226" s="1"/>
  <c r="G1226" s="1"/>
  <c r="J1226"/>
  <c r="F1226"/>
  <c r="E1226"/>
  <c r="D1226"/>
  <c r="B1226"/>
  <c r="M1225"/>
  <c r="J1225"/>
  <c r="H1225"/>
  <c r="G1225" s="1"/>
  <c r="F1225"/>
  <c r="E1225"/>
  <c r="D1225"/>
  <c r="B1225"/>
  <c r="M1224"/>
  <c r="J1224"/>
  <c r="H1224"/>
  <c r="G1224" s="1"/>
  <c r="F1224"/>
  <c r="E1224"/>
  <c r="D1224"/>
  <c r="B1224"/>
  <c r="M1223"/>
  <c r="H1223" s="1"/>
  <c r="G1223" s="1"/>
  <c r="J1223"/>
  <c r="F1223"/>
  <c r="E1223"/>
  <c r="D1223"/>
  <c r="B1223"/>
  <c r="M1222"/>
  <c r="J1222"/>
  <c r="H1222"/>
  <c r="G1222" s="1"/>
  <c r="F1222"/>
  <c r="E1222"/>
  <c r="D1222"/>
  <c r="B1222"/>
  <c r="M1221"/>
  <c r="H1221" s="1"/>
  <c r="G1221" s="1"/>
  <c r="J1221"/>
  <c r="F1221"/>
  <c r="E1221"/>
  <c r="D1221"/>
  <c r="B1221"/>
  <c r="M1220"/>
  <c r="H1220" s="1"/>
  <c r="G1220" s="1"/>
  <c r="J1220"/>
  <c r="F1220"/>
  <c r="E1220"/>
  <c r="D1220"/>
  <c r="B1220"/>
  <c r="M1219"/>
  <c r="H1219" s="1"/>
  <c r="G1219" s="1"/>
  <c r="J1219"/>
  <c r="F1219"/>
  <c r="E1219"/>
  <c r="D1219"/>
  <c r="B1219"/>
  <c r="M1218"/>
  <c r="H1218" s="1"/>
  <c r="G1218" s="1"/>
  <c r="J1218"/>
  <c r="F1218"/>
  <c r="E1218"/>
  <c r="D1218"/>
  <c r="B1218"/>
  <c r="M1217"/>
  <c r="J1217"/>
  <c r="H1217"/>
  <c r="G1217" s="1"/>
  <c r="F1217"/>
  <c r="E1217"/>
  <c r="D1217"/>
  <c r="B1217"/>
  <c r="M1216"/>
  <c r="J1216"/>
  <c r="H1216"/>
  <c r="G1216" s="1"/>
  <c r="F1216"/>
  <c r="E1216"/>
  <c r="D1216"/>
  <c r="B1216"/>
  <c r="M1215"/>
  <c r="H1215" s="1"/>
  <c r="J1215"/>
  <c r="F1215"/>
  <c r="E1215"/>
  <c r="D1215"/>
  <c r="B1215"/>
  <c r="D1212"/>
  <c r="G1211"/>
  <c r="F1211"/>
  <c r="M1209"/>
  <c r="J1209"/>
  <c r="H1209"/>
  <c r="G1209" s="1"/>
  <c r="F1209"/>
  <c r="E1209"/>
  <c r="D1209"/>
  <c r="B1209"/>
  <c r="M1208"/>
  <c r="J1208"/>
  <c r="H1208"/>
  <c r="G1208" s="1"/>
  <c r="F1208"/>
  <c r="E1208"/>
  <c r="D1208"/>
  <c r="B1208"/>
  <c r="M1207"/>
  <c r="H1207" s="1"/>
  <c r="G1207" s="1"/>
  <c r="J1207"/>
  <c r="F1207"/>
  <c r="E1207"/>
  <c r="D1207"/>
  <c r="B1207"/>
  <c r="M1206"/>
  <c r="J1206"/>
  <c r="H1206"/>
  <c r="G1206" s="1"/>
  <c r="F1206"/>
  <c r="E1206"/>
  <c r="D1206"/>
  <c r="B1206"/>
  <c r="M1205"/>
  <c r="H1205" s="1"/>
  <c r="G1205" s="1"/>
  <c r="J1205"/>
  <c r="F1205"/>
  <c r="E1205"/>
  <c r="D1205"/>
  <c r="B1205"/>
  <c r="M1204"/>
  <c r="H1204" s="1"/>
  <c r="G1204" s="1"/>
  <c r="J1204"/>
  <c r="F1204"/>
  <c r="E1204"/>
  <c r="D1204"/>
  <c r="B1204"/>
  <c r="M1203"/>
  <c r="H1203" s="1"/>
  <c r="G1203" s="1"/>
  <c r="J1203"/>
  <c r="F1203"/>
  <c r="E1203"/>
  <c r="D1203"/>
  <c r="B1203"/>
  <c r="M1202"/>
  <c r="H1202" s="1"/>
  <c r="G1202" s="1"/>
  <c r="J1202"/>
  <c r="F1202"/>
  <c r="E1202"/>
  <c r="D1202"/>
  <c r="B1202"/>
  <c r="M1201"/>
  <c r="J1201"/>
  <c r="H1201"/>
  <c r="G1201" s="1"/>
  <c r="F1201"/>
  <c r="E1201"/>
  <c r="D1201"/>
  <c r="B1201"/>
  <c r="M1200"/>
  <c r="J1200"/>
  <c r="H1200"/>
  <c r="G1200" s="1"/>
  <c r="F1200"/>
  <c r="E1200"/>
  <c r="D1200"/>
  <c r="B1200"/>
  <c r="M1199"/>
  <c r="H1199" s="1"/>
  <c r="G1199" s="1"/>
  <c r="J1199"/>
  <c r="F1199"/>
  <c r="E1199"/>
  <c r="D1199"/>
  <c r="B1199"/>
  <c r="M1198"/>
  <c r="J1198"/>
  <c r="H1198"/>
  <c r="G1198" s="1"/>
  <c r="F1198"/>
  <c r="E1198"/>
  <c r="D1198"/>
  <c r="B1198"/>
  <c r="M1197"/>
  <c r="H1197" s="1"/>
  <c r="G1197" s="1"/>
  <c r="J1197"/>
  <c r="F1197"/>
  <c r="E1197"/>
  <c r="D1197"/>
  <c r="B1197"/>
  <c r="M1196"/>
  <c r="H1196" s="1"/>
  <c r="G1196" s="1"/>
  <c r="J1196"/>
  <c r="F1196"/>
  <c r="E1196"/>
  <c r="D1196"/>
  <c r="B1196"/>
  <c r="M1195"/>
  <c r="H1195" s="1"/>
  <c r="G1195" s="1"/>
  <c r="J1195"/>
  <c r="F1195"/>
  <c r="E1195"/>
  <c r="D1195"/>
  <c r="B1195"/>
  <c r="M1194"/>
  <c r="H1194" s="1"/>
  <c r="G1194" s="1"/>
  <c r="J1194"/>
  <c r="F1194"/>
  <c r="E1194"/>
  <c r="D1194"/>
  <c r="B1194"/>
  <c r="M1193"/>
  <c r="J1193"/>
  <c r="H1193"/>
  <c r="G1193" s="1"/>
  <c r="F1193"/>
  <c r="E1193"/>
  <c r="D1193"/>
  <c r="B1193"/>
  <c r="M1192"/>
  <c r="J1192"/>
  <c r="H1192"/>
  <c r="G1192" s="1"/>
  <c r="F1192"/>
  <c r="E1192"/>
  <c r="D1192"/>
  <c r="B1192"/>
  <c r="M1191"/>
  <c r="H1191" s="1"/>
  <c r="G1191" s="1"/>
  <c r="J1191"/>
  <c r="F1191"/>
  <c r="E1191"/>
  <c r="D1191"/>
  <c r="B1191"/>
  <c r="M1190"/>
  <c r="J1190"/>
  <c r="H1190"/>
  <c r="G1190" s="1"/>
  <c r="F1190"/>
  <c r="E1190"/>
  <c r="D1190"/>
  <c r="B1190"/>
  <c r="M1189"/>
  <c r="H1189" s="1"/>
  <c r="G1189" s="1"/>
  <c r="J1189"/>
  <c r="F1189"/>
  <c r="E1189"/>
  <c r="D1189"/>
  <c r="B1189"/>
  <c r="M1188"/>
  <c r="H1188" s="1"/>
  <c r="G1188" s="1"/>
  <c r="J1188"/>
  <c r="F1188"/>
  <c r="E1188"/>
  <c r="D1188"/>
  <c r="B1188"/>
  <c r="M1187"/>
  <c r="H1187" s="1"/>
  <c r="G1187" s="1"/>
  <c r="J1187"/>
  <c r="F1187"/>
  <c r="E1187"/>
  <c r="D1187"/>
  <c r="B1187"/>
  <c r="M1186"/>
  <c r="H1186" s="1"/>
  <c r="G1186" s="1"/>
  <c r="J1186"/>
  <c r="F1186"/>
  <c r="E1186"/>
  <c r="D1186"/>
  <c r="B1186"/>
  <c r="M1185"/>
  <c r="J1185"/>
  <c r="H1185"/>
  <c r="G1185" s="1"/>
  <c r="F1185"/>
  <c r="E1185"/>
  <c r="D1185"/>
  <c r="B1185"/>
  <c r="M1184"/>
  <c r="J1184"/>
  <c r="H1184"/>
  <c r="G1184" s="1"/>
  <c r="F1184"/>
  <c r="E1184"/>
  <c r="D1184"/>
  <c r="B1184"/>
  <c r="M1183"/>
  <c r="H1183" s="1"/>
  <c r="G1183" s="1"/>
  <c r="J1183"/>
  <c r="F1183"/>
  <c r="E1183"/>
  <c r="D1183"/>
  <c r="B1183"/>
  <c r="M1182"/>
  <c r="J1182"/>
  <c r="H1182"/>
  <c r="G1182" s="1"/>
  <c r="F1182"/>
  <c r="E1182"/>
  <c r="D1182"/>
  <c r="B1182"/>
  <c r="M1181"/>
  <c r="H1181" s="1"/>
  <c r="G1181" s="1"/>
  <c r="J1181"/>
  <c r="F1181"/>
  <c r="E1181"/>
  <c r="D1181"/>
  <c r="B1181"/>
  <c r="M1180"/>
  <c r="H1180" s="1"/>
  <c r="G1180" s="1"/>
  <c r="J1180"/>
  <c r="F1180"/>
  <c r="E1180"/>
  <c r="D1180"/>
  <c r="B1180"/>
  <c r="M1179"/>
  <c r="H1179" s="1"/>
  <c r="G1179" s="1"/>
  <c r="J1179"/>
  <c r="F1179"/>
  <c r="E1179"/>
  <c r="D1179"/>
  <c r="B1179"/>
  <c r="M1178"/>
  <c r="H1178" s="1"/>
  <c r="G1178" s="1"/>
  <c r="J1178"/>
  <c r="F1178"/>
  <c r="E1178"/>
  <c r="D1178"/>
  <c r="B1178"/>
  <c r="M1177"/>
  <c r="J1177"/>
  <c r="H1177"/>
  <c r="G1177" s="1"/>
  <c r="F1177"/>
  <c r="E1177"/>
  <c r="D1177"/>
  <c r="B1177"/>
  <c r="M1176"/>
  <c r="J1176"/>
  <c r="H1176"/>
  <c r="G1176" s="1"/>
  <c r="F1176"/>
  <c r="E1176"/>
  <c r="D1176"/>
  <c r="B1176"/>
  <c r="M1175"/>
  <c r="H1175" s="1"/>
  <c r="G1175" s="1"/>
  <c r="J1175"/>
  <c r="F1175"/>
  <c r="E1175"/>
  <c r="D1175"/>
  <c r="B1175"/>
  <c r="M1174"/>
  <c r="J1174"/>
  <c r="H1174"/>
  <c r="G1174" s="1"/>
  <c r="F1174"/>
  <c r="E1174"/>
  <c r="D1174"/>
  <c r="B1174"/>
  <c r="M1173"/>
  <c r="H1173" s="1"/>
  <c r="G1173" s="1"/>
  <c r="J1173"/>
  <c r="F1173"/>
  <c r="E1173"/>
  <c r="D1173"/>
  <c r="B1173"/>
  <c r="M1172"/>
  <c r="H1172" s="1"/>
  <c r="G1172" s="1"/>
  <c r="J1172"/>
  <c r="F1172"/>
  <c r="E1172"/>
  <c r="D1172"/>
  <c r="B1172"/>
  <c r="M1171"/>
  <c r="H1171" s="1"/>
  <c r="G1171" s="1"/>
  <c r="J1171"/>
  <c r="F1171"/>
  <c r="E1171"/>
  <c r="D1171"/>
  <c r="B1171"/>
  <c r="M1170"/>
  <c r="H1170" s="1"/>
  <c r="G1170" s="1"/>
  <c r="J1170"/>
  <c r="F1170"/>
  <c r="E1170"/>
  <c r="D1170"/>
  <c r="B1170"/>
  <c r="M1169"/>
  <c r="J1169"/>
  <c r="H1169"/>
  <c r="G1169" s="1"/>
  <c r="F1169"/>
  <c r="E1169"/>
  <c r="D1169"/>
  <c r="B1169"/>
  <c r="M1168"/>
  <c r="J1168"/>
  <c r="H1168"/>
  <c r="G1168" s="1"/>
  <c r="F1168"/>
  <c r="E1168"/>
  <c r="D1168"/>
  <c r="B1168"/>
  <c r="M1167"/>
  <c r="H1167" s="1"/>
  <c r="G1167" s="1"/>
  <c r="J1167"/>
  <c r="F1167"/>
  <c r="E1167"/>
  <c r="D1167"/>
  <c r="B1167"/>
  <c r="M1166"/>
  <c r="J1166"/>
  <c r="H1166"/>
  <c r="G1166" s="1"/>
  <c r="F1166"/>
  <c r="E1166"/>
  <c r="D1166"/>
  <c r="B1166"/>
  <c r="M1165"/>
  <c r="H1165" s="1"/>
  <c r="G1165" s="1"/>
  <c r="J1165"/>
  <c r="F1165"/>
  <c r="E1165"/>
  <c r="D1165"/>
  <c r="B1165"/>
  <c r="M1164"/>
  <c r="H1164" s="1"/>
  <c r="G1164" s="1"/>
  <c r="J1164"/>
  <c r="F1164"/>
  <c r="E1164"/>
  <c r="D1164"/>
  <c r="B1164"/>
  <c r="M1163"/>
  <c r="H1163" s="1"/>
  <c r="G1163" s="1"/>
  <c r="J1163"/>
  <c r="F1163"/>
  <c r="E1163"/>
  <c r="D1163"/>
  <c r="B1163"/>
  <c r="M1162"/>
  <c r="H1162" s="1"/>
  <c r="G1162" s="1"/>
  <c r="J1162"/>
  <c r="F1162"/>
  <c r="E1162"/>
  <c r="D1162"/>
  <c r="B1162"/>
  <c r="M1161"/>
  <c r="J1161"/>
  <c r="H1161"/>
  <c r="G1161" s="1"/>
  <c r="F1161"/>
  <c r="E1161"/>
  <c r="D1161"/>
  <c r="B1161"/>
  <c r="M1160"/>
  <c r="J1160"/>
  <c r="H1160"/>
  <c r="G1160" s="1"/>
  <c r="F1160"/>
  <c r="E1160"/>
  <c r="D1160"/>
  <c r="B1160"/>
  <c r="D1157"/>
  <c r="G1156"/>
  <c r="F1156"/>
  <c r="M1154"/>
  <c r="H1154" s="1"/>
  <c r="G1154" s="1"/>
  <c r="J1154"/>
  <c r="F1154"/>
  <c r="E1154"/>
  <c r="D1154"/>
  <c r="B1154"/>
  <c r="M1153"/>
  <c r="J1153"/>
  <c r="H1153"/>
  <c r="G1153" s="1"/>
  <c r="F1153"/>
  <c r="E1153"/>
  <c r="D1153"/>
  <c r="B1153"/>
  <c r="M1152"/>
  <c r="J1152"/>
  <c r="H1152"/>
  <c r="G1152" s="1"/>
  <c r="F1152"/>
  <c r="E1152"/>
  <c r="D1152"/>
  <c r="B1152"/>
  <c r="M1151"/>
  <c r="H1151" s="1"/>
  <c r="G1151" s="1"/>
  <c r="J1151"/>
  <c r="F1151"/>
  <c r="E1151"/>
  <c r="D1151"/>
  <c r="B1151"/>
  <c r="M1150"/>
  <c r="J1150"/>
  <c r="H1150"/>
  <c r="G1150" s="1"/>
  <c r="F1150"/>
  <c r="E1150"/>
  <c r="D1150"/>
  <c r="B1150"/>
  <c r="M1149"/>
  <c r="H1149" s="1"/>
  <c r="G1149" s="1"/>
  <c r="J1149"/>
  <c r="F1149"/>
  <c r="E1149"/>
  <c r="D1149"/>
  <c r="B1149"/>
  <c r="M1148"/>
  <c r="H1148" s="1"/>
  <c r="G1148" s="1"/>
  <c r="J1148"/>
  <c r="F1148"/>
  <c r="E1148"/>
  <c r="D1148"/>
  <c r="B1148"/>
  <c r="M1147"/>
  <c r="H1147" s="1"/>
  <c r="G1147" s="1"/>
  <c r="J1147"/>
  <c r="F1147"/>
  <c r="E1147"/>
  <c r="D1147"/>
  <c r="B1147"/>
  <c r="M1146"/>
  <c r="H1146" s="1"/>
  <c r="G1146" s="1"/>
  <c r="J1146"/>
  <c r="F1146"/>
  <c r="E1146"/>
  <c r="D1146"/>
  <c r="B1146"/>
  <c r="M1145"/>
  <c r="J1145"/>
  <c r="H1145"/>
  <c r="G1145" s="1"/>
  <c r="F1145"/>
  <c r="E1145"/>
  <c r="D1145"/>
  <c r="B1145"/>
  <c r="M1144"/>
  <c r="J1144"/>
  <c r="H1144"/>
  <c r="G1144"/>
  <c r="F1144"/>
  <c r="E1144"/>
  <c r="D1144"/>
  <c r="B1144"/>
  <c r="M1143"/>
  <c r="H1143" s="1"/>
  <c r="G1143" s="1"/>
  <c r="J1143"/>
  <c r="F1143"/>
  <c r="E1143"/>
  <c r="D1143"/>
  <c r="B1143"/>
  <c r="M1142"/>
  <c r="J1142"/>
  <c r="H1142"/>
  <c r="G1142" s="1"/>
  <c r="F1142"/>
  <c r="E1142"/>
  <c r="D1142"/>
  <c r="B1142"/>
  <c r="M1141"/>
  <c r="H1141" s="1"/>
  <c r="G1141" s="1"/>
  <c r="J1141"/>
  <c r="F1141"/>
  <c r="E1141"/>
  <c r="D1141"/>
  <c r="B1141"/>
  <c r="M1140"/>
  <c r="H1140" s="1"/>
  <c r="G1140" s="1"/>
  <c r="J1140"/>
  <c r="F1140"/>
  <c r="E1140"/>
  <c r="D1140"/>
  <c r="B1140"/>
  <c r="M1139"/>
  <c r="H1139" s="1"/>
  <c r="G1139" s="1"/>
  <c r="J1139"/>
  <c r="F1139"/>
  <c r="E1139"/>
  <c r="D1139"/>
  <c r="B1139"/>
  <c r="M1138"/>
  <c r="H1138" s="1"/>
  <c r="G1138" s="1"/>
  <c r="J1138"/>
  <c r="F1138"/>
  <c r="E1138"/>
  <c r="D1138"/>
  <c r="B1138"/>
  <c r="M1137"/>
  <c r="J1137"/>
  <c r="H1137"/>
  <c r="G1137" s="1"/>
  <c r="F1137"/>
  <c r="E1137"/>
  <c r="D1137"/>
  <c r="B1137"/>
  <c r="M1136"/>
  <c r="J1136"/>
  <c r="H1136"/>
  <c r="G1136" s="1"/>
  <c r="F1136"/>
  <c r="E1136"/>
  <c r="D1136"/>
  <c r="B1136"/>
  <c r="M1135"/>
  <c r="H1135" s="1"/>
  <c r="G1135" s="1"/>
  <c r="J1135"/>
  <c r="F1135"/>
  <c r="E1135"/>
  <c r="D1135"/>
  <c r="B1135"/>
  <c r="M1134"/>
  <c r="J1134"/>
  <c r="H1134"/>
  <c r="G1134" s="1"/>
  <c r="F1134"/>
  <c r="E1134"/>
  <c r="D1134"/>
  <c r="B1134"/>
  <c r="M1133"/>
  <c r="H1133" s="1"/>
  <c r="G1133" s="1"/>
  <c r="J1133"/>
  <c r="F1133"/>
  <c r="E1133"/>
  <c r="D1133"/>
  <c r="B1133"/>
  <c r="M1132"/>
  <c r="H1132" s="1"/>
  <c r="G1132" s="1"/>
  <c r="J1132"/>
  <c r="F1132"/>
  <c r="E1132"/>
  <c r="D1132"/>
  <c r="B1132"/>
  <c r="M1131"/>
  <c r="H1131" s="1"/>
  <c r="G1131" s="1"/>
  <c r="J1131"/>
  <c r="F1131"/>
  <c r="E1131"/>
  <c r="D1131"/>
  <c r="B1131"/>
  <c r="M1130"/>
  <c r="H1130" s="1"/>
  <c r="G1130" s="1"/>
  <c r="J1130"/>
  <c r="F1130"/>
  <c r="E1130"/>
  <c r="D1130"/>
  <c r="B1130"/>
  <c r="M1129"/>
  <c r="J1129"/>
  <c r="H1129"/>
  <c r="G1129" s="1"/>
  <c r="F1129"/>
  <c r="E1129"/>
  <c r="D1129"/>
  <c r="B1129"/>
  <c r="M1128"/>
  <c r="J1128"/>
  <c r="H1128"/>
  <c r="G1128" s="1"/>
  <c r="F1128"/>
  <c r="E1128"/>
  <c r="D1128"/>
  <c r="B1128"/>
  <c r="M1127"/>
  <c r="H1127" s="1"/>
  <c r="G1127" s="1"/>
  <c r="J1127"/>
  <c r="F1127"/>
  <c r="E1127"/>
  <c r="D1127"/>
  <c r="B1127"/>
  <c r="M1126"/>
  <c r="J1126"/>
  <c r="H1126"/>
  <c r="G1126" s="1"/>
  <c r="F1126"/>
  <c r="E1126"/>
  <c r="D1126"/>
  <c r="B1126"/>
  <c r="M1125"/>
  <c r="H1125" s="1"/>
  <c r="G1125" s="1"/>
  <c r="J1125"/>
  <c r="F1125"/>
  <c r="E1125"/>
  <c r="D1125"/>
  <c r="B1125"/>
  <c r="M1124"/>
  <c r="H1124" s="1"/>
  <c r="G1124" s="1"/>
  <c r="J1124"/>
  <c r="F1124"/>
  <c r="E1124"/>
  <c r="D1124"/>
  <c r="B1124"/>
  <c r="M1123"/>
  <c r="H1123" s="1"/>
  <c r="G1123" s="1"/>
  <c r="J1123"/>
  <c r="F1123"/>
  <c r="E1123"/>
  <c r="D1123"/>
  <c r="B1123"/>
  <c r="M1122"/>
  <c r="H1122" s="1"/>
  <c r="G1122" s="1"/>
  <c r="J1122"/>
  <c r="F1122"/>
  <c r="E1122"/>
  <c r="D1122"/>
  <c r="B1122"/>
  <c r="M1121"/>
  <c r="J1121"/>
  <c r="H1121"/>
  <c r="G1121" s="1"/>
  <c r="F1121"/>
  <c r="E1121"/>
  <c r="D1121"/>
  <c r="B1121"/>
  <c r="M1120"/>
  <c r="J1120"/>
  <c r="H1120"/>
  <c r="G1120" s="1"/>
  <c r="F1120"/>
  <c r="E1120"/>
  <c r="D1120"/>
  <c r="B1120"/>
  <c r="M1119"/>
  <c r="H1119" s="1"/>
  <c r="G1119" s="1"/>
  <c r="J1119"/>
  <c r="F1119"/>
  <c r="E1119"/>
  <c r="D1119"/>
  <c r="B1119"/>
  <c r="M1118"/>
  <c r="J1118"/>
  <c r="H1118"/>
  <c r="G1118" s="1"/>
  <c r="F1118"/>
  <c r="E1118"/>
  <c r="D1118"/>
  <c r="B1118"/>
  <c r="M1117"/>
  <c r="H1117" s="1"/>
  <c r="G1117" s="1"/>
  <c r="J1117"/>
  <c r="F1117"/>
  <c r="E1117"/>
  <c r="D1117"/>
  <c r="B1117"/>
  <c r="M1116"/>
  <c r="H1116" s="1"/>
  <c r="G1116" s="1"/>
  <c r="J1116"/>
  <c r="F1116"/>
  <c r="E1116"/>
  <c r="D1116"/>
  <c r="B1116"/>
  <c r="M1115"/>
  <c r="H1115" s="1"/>
  <c r="G1115" s="1"/>
  <c r="J1115"/>
  <c r="F1115"/>
  <c r="E1115"/>
  <c r="D1115"/>
  <c r="B1115"/>
  <c r="M1114"/>
  <c r="H1114" s="1"/>
  <c r="G1114" s="1"/>
  <c r="J1114"/>
  <c r="F1114"/>
  <c r="E1114"/>
  <c r="D1114"/>
  <c r="B1114"/>
  <c r="M1113"/>
  <c r="J1113"/>
  <c r="H1113"/>
  <c r="G1113" s="1"/>
  <c r="F1113"/>
  <c r="E1113"/>
  <c r="D1113"/>
  <c r="B1113"/>
  <c r="M1112"/>
  <c r="J1112"/>
  <c r="H1112"/>
  <c r="G1112" s="1"/>
  <c r="F1112"/>
  <c r="E1112"/>
  <c r="D1112"/>
  <c r="B1112"/>
  <c r="M1111"/>
  <c r="H1111" s="1"/>
  <c r="G1111" s="1"/>
  <c r="J1111"/>
  <c r="F1111"/>
  <c r="E1111"/>
  <c r="D1111"/>
  <c r="B1111"/>
  <c r="M1110"/>
  <c r="J1110"/>
  <c r="H1110"/>
  <c r="G1110" s="1"/>
  <c r="F1110"/>
  <c r="E1110"/>
  <c r="D1110"/>
  <c r="B1110"/>
  <c r="M1109"/>
  <c r="H1109" s="1"/>
  <c r="G1109" s="1"/>
  <c r="J1109"/>
  <c r="F1109"/>
  <c r="E1109"/>
  <c r="D1109"/>
  <c r="B1109"/>
  <c r="M1108"/>
  <c r="H1108" s="1"/>
  <c r="G1108" s="1"/>
  <c r="J1108"/>
  <c r="F1108"/>
  <c r="E1108"/>
  <c r="D1108"/>
  <c r="B1108"/>
  <c r="M1107"/>
  <c r="H1107" s="1"/>
  <c r="G1107" s="1"/>
  <c r="J1107"/>
  <c r="F1107"/>
  <c r="E1107"/>
  <c r="D1107"/>
  <c r="B1107"/>
  <c r="M1106"/>
  <c r="H1106" s="1"/>
  <c r="G1106" s="1"/>
  <c r="J1106"/>
  <c r="F1106"/>
  <c r="E1106"/>
  <c r="D1106"/>
  <c r="B1106"/>
  <c r="M1105"/>
  <c r="J1105"/>
  <c r="H1105"/>
  <c r="F1105"/>
  <c r="E1105"/>
  <c r="D1105"/>
  <c r="B1105"/>
  <c r="D1102"/>
  <c r="G1101"/>
  <c r="F1101"/>
  <c r="M1099"/>
  <c r="H1099" s="1"/>
  <c r="G1099" s="1"/>
  <c r="J1099"/>
  <c r="F1099"/>
  <c r="E1099"/>
  <c r="D1099"/>
  <c r="B1099"/>
  <c r="M1098"/>
  <c r="H1098" s="1"/>
  <c r="G1098" s="1"/>
  <c r="J1098"/>
  <c r="F1098"/>
  <c r="E1098"/>
  <c r="D1098"/>
  <c r="B1098"/>
  <c r="M1097"/>
  <c r="J1097"/>
  <c r="H1097"/>
  <c r="G1097" s="1"/>
  <c r="F1097"/>
  <c r="E1097"/>
  <c r="D1097"/>
  <c r="B1097"/>
  <c r="M1096"/>
  <c r="J1096"/>
  <c r="H1096"/>
  <c r="G1096" s="1"/>
  <c r="F1096"/>
  <c r="E1096"/>
  <c r="D1096"/>
  <c r="B1096"/>
  <c r="M1095"/>
  <c r="H1095" s="1"/>
  <c r="G1095" s="1"/>
  <c r="J1095"/>
  <c r="F1095"/>
  <c r="E1095"/>
  <c r="D1095"/>
  <c r="B1095"/>
  <c r="M1094"/>
  <c r="J1094"/>
  <c r="H1094"/>
  <c r="G1094" s="1"/>
  <c r="F1094"/>
  <c r="E1094"/>
  <c r="D1094"/>
  <c r="B1094"/>
  <c r="M1093"/>
  <c r="H1093" s="1"/>
  <c r="G1093" s="1"/>
  <c r="J1093"/>
  <c r="F1093"/>
  <c r="E1093"/>
  <c r="D1093"/>
  <c r="B1093"/>
  <c r="M1092"/>
  <c r="H1092" s="1"/>
  <c r="G1092" s="1"/>
  <c r="J1092"/>
  <c r="F1092"/>
  <c r="E1092"/>
  <c r="D1092"/>
  <c r="B1092"/>
  <c r="M1091"/>
  <c r="H1091" s="1"/>
  <c r="G1091" s="1"/>
  <c r="J1091"/>
  <c r="F1091"/>
  <c r="E1091"/>
  <c r="D1091"/>
  <c r="B1091"/>
  <c r="M1090"/>
  <c r="H1090" s="1"/>
  <c r="G1090" s="1"/>
  <c r="J1090"/>
  <c r="F1090"/>
  <c r="E1090"/>
  <c r="D1090"/>
  <c r="B1090"/>
  <c r="M1089"/>
  <c r="J1089"/>
  <c r="H1089"/>
  <c r="G1089" s="1"/>
  <c r="F1089"/>
  <c r="E1089"/>
  <c r="D1089"/>
  <c r="B1089"/>
  <c r="M1088"/>
  <c r="J1088"/>
  <c r="H1088"/>
  <c r="G1088" s="1"/>
  <c r="F1088"/>
  <c r="E1088"/>
  <c r="D1088"/>
  <c r="B1088"/>
  <c r="M1087"/>
  <c r="H1087" s="1"/>
  <c r="G1087" s="1"/>
  <c r="J1087"/>
  <c r="F1087"/>
  <c r="E1087"/>
  <c r="D1087"/>
  <c r="B1087"/>
  <c r="M1086"/>
  <c r="J1086"/>
  <c r="H1086"/>
  <c r="G1086" s="1"/>
  <c r="F1086"/>
  <c r="E1086"/>
  <c r="D1086"/>
  <c r="B1086"/>
  <c r="M1085"/>
  <c r="H1085" s="1"/>
  <c r="G1085" s="1"/>
  <c r="J1085"/>
  <c r="F1085"/>
  <c r="E1085"/>
  <c r="D1085"/>
  <c r="B1085"/>
  <c r="M1084"/>
  <c r="H1084" s="1"/>
  <c r="G1084" s="1"/>
  <c r="J1084"/>
  <c r="F1084"/>
  <c r="E1084"/>
  <c r="D1084"/>
  <c r="B1084"/>
  <c r="M1083"/>
  <c r="H1083" s="1"/>
  <c r="G1083" s="1"/>
  <c r="J1083"/>
  <c r="F1083"/>
  <c r="E1083"/>
  <c r="D1083"/>
  <c r="B1083"/>
  <c r="M1082"/>
  <c r="H1082" s="1"/>
  <c r="G1082" s="1"/>
  <c r="J1082"/>
  <c r="F1082"/>
  <c r="E1082"/>
  <c r="D1082"/>
  <c r="B1082"/>
  <c r="M1081"/>
  <c r="J1081"/>
  <c r="H1081"/>
  <c r="G1081" s="1"/>
  <c r="F1081"/>
  <c r="E1081"/>
  <c r="D1081"/>
  <c r="B1081"/>
  <c r="M1080"/>
  <c r="J1080"/>
  <c r="H1080"/>
  <c r="G1080" s="1"/>
  <c r="F1080"/>
  <c r="E1080"/>
  <c r="D1080"/>
  <c r="B1080"/>
  <c r="M1079"/>
  <c r="H1079" s="1"/>
  <c r="G1079" s="1"/>
  <c r="J1079"/>
  <c r="F1079"/>
  <c r="E1079"/>
  <c r="D1079"/>
  <c r="B1079"/>
  <c r="M1078"/>
  <c r="J1078"/>
  <c r="H1078"/>
  <c r="G1078" s="1"/>
  <c r="F1078"/>
  <c r="E1078"/>
  <c r="D1078"/>
  <c r="B1078"/>
  <c r="M1077"/>
  <c r="H1077" s="1"/>
  <c r="G1077" s="1"/>
  <c r="J1077"/>
  <c r="F1077"/>
  <c r="E1077"/>
  <c r="D1077"/>
  <c r="B1077"/>
  <c r="M1076"/>
  <c r="H1076" s="1"/>
  <c r="G1076" s="1"/>
  <c r="J1076"/>
  <c r="F1076"/>
  <c r="E1076"/>
  <c r="D1076"/>
  <c r="B1076"/>
  <c r="M1075"/>
  <c r="H1075" s="1"/>
  <c r="G1075" s="1"/>
  <c r="J1075"/>
  <c r="F1075"/>
  <c r="E1075"/>
  <c r="D1075"/>
  <c r="B1075"/>
  <c r="M1074"/>
  <c r="H1074" s="1"/>
  <c r="G1074" s="1"/>
  <c r="J1074"/>
  <c r="F1074"/>
  <c r="E1074"/>
  <c r="D1074"/>
  <c r="B1074"/>
  <c r="M1073"/>
  <c r="J1073"/>
  <c r="H1073"/>
  <c r="G1073" s="1"/>
  <c r="F1073"/>
  <c r="E1073"/>
  <c r="D1073"/>
  <c r="B1073"/>
  <c r="M1072"/>
  <c r="J1072"/>
  <c r="H1072"/>
  <c r="G1072" s="1"/>
  <c r="F1072"/>
  <c r="E1072"/>
  <c r="D1072"/>
  <c r="B1072"/>
  <c r="M1071"/>
  <c r="H1071" s="1"/>
  <c r="G1071" s="1"/>
  <c r="J1071"/>
  <c r="F1071"/>
  <c r="E1071"/>
  <c r="D1071"/>
  <c r="B1071"/>
  <c r="M1070"/>
  <c r="J1070"/>
  <c r="H1070"/>
  <c r="G1070" s="1"/>
  <c r="F1070"/>
  <c r="E1070"/>
  <c r="D1070"/>
  <c r="B1070"/>
  <c r="M1069"/>
  <c r="H1069" s="1"/>
  <c r="G1069" s="1"/>
  <c r="J1069"/>
  <c r="F1069"/>
  <c r="E1069"/>
  <c r="D1069"/>
  <c r="B1069"/>
  <c r="M1068"/>
  <c r="H1068" s="1"/>
  <c r="G1068" s="1"/>
  <c r="J1068"/>
  <c r="F1068"/>
  <c r="E1068"/>
  <c r="D1068"/>
  <c r="B1068"/>
  <c r="M1067"/>
  <c r="H1067" s="1"/>
  <c r="G1067" s="1"/>
  <c r="J1067"/>
  <c r="F1067"/>
  <c r="E1067"/>
  <c r="D1067"/>
  <c r="B1067"/>
  <c r="M1066"/>
  <c r="H1066" s="1"/>
  <c r="G1066" s="1"/>
  <c r="J1066"/>
  <c r="F1066"/>
  <c r="E1066"/>
  <c r="D1066"/>
  <c r="B1066"/>
  <c r="M1065"/>
  <c r="J1065"/>
  <c r="H1065"/>
  <c r="G1065" s="1"/>
  <c r="F1065"/>
  <c r="E1065"/>
  <c r="D1065"/>
  <c r="B1065"/>
  <c r="M1064"/>
  <c r="J1064"/>
  <c r="H1064"/>
  <c r="G1064" s="1"/>
  <c r="F1064"/>
  <c r="E1064"/>
  <c r="D1064"/>
  <c r="B1064"/>
  <c r="M1063"/>
  <c r="H1063" s="1"/>
  <c r="G1063" s="1"/>
  <c r="J1063"/>
  <c r="F1063"/>
  <c r="E1063"/>
  <c r="D1063"/>
  <c r="B1063"/>
  <c r="M1062"/>
  <c r="J1062"/>
  <c r="H1062"/>
  <c r="G1062" s="1"/>
  <c r="F1062"/>
  <c r="E1062"/>
  <c r="D1062"/>
  <c r="B1062"/>
  <c r="M1061"/>
  <c r="H1061" s="1"/>
  <c r="G1061" s="1"/>
  <c r="J1061"/>
  <c r="F1061"/>
  <c r="E1061"/>
  <c r="D1061"/>
  <c r="B1061"/>
  <c r="M1060"/>
  <c r="H1060" s="1"/>
  <c r="G1060" s="1"/>
  <c r="J1060"/>
  <c r="F1060"/>
  <c r="E1060"/>
  <c r="D1060"/>
  <c r="B1060"/>
  <c r="M1059"/>
  <c r="H1059" s="1"/>
  <c r="G1059" s="1"/>
  <c r="J1059"/>
  <c r="F1059"/>
  <c r="E1059"/>
  <c r="D1059"/>
  <c r="B1059"/>
  <c r="M1058"/>
  <c r="H1058" s="1"/>
  <c r="G1058" s="1"/>
  <c r="J1058"/>
  <c r="F1058"/>
  <c r="E1058"/>
  <c r="D1058"/>
  <c r="B1058"/>
  <c r="M1057"/>
  <c r="J1057"/>
  <c r="H1057"/>
  <c r="G1057" s="1"/>
  <c r="F1057"/>
  <c r="E1057"/>
  <c r="D1057"/>
  <c r="B1057"/>
  <c r="M1056"/>
  <c r="J1056"/>
  <c r="H1056"/>
  <c r="G1056" s="1"/>
  <c r="F1056"/>
  <c r="E1056"/>
  <c r="D1056"/>
  <c r="B1056"/>
  <c r="M1055"/>
  <c r="H1055" s="1"/>
  <c r="G1055" s="1"/>
  <c r="J1055"/>
  <c r="F1055"/>
  <c r="E1055"/>
  <c r="D1055"/>
  <c r="B1055"/>
  <c r="M1054"/>
  <c r="J1054"/>
  <c r="H1054"/>
  <c r="G1054" s="1"/>
  <c r="F1054"/>
  <c r="E1054"/>
  <c r="D1054"/>
  <c r="B1054"/>
  <c r="M1053"/>
  <c r="H1053" s="1"/>
  <c r="G1053" s="1"/>
  <c r="J1053"/>
  <c r="F1053"/>
  <c r="E1053"/>
  <c r="D1053"/>
  <c r="B1053"/>
  <c r="M1052"/>
  <c r="H1052" s="1"/>
  <c r="G1052" s="1"/>
  <c r="J1052"/>
  <c r="F1052"/>
  <c r="E1052"/>
  <c r="D1052"/>
  <c r="B1052"/>
  <c r="M1051"/>
  <c r="H1051" s="1"/>
  <c r="G1051" s="1"/>
  <c r="J1051"/>
  <c r="F1051"/>
  <c r="E1051"/>
  <c r="D1051"/>
  <c r="B1051"/>
  <c r="M1050"/>
  <c r="H1050" s="1"/>
  <c r="G1050" s="1"/>
  <c r="J1050"/>
  <c r="F1050"/>
  <c r="E1050"/>
  <c r="D1050"/>
  <c r="B1050"/>
  <c r="D1047"/>
  <c r="G1046"/>
  <c r="F1046"/>
  <c r="M1044"/>
  <c r="H1044" s="1"/>
  <c r="G1044" s="1"/>
  <c r="J1044"/>
  <c r="F1044"/>
  <c r="E1044"/>
  <c r="D1044"/>
  <c r="B1044"/>
  <c r="M1043"/>
  <c r="H1043" s="1"/>
  <c r="G1043" s="1"/>
  <c r="J1043"/>
  <c r="F1043"/>
  <c r="E1043"/>
  <c r="D1043"/>
  <c r="B1043"/>
  <c r="M1042"/>
  <c r="H1042" s="1"/>
  <c r="G1042" s="1"/>
  <c r="J1042"/>
  <c r="F1042"/>
  <c r="E1042"/>
  <c r="D1042"/>
  <c r="B1042"/>
  <c r="M1041"/>
  <c r="J1041"/>
  <c r="H1041"/>
  <c r="G1041" s="1"/>
  <c r="F1041"/>
  <c r="E1041"/>
  <c r="D1041"/>
  <c r="B1041"/>
  <c r="M1040"/>
  <c r="J1040"/>
  <c r="H1040"/>
  <c r="G1040" s="1"/>
  <c r="F1040"/>
  <c r="E1040"/>
  <c r="D1040"/>
  <c r="B1040"/>
  <c r="M1039"/>
  <c r="H1039" s="1"/>
  <c r="G1039" s="1"/>
  <c r="J1039"/>
  <c r="F1039"/>
  <c r="E1039"/>
  <c r="D1039"/>
  <c r="B1039"/>
  <c r="M1038"/>
  <c r="J1038"/>
  <c r="H1038"/>
  <c r="G1038" s="1"/>
  <c r="F1038"/>
  <c r="E1038"/>
  <c r="D1038"/>
  <c r="B1038"/>
  <c r="M1037"/>
  <c r="H1037" s="1"/>
  <c r="G1037" s="1"/>
  <c r="J1037"/>
  <c r="F1037"/>
  <c r="E1037"/>
  <c r="D1037"/>
  <c r="B1037"/>
  <c r="M1036"/>
  <c r="H1036" s="1"/>
  <c r="G1036" s="1"/>
  <c r="J1036"/>
  <c r="F1036"/>
  <c r="E1036"/>
  <c r="D1036"/>
  <c r="B1036"/>
  <c r="M1035"/>
  <c r="H1035" s="1"/>
  <c r="G1035" s="1"/>
  <c r="J1035"/>
  <c r="F1035"/>
  <c r="E1035"/>
  <c r="D1035"/>
  <c r="B1035"/>
  <c r="M1034"/>
  <c r="H1034" s="1"/>
  <c r="G1034" s="1"/>
  <c r="J1034"/>
  <c r="F1034"/>
  <c r="E1034"/>
  <c r="D1034"/>
  <c r="B1034"/>
  <c r="M1033"/>
  <c r="J1033"/>
  <c r="H1033"/>
  <c r="G1033" s="1"/>
  <c r="F1033"/>
  <c r="E1033"/>
  <c r="D1033"/>
  <c r="B1033"/>
  <c r="M1032"/>
  <c r="J1032"/>
  <c r="H1032"/>
  <c r="G1032" s="1"/>
  <c r="F1032"/>
  <c r="E1032"/>
  <c r="D1032"/>
  <c r="B1032"/>
  <c r="M1031"/>
  <c r="H1031" s="1"/>
  <c r="G1031" s="1"/>
  <c r="J1031"/>
  <c r="F1031"/>
  <c r="E1031"/>
  <c r="D1031"/>
  <c r="B1031"/>
  <c r="M1030"/>
  <c r="J1030"/>
  <c r="H1030"/>
  <c r="G1030" s="1"/>
  <c r="F1030"/>
  <c r="E1030"/>
  <c r="D1030"/>
  <c r="B1030"/>
  <c r="M1029"/>
  <c r="H1029" s="1"/>
  <c r="G1029" s="1"/>
  <c r="J1029"/>
  <c r="F1029"/>
  <c r="E1029"/>
  <c r="D1029"/>
  <c r="B1029"/>
  <c r="M1028"/>
  <c r="H1028" s="1"/>
  <c r="G1028" s="1"/>
  <c r="J1028"/>
  <c r="F1028"/>
  <c r="E1028"/>
  <c r="D1028"/>
  <c r="B1028"/>
  <c r="M1027"/>
  <c r="H1027" s="1"/>
  <c r="G1027" s="1"/>
  <c r="J1027"/>
  <c r="F1027"/>
  <c r="E1027"/>
  <c r="D1027"/>
  <c r="B1027"/>
  <c r="M1026"/>
  <c r="H1026" s="1"/>
  <c r="G1026" s="1"/>
  <c r="J1026"/>
  <c r="F1026"/>
  <c r="E1026"/>
  <c r="D1026"/>
  <c r="B1026"/>
  <c r="M1025"/>
  <c r="J1025"/>
  <c r="H1025"/>
  <c r="G1025" s="1"/>
  <c r="F1025"/>
  <c r="E1025"/>
  <c r="D1025"/>
  <c r="B1025"/>
  <c r="M1024"/>
  <c r="J1024"/>
  <c r="H1024"/>
  <c r="G1024" s="1"/>
  <c r="F1024"/>
  <c r="E1024"/>
  <c r="D1024"/>
  <c r="B1024"/>
  <c r="M1023"/>
  <c r="H1023" s="1"/>
  <c r="G1023" s="1"/>
  <c r="J1023"/>
  <c r="F1023"/>
  <c r="E1023"/>
  <c r="D1023"/>
  <c r="B1023"/>
  <c r="M1022"/>
  <c r="J1022"/>
  <c r="H1022"/>
  <c r="G1022" s="1"/>
  <c r="F1022"/>
  <c r="E1022"/>
  <c r="D1022"/>
  <c r="B1022"/>
  <c r="M1021"/>
  <c r="H1021" s="1"/>
  <c r="G1021" s="1"/>
  <c r="J1021"/>
  <c r="F1021"/>
  <c r="E1021"/>
  <c r="D1021"/>
  <c r="B1021"/>
  <c r="M1020"/>
  <c r="H1020" s="1"/>
  <c r="G1020" s="1"/>
  <c r="J1020"/>
  <c r="F1020"/>
  <c r="E1020"/>
  <c r="D1020"/>
  <c r="B1020"/>
  <c r="M1019"/>
  <c r="H1019" s="1"/>
  <c r="G1019" s="1"/>
  <c r="J1019"/>
  <c r="F1019"/>
  <c r="E1019"/>
  <c r="D1019"/>
  <c r="B1019"/>
  <c r="M1018"/>
  <c r="H1018" s="1"/>
  <c r="G1018" s="1"/>
  <c r="J1018"/>
  <c r="F1018"/>
  <c r="E1018"/>
  <c r="D1018"/>
  <c r="B1018"/>
  <c r="M1017"/>
  <c r="J1017"/>
  <c r="H1017"/>
  <c r="G1017" s="1"/>
  <c r="F1017"/>
  <c r="E1017"/>
  <c r="D1017"/>
  <c r="B1017"/>
  <c r="M1016"/>
  <c r="J1016"/>
  <c r="H1016"/>
  <c r="G1016" s="1"/>
  <c r="F1016"/>
  <c r="E1016"/>
  <c r="D1016"/>
  <c r="B1016"/>
  <c r="M1015"/>
  <c r="H1015" s="1"/>
  <c r="G1015" s="1"/>
  <c r="J1015"/>
  <c r="F1015"/>
  <c r="E1015"/>
  <c r="D1015"/>
  <c r="B1015"/>
  <c r="M1014"/>
  <c r="J1014"/>
  <c r="H1014"/>
  <c r="G1014" s="1"/>
  <c r="F1014"/>
  <c r="E1014"/>
  <c r="D1014"/>
  <c r="B1014"/>
  <c r="M1013"/>
  <c r="H1013" s="1"/>
  <c r="G1013" s="1"/>
  <c r="J1013"/>
  <c r="F1013"/>
  <c r="E1013"/>
  <c r="D1013"/>
  <c r="B1013"/>
  <c r="M1012"/>
  <c r="H1012" s="1"/>
  <c r="G1012" s="1"/>
  <c r="J1012"/>
  <c r="F1012"/>
  <c r="E1012"/>
  <c r="D1012"/>
  <c r="B1012"/>
  <c r="M1011"/>
  <c r="H1011" s="1"/>
  <c r="G1011" s="1"/>
  <c r="J1011"/>
  <c r="F1011"/>
  <c r="E1011"/>
  <c r="D1011"/>
  <c r="B1011"/>
  <c r="M1010"/>
  <c r="H1010" s="1"/>
  <c r="G1010" s="1"/>
  <c r="J1010"/>
  <c r="F1010"/>
  <c r="E1010"/>
  <c r="D1010"/>
  <c r="B1010"/>
  <c r="M1009"/>
  <c r="J1009"/>
  <c r="H1009"/>
  <c r="G1009" s="1"/>
  <c r="F1009"/>
  <c r="E1009"/>
  <c r="D1009"/>
  <c r="B1009"/>
  <c r="M1008"/>
  <c r="J1008"/>
  <c r="H1008"/>
  <c r="G1008" s="1"/>
  <c r="F1008"/>
  <c r="E1008"/>
  <c r="D1008"/>
  <c r="B1008"/>
  <c r="M1007"/>
  <c r="H1007" s="1"/>
  <c r="G1007" s="1"/>
  <c r="J1007"/>
  <c r="F1007"/>
  <c r="E1007"/>
  <c r="D1007"/>
  <c r="B1007"/>
  <c r="M1006"/>
  <c r="J1006"/>
  <c r="H1006"/>
  <c r="G1006" s="1"/>
  <c r="F1006"/>
  <c r="E1006"/>
  <c r="D1006"/>
  <c r="B1006"/>
  <c r="M1005"/>
  <c r="H1005" s="1"/>
  <c r="G1005" s="1"/>
  <c r="J1005"/>
  <c r="F1005"/>
  <c r="E1005"/>
  <c r="D1005"/>
  <c r="B1005"/>
  <c r="M1004"/>
  <c r="H1004" s="1"/>
  <c r="G1004" s="1"/>
  <c r="J1004"/>
  <c r="F1004"/>
  <c r="E1004"/>
  <c r="D1004"/>
  <c r="B1004"/>
  <c r="M1003"/>
  <c r="H1003" s="1"/>
  <c r="G1003" s="1"/>
  <c r="J1003"/>
  <c r="F1003"/>
  <c r="E1003"/>
  <c r="D1003"/>
  <c r="B1003"/>
  <c r="M1002"/>
  <c r="H1002" s="1"/>
  <c r="G1002" s="1"/>
  <c r="J1002"/>
  <c r="F1002"/>
  <c r="E1002"/>
  <c r="D1002"/>
  <c r="B1002"/>
  <c r="M1001"/>
  <c r="J1001"/>
  <c r="H1001"/>
  <c r="G1001" s="1"/>
  <c r="F1001"/>
  <c r="E1001"/>
  <c r="D1001"/>
  <c r="B1001"/>
  <c r="M1000"/>
  <c r="J1000"/>
  <c r="H1000"/>
  <c r="G1000" s="1"/>
  <c r="F1000"/>
  <c r="E1000"/>
  <c r="D1000"/>
  <c r="B1000"/>
  <c r="M999"/>
  <c r="H999" s="1"/>
  <c r="G999" s="1"/>
  <c r="J999"/>
  <c r="F999"/>
  <c r="E999"/>
  <c r="D999"/>
  <c r="B999"/>
  <c r="M998"/>
  <c r="J998"/>
  <c r="H998"/>
  <c r="G998" s="1"/>
  <c r="F998"/>
  <c r="E998"/>
  <c r="D998"/>
  <c r="B998"/>
  <c r="M997"/>
  <c r="H997" s="1"/>
  <c r="G997" s="1"/>
  <c r="J997"/>
  <c r="F997"/>
  <c r="E997"/>
  <c r="D997"/>
  <c r="B997"/>
  <c r="M996"/>
  <c r="H996" s="1"/>
  <c r="G996" s="1"/>
  <c r="J996"/>
  <c r="F996"/>
  <c r="E996"/>
  <c r="D996"/>
  <c r="B996"/>
  <c r="M995"/>
  <c r="H995" s="1"/>
  <c r="J995"/>
  <c r="F995"/>
  <c r="E995"/>
  <c r="D995"/>
  <c r="B995"/>
  <c r="D992"/>
  <c r="G991"/>
  <c r="F991"/>
  <c r="M989"/>
  <c r="H989" s="1"/>
  <c r="G989" s="1"/>
  <c r="J989"/>
  <c r="F989"/>
  <c r="E989"/>
  <c r="D989"/>
  <c r="B989"/>
  <c r="M988"/>
  <c r="H988" s="1"/>
  <c r="G988" s="1"/>
  <c r="J988"/>
  <c r="F988"/>
  <c r="E988"/>
  <c r="D988"/>
  <c r="B988"/>
  <c r="M987"/>
  <c r="H987" s="1"/>
  <c r="G987" s="1"/>
  <c r="J987"/>
  <c r="F987"/>
  <c r="E987"/>
  <c r="D987"/>
  <c r="B987"/>
  <c r="M986"/>
  <c r="H986" s="1"/>
  <c r="G986" s="1"/>
  <c r="J986"/>
  <c r="F986"/>
  <c r="E986"/>
  <c r="D986"/>
  <c r="B986"/>
  <c r="M985"/>
  <c r="J985"/>
  <c r="H985"/>
  <c r="G985" s="1"/>
  <c r="F985"/>
  <c r="E985"/>
  <c r="D985"/>
  <c r="B985"/>
  <c r="M984"/>
  <c r="J984"/>
  <c r="H984"/>
  <c r="G984" s="1"/>
  <c r="F984"/>
  <c r="E984"/>
  <c r="D984"/>
  <c r="B984"/>
  <c r="M983"/>
  <c r="H983" s="1"/>
  <c r="G983" s="1"/>
  <c r="J983"/>
  <c r="F983"/>
  <c r="E983"/>
  <c r="D983"/>
  <c r="B983"/>
  <c r="M982"/>
  <c r="J982"/>
  <c r="H982"/>
  <c r="G982" s="1"/>
  <c r="F982"/>
  <c r="E982"/>
  <c r="D982"/>
  <c r="B982"/>
  <c r="M981"/>
  <c r="H981" s="1"/>
  <c r="G981" s="1"/>
  <c r="J981"/>
  <c r="F981"/>
  <c r="E981"/>
  <c r="D981"/>
  <c r="B981"/>
  <c r="M980"/>
  <c r="H980" s="1"/>
  <c r="G980" s="1"/>
  <c r="J980"/>
  <c r="F980"/>
  <c r="E980"/>
  <c r="D980"/>
  <c r="B980"/>
  <c r="M979"/>
  <c r="H979" s="1"/>
  <c r="G979" s="1"/>
  <c r="J979"/>
  <c r="F979"/>
  <c r="E979"/>
  <c r="D979"/>
  <c r="B979"/>
  <c r="M978"/>
  <c r="H978" s="1"/>
  <c r="G978" s="1"/>
  <c r="J978"/>
  <c r="F978"/>
  <c r="E978"/>
  <c r="D978"/>
  <c r="B978"/>
  <c r="M977"/>
  <c r="J977"/>
  <c r="H977"/>
  <c r="G977" s="1"/>
  <c r="F977"/>
  <c r="E977"/>
  <c r="D977"/>
  <c r="B977"/>
  <c r="M976"/>
  <c r="J976"/>
  <c r="H976"/>
  <c r="G976" s="1"/>
  <c r="F976"/>
  <c r="E976"/>
  <c r="D976"/>
  <c r="B976"/>
  <c r="M975"/>
  <c r="J975"/>
  <c r="H975"/>
  <c r="G975" s="1"/>
  <c r="F975"/>
  <c r="E975"/>
  <c r="D975"/>
  <c r="B975"/>
  <c r="M974"/>
  <c r="J974"/>
  <c r="H974"/>
  <c r="G974" s="1"/>
  <c r="F974"/>
  <c r="E974"/>
  <c r="D974"/>
  <c r="B974"/>
  <c r="M973"/>
  <c r="H973" s="1"/>
  <c r="G973" s="1"/>
  <c r="J973"/>
  <c r="F973"/>
  <c r="E973"/>
  <c r="D973"/>
  <c r="B973"/>
  <c r="M972"/>
  <c r="H972" s="1"/>
  <c r="G972" s="1"/>
  <c r="J972"/>
  <c r="F972"/>
  <c r="E972"/>
  <c r="D972"/>
  <c r="B972"/>
  <c r="M971"/>
  <c r="H971" s="1"/>
  <c r="G971" s="1"/>
  <c r="J971"/>
  <c r="F971"/>
  <c r="E971"/>
  <c r="D971"/>
  <c r="B971"/>
  <c r="M970"/>
  <c r="H970" s="1"/>
  <c r="G970" s="1"/>
  <c r="J970"/>
  <c r="F970"/>
  <c r="E970"/>
  <c r="D970"/>
  <c r="B970"/>
  <c r="M969"/>
  <c r="J969"/>
  <c r="H969"/>
  <c r="G969" s="1"/>
  <c r="F969"/>
  <c r="E969"/>
  <c r="D969"/>
  <c r="B969"/>
  <c r="M968"/>
  <c r="J968"/>
  <c r="H968"/>
  <c r="G968" s="1"/>
  <c r="F968"/>
  <c r="E968"/>
  <c r="D968"/>
  <c r="B968"/>
  <c r="M967"/>
  <c r="H967" s="1"/>
  <c r="G967" s="1"/>
  <c r="J967"/>
  <c r="F967"/>
  <c r="E967"/>
  <c r="D967"/>
  <c r="B967"/>
  <c r="M966"/>
  <c r="J966"/>
  <c r="H966"/>
  <c r="G966" s="1"/>
  <c r="F966"/>
  <c r="E966"/>
  <c r="D966"/>
  <c r="B966"/>
  <c r="M965"/>
  <c r="H965" s="1"/>
  <c r="G965" s="1"/>
  <c r="J965"/>
  <c r="F965"/>
  <c r="E965"/>
  <c r="D965"/>
  <c r="B965"/>
  <c r="M964"/>
  <c r="H964" s="1"/>
  <c r="G964" s="1"/>
  <c r="J964"/>
  <c r="F964"/>
  <c r="E964"/>
  <c r="D964"/>
  <c r="B964"/>
  <c r="M963"/>
  <c r="H963" s="1"/>
  <c r="G963" s="1"/>
  <c r="J963"/>
  <c r="F963"/>
  <c r="E963"/>
  <c r="D963"/>
  <c r="B963"/>
  <c r="M962"/>
  <c r="H962" s="1"/>
  <c r="G962" s="1"/>
  <c r="J962"/>
  <c r="F962"/>
  <c r="E962"/>
  <c r="D962"/>
  <c r="B962"/>
  <c r="M961"/>
  <c r="J961"/>
  <c r="H961"/>
  <c r="G961" s="1"/>
  <c r="F961"/>
  <c r="E961"/>
  <c r="D961"/>
  <c r="B961"/>
  <c r="M960"/>
  <c r="J960"/>
  <c r="H960"/>
  <c r="G960" s="1"/>
  <c r="F960"/>
  <c r="E960"/>
  <c r="D960"/>
  <c r="B960"/>
  <c r="M959"/>
  <c r="J959"/>
  <c r="H959"/>
  <c r="G959" s="1"/>
  <c r="F959"/>
  <c r="E959"/>
  <c r="D959"/>
  <c r="B959"/>
  <c r="M958"/>
  <c r="J958"/>
  <c r="H958"/>
  <c r="G958" s="1"/>
  <c r="F958"/>
  <c r="E958"/>
  <c r="D958"/>
  <c r="B958"/>
  <c r="M957"/>
  <c r="H957" s="1"/>
  <c r="G957" s="1"/>
  <c r="J957"/>
  <c r="F957"/>
  <c r="E957"/>
  <c r="D957"/>
  <c r="B957"/>
  <c r="M956"/>
  <c r="H956" s="1"/>
  <c r="G956" s="1"/>
  <c r="J956"/>
  <c r="F956"/>
  <c r="E956"/>
  <c r="D956"/>
  <c r="B956"/>
  <c r="M955"/>
  <c r="H955" s="1"/>
  <c r="G955" s="1"/>
  <c r="J955"/>
  <c r="F955"/>
  <c r="E955"/>
  <c r="D955"/>
  <c r="B955"/>
  <c r="M954"/>
  <c r="H954" s="1"/>
  <c r="G954" s="1"/>
  <c r="J954"/>
  <c r="F954"/>
  <c r="E954"/>
  <c r="D954"/>
  <c r="B954"/>
  <c r="M953"/>
  <c r="J953"/>
  <c r="H953"/>
  <c r="G953" s="1"/>
  <c r="F953"/>
  <c r="E953"/>
  <c r="D953"/>
  <c r="B953"/>
  <c r="M952"/>
  <c r="J952"/>
  <c r="H952"/>
  <c r="G952" s="1"/>
  <c r="F952"/>
  <c r="E952"/>
  <c r="D952"/>
  <c r="B952"/>
  <c r="M951"/>
  <c r="H951" s="1"/>
  <c r="G951" s="1"/>
  <c r="J951"/>
  <c r="F951"/>
  <c r="E951"/>
  <c r="D951"/>
  <c r="B951"/>
  <c r="M950"/>
  <c r="J950"/>
  <c r="H950"/>
  <c r="G950" s="1"/>
  <c r="F950"/>
  <c r="E950"/>
  <c r="D950"/>
  <c r="B950"/>
  <c r="M949"/>
  <c r="J949"/>
  <c r="H949"/>
  <c r="G949" s="1"/>
  <c r="F949"/>
  <c r="E949"/>
  <c r="D949"/>
  <c r="B949"/>
  <c r="M948"/>
  <c r="H948" s="1"/>
  <c r="G948" s="1"/>
  <c r="J948"/>
  <c r="F948"/>
  <c r="E948"/>
  <c r="D948"/>
  <c r="B948"/>
  <c r="M947"/>
  <c r="H947" s="1"/>
  <c r="G947" s="1"/>
  <c r="J947"/>
  <c r="F947"/>
  <c r="E947"/>
  <c r="D947"/>
  <c r="B947"/>
  <c r="M946"/>
  <c r="H946" s="1"/>
  <c r="G946" s="1"/>
  <c r="J946"/>
  <c r="F946"/>
  <c r="E946"/>
  <c r="D946"/>
  <c r="B946"/>
  <c r="M945"/>
  <c r="J945"/>
  <c r="H945"/>
  <c r="G945" s="1"/>
  <c r="F945"/>
  <c r="E945"/>
  <c r="D945"/>
  <c r="B945"/>
  <c r="M944"/>
  <c r="J944"/>
  <c r="H944"/>
  <c r="G944" s="1"/>
  <c r="F944"/>
  <c r="E944"/>
  <c r="D944"/>
  <c r="B944"/>
  <c r="M943"/>
  <c r="H943" s="1"/>
  <c r="G943" s="1"/>
  <c r="J943"/>
  <c r="F943"/>
  <c r="E943"/>
  <c r="D943"/>
  <c r="B943"/>
  <c r="M942"/>
  <c r="J942"/>
  <c r="H942"/>
  <c r="G942" s="1"/>
  <c r="F942"/>
  <c r="E942"/>
  <c r="D942"/>
  <c r="B942"/>
  <c r="M941"/>
  <c r="H941" s="1"/>
  <c r="G941" s="1"/>
  <c r="J941"/>
  <c r="F941"/>
  <c r="E941"/>
  <c r="D941"/>
  <c r="B941"/>
  <c r="M940"/>
  <c r="H940" s="1"/>
  <c r="G940" s="1"/>
  <c r="J940"/>
  <c r="F940"/>
  <c r="E940"/>
  <c r="D940"/>
  <c r="B940"/>
  <c r="D937"/>
  <c r="G936"/>
  <c r="F936"/>
  <c r="M934"/>
  <c r="J934"/>
  <c r="H934"/>
  <c r="G934" s="1"/>
  <c r="F934"/>
  <c r="E934"/>
  <c r="D934"/>
  <c r="B934"/>
  <c r="M933"/>
  <c r="J933"/>
  <c r="H933"/>
  <c r="G933" s="1"/>
  <c r="F933"/>
  <c r="E933"/>
  <c r="D933"/>
  <c r="B933"/>
  <c r="M932"/>
  <c r="H932" s="1"/>
  <c r="G932" s="1"/>
  <c r="J932"/>
  <c r="F932"/>
  <c r="E932"/>
  <c r="D932"/>
  <c r="B932"/>
  <c r="M931"/>
  <c r="H931" s="1"/>
  <c r="G931" s="1"/>
  <c r="J931"/>
  <c r="F931"/>
  <c r="E931"/>
  <c r="D931"/>
  <c r="B931"/>
  <c r="M930"/>
  <c r="H930" s="1"/>
  <c r="G930" s="1"/>
  <c r="J930"/>
  <c r="F930"/>
  <c r="E930"/>
  <c r="D930"/>
  <c r="B930"/>
  <c r="M929"/>
  <c r="J929"/>
  <c r="H929"/>
  <c r="G929" s="1"/>
  <c r="F929"/>
  <c r="E929"/>
  <c r="D929"/>
  <c r="B929"/>
  <c r="M928"/>
  <c r="J928"/>
  <c r="H928"/>
  <c r="G928" s="1"/>
  <c r="F928"/>
  <c r="E928"/>
  <c r="D928"/>
  <c r="B928"/>
  <c r="M927"/>
  <c r="J927"/>
  <c r="H927"/>
  <c r="G927" s="1"/>
  <c r="F927"/>
  <c r="E927"/>
  <c r="D927"/>
  <c r="B927"/>
  <c r="M926"/>
  <c r="H926" s="1"/>
  <c r="G926" s="1"/>
  <c r="J926"/>
  <c r="F926"/>
  <c r="E926"/>
  <c r="D926"/>
  <c r="B926"/>
  <c r="M925"/>
  <c r="H925" s="1"/>
  <c r="G925" s="1"/>
  <c r="J925"/>
  <c r="F925"/>
  <c r="E925"/>
  <c r="D925"/>
  <c r="B925"/>
  <c r="M924"/>
  <c r="J924"/>
  <c r="H924"/>
  <c r="G924" s="1"/>
  <c r="F924"/>
  <c r="E924"/>
  <c r="D924"/>
  <c r="B924"/>
  <c r="M923"/>
  <c r="H923" s="1"/>
  <c r="G923" s="1"/>
  <c r="J923"/>
  <c r="F923"/>
  <c r="E923"/>
  <c r="D923"/>
  <c r="B923"/>
  <c r="M922"/>
  <c r="J922"/>
  <c r="H922"/>
  <c r="G922" s="1"/>
  <c r="F922"/>
  <c r="E922"/>
  <c r="D922"/>
  <c r="B922"/>
  <c r="M921"/>
  <c r="H921" s="1"/>
  <c r="G921" s="1"/>
  <c r="J921"/>
  <c r="F921"/>
  <c r="E921"/>
  <c r="D921"/>
  <c r="B921"/>
  <c r="M920"/>
  <c r="H920" s="1"/>
  <c r="G920" s="1"/>
  <c r="J920"/>
  <c r="F920"/>
  <c r="E920"/>
  <c r="D920"/>
  <c r="B920"/>
  <c r="M919"/>
  <c r="J919"/>
  <c r="H919"/>
  <c r="G919" s="1"/>
  <c r="F919"/>
  <c r="E919"/>
  <c r="D919"/>
  <c r="B919"/>
  <c r="M918"/>
  <c r="J918"/>
  <c r="H918"/>
  <c r="G918" s="1"/>
  <c r="F918"/>
  <c r="E918"/>
  <c r="D918"/>
  <c r="B918"/>
  <c r="M917"/>
  <c r="J917"/>
  <c r="H917"/>
  <c r="G917" s="1"/>
  <c r="F917"/>
  <c r="E917"/>
  <c r="D917"/>
  <c r="B917"/>
  <c r="M916"/>
  <c r="H916" s="1"/>
  <c r="G916" s="1"/>
  <c r="J916"/>
  <c r="F916"/>
  <c r="E916"/>
  <c r="D916"/>
  <c r="B916"/>
  <c r="M915"/>
  <c r="H915" s="1"/>
  <c r="G915" s="1"/>
  <c r="J915"/>
  <c r="F915"/>
  <c r="E915"/>
  <c r="D915"/>
  <c r="B915"/>
  <c r="M914"/>
  <c r="J914"/>
  <c r="H914"/>
  <c r="G914" s="1"/>
  <c r="F914"/>
  <c r="E914"/>
  <c r="D914"/>
  <c r="B914"/>
  <c r="M913"/>
  <c r="H913" s="1"/>
  <c r="G913" s="1"/>
  <c r="J913"/>
  <c r="F913"/>
  <c r="E913"/>
  <c r="D913"/>
  <c r="B913"/>
  <c r="M912"/>
  <c r="H912" s="1"/>
  <c r="G912" s="1"/>
  <c r="J912"/>
  <c r="F912"/>
  <c r="E912"/>
  <c r="D912"/>
  <c r="B912"/>
  <c r="M911"/>
  <c r="J911"/>
  <c r="H911"/>
  <c r="G911" s="1"/>
  <c r="F911"/>
  <c r="E911"/>
  <c r="D911"/>
  <c r="B911"/>
  <c r="M910"/>
  <c r="J910"/>
  <c r="H910"/>
  <c r="G910" s="1"/>
  <c r="F910"/>
  <c r="E910"/>
  <c r="D910"/>
  <c r="B910"/>
  <c r="M909"/>
  <c r="J909"/>
  <c r="H909"/>
  <c r="G909" s="1"/>
  <c r="F909"/>
  <c r="E909"/>
  <c r="D909"/>
  <c r="B909"/>
  <c r="M908"/>
  <c r="H908" s="1"/>
  <c r="G908" s="1"/>
  <c r="J908"/>
  <c r="F908"/>
  <c r="E908"/>
  <c r="D908"/>
  <c r="B908"/>
  <c r="M907"/>
  <c r="H907" s="1"/>
  <c r="G907" s="1"/>
  <c r="J907"/>
  <c r="F907"/>
  <c r="E907"/>
  <c r="D907"/>
  <c r="B907"/>
  <c r="M906"/>
  <c r="J906"/>
  <c r="H906"/>
  <c r="G906" s="1"/>
  <c r="F906"/>
  <c r="E906"/>
  <c r="D906"/>
  <c r="B906"/>
  <c r="M905"/>
  <c r="H905" s="1"/>
  <c r="G905" s="1"/>
  <c r="J905"/>
  <c r="F905"/>
  <c r="E905"/>
  <c r="D905"/>
  <c r="B905"/>
  <c r="M904"/>
  <c r="H904" s="1"/>
  <c r="G904" s="1"/>
  <c r="J904"/>
  <c r="F904"/>
  <c r="E904"/>
  <c r="D904"/>
  <c r="B904"/>
  <c r="M903"/>
  <c r="J903"/>
  <c r="H903"/>
  <c r="G903" s="1"/>
  <c r="F903"/>
  <c r="E903"/>
  <c r="D903"/>
  <c r="B903"/>
  <c r="M902"/>
  <c r="J902"/>
  <c r="H902"/>
  <c r="G902" s="1"/>
  <c r="F902"/>
  <c r="E902"/>
  <c r="D902"/>
  <c r="B902"/>
  <c r="M901"/>
  <c r="J901"/>
  <c r="H901"/>
  <c r="G901" s="1"/>
  <c r="F901"/>
  <c r="E901"/>
  <c r="D901"/>
  <c r="B901"/>
  <c r="M900"/>
  <c r="H900" s="1"/>
  <c r="G900" s="1"/>
  <c r="J900"/>
  <c r="F900"/>
  <c r="E900"/>
  <c r="D900"/>
  <c r="B900"/>
  <c r="M899"/>
  <c r="H899" s="1"/>
  <c r="G899" s="1"/>
  <c r="J899"/>
  <c r="F899"/>
  <c r="E899"/>
  <c r="D899"/>
  <c r="B899"/>
  <c r="M898"/>
  <c r="J898"/>
  <c r="H898"/>
  <c r="G898" s="1"/>
  <c r="F898"/>
  <c r="E898"/>
  <c r="D898"/>
  <c r="B898"/>
  <c r="M897"/>
  <c r="H897" s="1"/>
  <c r="G897" s="1"/>
  <c r="J897"/>
  <c r="F897"/>
  <c r="E897"/>
  <c r="D897"/>
  <c r="B897"/>
  <c r="M896"/>
  <c r="H896" s="1"/>
  <c r="G896" s="1"/>
  <c r="J896"/>
  <c r="F896"/>
  <c r="E896"/>
  <c r="D896"/>
  <c r="B896"/>
  <c r="M895"/>
  <c r="J895"/>
  <c r="H895"/>
  <c r="G895" s="1"/>
  <c r="F895"/>
  <c r="E895"/>
  <c r="D895"/>
  <c r="B895"/>
  <c r="M894"/>
  <c r="J894"/>
  <c r="H894"/>
  <c r="G894" s="1"/>
  <c r="F894"/>
  <c r="E894"/>
  <c r="D894"/>
  <c r="B894"/>
  <c r="M893"/>
  <c r="J893"/>
  <c r="H893"/>
  <c r="G893" s="1"/>
  <c r="F893"/>
  <c r="E893"/>
  <c r="D893"/>
  <c r="B893"/>
  <c r="M892"/>
  <c r="H892" s="1"/>
  <c r="G892" s="1"/>
  <c r="J892"/>
  <c r="F892"/>
  <c r="E892"/>
  <c r="D892"/>
  <c r="B892"/>
  <c r="M891"/>
  <c r="H891" s="1"/>
  <c r="G891" s="1"/>
  <c r="J891"/>
  <c r="F891"/>
  <c r="E891"/>
  <c r="D891"/>
  <c r="B891"/>
  <c r="M890"/>
  <c r="J890"/>
  <c r="H890"/>
  <c r="G890" s="1"/>
  <c r="F890"/>
  <c r="E890"/>
  <c r="D890"/>
  <c r="B890"/>
  <c r="M889"/>
  <c r="H889" s="1"/>
  <c r="G889" s="1"/>
  <c r="J889"/>
  <c r="F889"/>
  <c r="E889"/>
  <c r="D889"/>
  <c r="B889"/>
  <c r="M888"/>
  <c r="H888" s="1"/>
  <c r="G888" s="1"/>
  <c r="J888"/>
  <c r="F888"/>
  <c r="E888"/>
  <c r="D888"/>
  <c r="B888"/>
  <c r="M887"/>
  <c r="J887"/>
  <c r="H887"/>
  <c r="G887" s="1"/>
  <c r="F887"/>
  <c r="E887"/>
  <c r="D887"/>
  <c r="B887"/>
  <c r="M886"/>
  <c r="J886"/>
  <c r="H886"/>
  <c r="G886" s="1"/>
  <c r="F886"/>
  <c r="E886"/>
  <c r="D886"/>
  <c r="B886"/>
  <c r="M885"/>
  <c r="J885"/>
  <c r="H885"/>
  <c r="G885" s="1"/>
  <c r="F885"/>
  <c r="E885"/>
  <c r="D885"/>
  <c r="B885"/>
  <c r="D882"/>
  <c r="G881"/>
  <c r="F881"/>
  <c r="M879"/>
  <c r="J879"/>
  <c r="H879"/>
  <c r="G879" s="1"/>
  <c r="F879"/>
  <c r="E879"/>
  <c r="D879"/>
  <c r="B879"/>
  <c r="M878"/>
  <c r="J878"/>
  <c r="H878"/>
  <c r="G878" s="1"/>
  <c r="F878"/>
  <c r="E878"/>
  <c r="D878"/>
  <c r="B878"/>
  <c r="M877"/>
  <c r="J877"/>
  <c r="H877"/>
  <c r="G877" s="1"/>
  <c r="F877"/>
  <c r="E877"/>
  <c r="D877"/>
  <c r="B877"/>
  <c r="M876"/>
  <c r="H876" s="1"/>
  <c r="G876" s="1"/>
  <c r="J876"/>
  <c r="F876"/>
  <c r="E876"/>
  <c r="D876"/>
  <c r="B876"/>
  <c r="M875"/>
  <c r="H875" s="1"/>
  <c r="G875" s="1"/>
  <c r="J875"/>
  <c r="F875"/>
  <c r="E875"/>
  <c r="D875"/>
  <c r="B875"/>
  <c r="M874"/>
  <c r="J874"/>
  <c r="H874"/>
  <c r="G874" s="1"/>
  <c r="F874"/>
  <c r="E874"/>
  <c r="D874"/>
  <c r="B874"/>
  <c r="M873"/>
  <c r="H873" s="1"/>
  <c r="G873" s="1"/>
  <c r="J873"/>
  <c r="F873"/>
  <c r="E873"/>
  <c r="D873"/>
  <c r="B873"/>
  <c r="M872"/>
  <c r="H872" s="1"/>
  <c r="G872" s="1"/>
  <c r="J872"/>
  <c r="F872"/>
  <c r="E872"/>
  <c r="D872"/>
  <c r="B872"/>
  <c r="M871"/>
  <c r="J871"/>
  <c r="H871"/>
  <c r="G871" s="1"/>
  <c r="F871"/>
  <c r="E871"/>
  <c r="D871"/>
  <c r="B871"/>
  <c r="M870"/>
  <c r="J870"/>
  <c r="H870"/>
  <c r="G870" s="1"/>
  <c r="F870"/>
  <c r="E870"/>
  <c r="D870"/>
  <c r="B870"/>
  <c r="M869"/>
  <c r="J869"/>
  <c r="H869"/>
  <c r="G869" s="1"/>
  <c r="F869"/>
  <c r="E869"/>
  <c r="D869"/>
  <c r="B869"/>
  <c r="M868"/>
  <c r="H868" s="1"/>
  <c r="G868" s="1"/>
  <c r="J868"/>
  <c r="F868"/>
  <c r="E868"/>
  <c r="D868"/>
  <c r="B868"/>
  <c r="M867"/>
  <c r="H867" s="1"/>
  <c r="G867" s="1"/>
  <c r="J867"/>
  <c r="F867"/>
  <c r="E867"/>
  <c r="D867"/>
  <c r="B867"/>
  <c r="M866"/>
  <c r="J866"/>
  <c r="H866"/>
  <c r="G866" s="1"/>
  <c r="F866"/>
  <c r="E866"/>
  <c r="D866"/>
  <c r="B866"/>
  <c r="M865"/>
  <c r="H865" s="1"/>
  <c r="G865" s="1"/>
  <c r="J865"/>
  <c r="F865"/>
  <c r="E865"/>
  <c r="D865"/>
  <c r="B865"/>
  <c r="M864"/>
  <c r="H864" s="1"/>
  <c r="G864" s="1"/>
  <c r="J864"/>
  <c r="F864"/>
  <c r="E864"/>
  <c r="D864"/>
  <c r="B864"/>
  <c r="M863"/>
  <c r="J863"/>
  <c r="H863"/>
  <c r="G863" s="1"/>
  <c r="F863"/>
  <c r="E863"/>
  <c r="D863"/>
  <c r="B863"/>
  <c r="M862"/>
  <c r="J862"/>
  <c r="H862"/>
  <c r="G862" s="1"/>
  <c r="F862"/>
  <c r="E862"/>
  <c r="D862"/>
  <c r="B862"/>
  <c r="M861"/>
  <c r="J861"/>
  <c r="H861"/>
  <c r="G861" s="1"/>
  <c r="F861"/>
  <c r="E861"/>
  <c r="D861"/>
  <c r="B861"/>
  <c r="M860"/>
  <c r="H860" s="1"/>
  <c r="G860" s="1"/>
  <c r="J860"/>
  <c r="F860"/>
  <c r="E860"/>
  <c r="D860"/>
  <c r="B860"/>
  <c r="M859"/>
  <c r="H859" s="1"/>
  <c r="G859" s="1"/>
  <c r="J859"/>
  <c r="F859"/>
  <c r="E859"/>
  <c r="D859"/>
  <c r="B859"/>
  <c r="M858"/>
  <c r="J858"/>
  <c r="H858"/>
  <c r="G858" s="1"/>
  <c r="F858"/>
  <c r="E858"/>
  <c r="D858"/>
  <c r="B858"/>
  <c r="M857"/>
  <c r="H857" s="1"/>
  <c r="G857" s="1"/>
  <c r="J857"/>
  <c r="F857"/>
  <c r="E857"/>
  <c r="D857"/>
  <c r="B857"/>
  <c r="M856"/>
  <c r="H856" s="1"/>
  <c r="G856" s="1"/>
  <c r="J856"/>
  <c r="F856"/>
  <c r="E856"/>
  <c r="D856"/>
  <c r="B856"/>
  <c r="M855"/>
  <c r="J855"/>
  <c r="H855"/>
  <c r="G855" s="1"/>
  <c r="F855"/>
  <c r="E855"/>
  <c r="D855"/>
  <c r="B855"/>
  <c r="M854"/>
  <c r="J854"/>
  <c r="H854"/>
  <c r="G854" s="1"/>
  <c r="F854"/>
  <c r="E854"/>
  <c r="D854"/>
  <c r="B854"/>
  <c r="M853"/>
  <c r="J853"/>
  <c r="H853"/>
  <c r="G853" s="1"/>
  <c r="F853"/>
  <c r="E853"/>
  <c r="D853"/>
  <c r="B853"/>
  <c r="M852"/>
  <c r="H852" s="1"/>
  <c r="G852" s="1"/>
  <c r="J852"/>
  <c r="F852"/>
  <c r="E852"/>
  <c r="D852"/>
  <c r="B852"/>
  <c r="M851"/>
  <c r="H851" s="1"/>
  <c r="G851" s="1"/>
  <c r="J851"/>
  <c r="F851"/>
  <c r="E851"/>
  <c r="D851"/>
  <c r="B851"/>
  <c r="M850"/>
  <c r="J850"/>
  <c r="H850"/>
  <c r="G850" s="1"/>
  <c r="F850"/>
  <c r="E850"/>
  <c r="D850"/>
  <c r="B850"/>
  <c r="M849"/>
  <c r="H849" s="1"/>
  <c r="G849" s="1"/>
  <c r="J849"/>
  <c r="F849"/>
  <c r="E849"/>
  <c r="D849"/>
  <c r="B849"/>
  <c r="M848"/>
  <c r="H848" s="1"/>
  <c r="G848" s="1"/>
  <c r="J848"/>
  <c r="F848"/>
  <c r="E848"/>
  <c r="D848"/>
  <c r="B848"/>
  <c r="M847"/>
  <c r="J847"/>
  <c r="H847"/>
  <c r="G847" s="1"/>
  <c r="F847"/>
  <c r="E847"/>
  <c r="D847"/>
  <c r="B847"/>
  <c r="M846"/>
  <c r="J846"/>
  <c r="H846"/>
  <c r="G846" s="1"/>
  <c r="F846"/>
  <c r="E846"/>
  <c r="D846"/>
  <c r="B846"/>
  <c r="M845"/>
  <c r="J845"/>
  <c r="H845"/>
  <c r="G845" s="1"/>
  <c r="F845"/>
  <c r="E845"/>
  <c r="D845"/>
  <c r="B845"/>
  <c r="M844"/>
  <c r="H844" s="1"/>
  <c r="G844" s="1"/>
  <c r="J844"/>
  <c r="F844"/>
  <c r="E844"/>
  <c r="D844"/>
  <c r="B844"/>
  <c r="M843"/>
  <c r="H843" s="1"/>
  <c r="G843" s="1"/>
  <c r="J843"/>
  <c r="F843"/>
  <c r="E843"/>
  <c r="D843"/>
  <c r="B843"/>
  <c r="M842"/>
  <c r="J842"/>
  <c r="H842"/>
  <c r="G842" s="1"/>
  <c r="F842"/>
  <c r="E842"/>
  <c r="D842"/>
  <c r="B842"/>
  <c r="M841"/>
  <c r="H841" s="1"/>
  <c r="G841" s="1"/>
  <c r="J841"/>
  <c r="F841"/>
  <c r="E841"/>
  <c r="D841"/>
  <c r="B841"/>
  <c r="M840"/>
  <c r="H840" s="1"/>
  <c r="G840" s="1"/>
  <c r="J840"/>
  <c r="F840"/>
  <c r="E840"/>
  <c r="D840"/>
  <c r="B840"/>
  <c r="M839"/>
  <c r="J839"/>
  <c r="H839"/>
  <c r="G839" s="1"/>
  <c r="F839"/>
  <c r="E839"/>
  <c r="D839"/>
  <c r="B839"/>
  <c r="M838"/>
  <c r="J838"/>
  <c r="H838"/>
  <c r="G838" s="1"/>
  <c r="F838"/>
  <c r="E838"/>
  <c r="D838"/>
  <c r="D880" s="1"/>
  <c r="B838"/>
  <c r="M837"/>
  <c r="J837"/>
  <c r="H837"/>
  <c r="G837" s="1"/>
  <c r="F837"/>
  <c r="E837"/>
  <c r="D837"/>
  <c r="B837"/>
  <c r="M836"/>
  <c r="H836" s="1"/>
  <c r="G836" s="1"/>
  <c r="J836"/>
  <c r="F836"/>
  <c r="E836"/>
  <c r="D836"/>
  <c r="B836"/>
  <c r="M835"/>
  <c r="H835" s="1"/>
  <c r="G835" s="1"/>
  <c r="J835"/>
  <c r="F835"/>
  <c r="E835"/>
  <c r="D835"/>
  <c r="B835"/>
  <c r="M834"/>
  <c r="J834"/>
  <c r="H834"/>
  <c r="G834" s="1"/>
  <c r="F834"/>
  <c r="E834"/>
  <c r="D834"/>
  <c r="B834"/>
  <c r="M833"/>
  <c r="H833" s="1"/>
  <c r="G833" s="1"/>
  <c r="J833"/>
  <c r="F833"/>
  <c r="E833"/>
  <c r="D833"/>
  <c r="B833"/>
  <c r="M832"/>
  <c r="H832" s="1"/>
  <c r="G832" s="1"/>
  <c r="J832"/>
  <c r="F832"/>
  <c r="E832"/>
  <c r="D832"/>
  <c r="B832"/>
  <c r="M831"/>
  <c r="J831"/>
  <c r="H831"/>
  <c r="G831" s="1"/>
  <c r="F831"/>
  <c r="E831"/>
  <c r="D831"/>
  <c r="B831"/>
  <c r="M830"/>
  <c r="J830"/>
  <c r="H830"/>
  <c r="G830" s="1"/>
  <c r="F830"/>
  <c r="E830"/>
  <c r="D830"/>
  <c r="B830"/>
  <c r="D827"/>
  <c r="G826"/>
  <c r="F826"/>
  <c r="M824"/>
  <c r="H824" s="1"/>
  <c r="G824" s="1"/>
  <c r="J824"/>
  <c r="F824"/>
  <c r="E824"/>
  <c r="D824"/>
  <c r="B824"/>
  <c r="M823"/>
  <c r="J823"/>
  <c r="H823"/>
  <c r="G823" s="1"/>
  <c r="F823"/>
  <c r="E823"/>
  <c r="D823"/>
  <c r="B823"/>
  <c r="M822"/>
  <c r="J822"/>
  <c r="H822"/>
  <c r="G822" s="1"/>
  <c r="F822"/>
  <c r="E822"/>
  <c r="D822"/>
  <c r="B822"/>
  <c r="M821"/>
  <c r="J821"/>
  <c r="H821"/>
  <c r="G821" s="1"/>
  <c r="F821"/>
  <c r="E821"/>
  <c r="D821"/>
  <c r="B821"/>
  <c r="M820"/>
  <c r="H820" s="1"/>
  <c r="G820" s="1"/>
  <c r="J820"/>
  <c r="F820"/>
  <c r="E820"/>
  <c r="D820"/>
  <c r="B820"/>
  <c r="M819"/>
  <c r="H819" s="1"/>
  <c r="G819" s="1"/>
  <c r="J819"/>
  <c r="F819"/>
  <c r="E819"/>
  <c r="D819"/>
  <c r="B819"/>
  <c r="M818"/>
  <c r="J818"/>
  <c r="H818"/>
  <c r="G818" s="1"/>
  <c r="F818"/>
  <c r="E818"/>
  <c r="D818"/>
  <c r="B818"/>
  <c r="M817"/>
  <c r="H817" s="1"/>
  <c r="G817" s="1"/>
  <c r="J817"/>
  <c r="F817"/>
  <c r="E817"/>
  <c r="D817"/>
  <c r="B817"/>
  <c r="M816"/>
  <c r="H816" s="1"/>
  <c r="G816" s="1"/>
  <c r="J816"/>
  <c r="F816"/>
  <c r="E816"/>
  <c r="D816"/>
  <c r="B816"/>
  <c r="M815"/>
  <c r="J815"/>
  <c r="H815"/>
  <c r="G815" s="1"/>
  <c r="F815"/>
  <c r="E815"/>
  <c r="D815"/>
  <c r="B815"/>
  <c r="M814"/>
  <c r="J814"/>
  <c r="H814"/>
  <c r="G814" s="1"/>
  <c r="F814"/>
  <c r="E814"/>
  <c r="D814"/>
  <c r="B814"/>
  <c r="M813"/>
  <c r="J813"/>
  <c r="H813"/>
  <c r="G813" s="1"/>
  <c r="F813"/>
  <c r="E813"/>
  <c r="D813"/>
  <c r="B813"/>
  <c r="M812"/>
  <c r="H812" s="1"/>
  <c r="G812" s="1"/>
  <c r="J812"/>
  <c r="F812"/>
  <c r="E812"/>
  <c r="D812"/>
  <c r="B812"/>
  <c r="M811"/>
  <c r="H811" s="1"/>
  <c r="G811" s="1"/>
  <c r="J811"/>
  <c r="F811"/>
  <c r="E811"/>
  <c r="D811"/>
  <c r="B811"/>
  <c r="M810"/>
  <c r="J810"/>
  <c r="H810"/>
  <c r="G810" s="1"/>
  <c r="F810"/>
  <c r="E810"/>
  <c r="D810"/>
  <c r="B810"/>
  <c r="M809"/>
  <c r="H809" s="1"/>
  <c r="G809" s="1"/>
  <c r="J809"/>
  <c r="F809"/>
  <c r="E809"/>
  <c r="D809"/>
  <c r="B809"/>
  <c r="M808"/>
  <c r="H808" s="1"/>
  <c r="G808" s="1"/>
  <c r="J808"/>
  <c r="F808"/>
  <c r="E808"/>
  <c r="D808"/>
  <c r="B808"/>
  <c r="M807"/>
  <c r="J807"/>
  <c r="H807"/>
  <c r="G807" s="1"/>
  <c r="F807"/>
  <c r="E807"/>
  <c r="D807"/>
  <c r="B807"/>
  <c r="M806"/>
  <c r="J806"/>
  <c r="H806"/>
  <c r="G806" s="1"/>
  <c r="F806"/>
  <c r="E806"/>
  <c r="D806"/>
  <c r="B806"/>
  <c r="M805"/>
  <c r="J805"/>
  <c r="H805"/>
  <c r="G805" s="1"/>
  <c r="F805"/>
  <c r="E805"/>
  <c r="D805"/>
  <c r="B805"/>
  <c r="M804"/>
  <c r="H804" s="1"/>
  <c r="G804" s="1"/>
  <c r="J804"/>
  <c r="F804"/>
  <c r="E804"/>
  <c r="D804"/>
  <c r="B804"/>
  <c r="M803"/>
  <c r="H803" s="1"/>
  <c r="G803" s="1"/>
  <c r="J803"/>
  <c r="F803"/>
  <c r="E803"/>
  <c r="D803"/>
  <c r="B803"/>
  <c r="M802"/>
  <c r="J802"/>
  <c r="H802"/>
  <c r="G802" s="1"/>
  <c r="F802"/>
  <c r="E802"/>
  <c r="D802"/>
  <c r="B802"/>
  <c r="M801"/>
  <c r="H801" s="1"/>
  <c r="G801" s="1"/>
  <c r="J801"/>
  <c r="F801"/>
  <c r="E801"/>
  <c r="D801"/>
  <c r="B801"/>
  <c r="M800"/>
  <c r="H800" s="1"/>
  <c r="G800" s="1"/>
  <c r="J800"/>
  <c r="F800"/>
  <c r="E800"/>
  <c r="D800"/>
  <c r="B800"/>
  <c r="M799"/>
  <c r="J799"/>
  <c r="H799"/>
  <c r="G799" s="1"/>
  <c r="F799"/>
  <c r="E799"/>
  <c r="D799"/>
  <c r="B799"/>
  <c r="M798"/>
  <c r="J798"/>
  <c r="H798"/>
  <c r="G798" s="1"/>
  <c r="F798"/>
  <c r="E798"/>
  <c r="D798"/>
  <c r="B798"/>
  <c r="M797"/>
  <c r="J797"/>
  <c r="H797"/>
  <c r="G797" s="1"/>
  <c r="F797"/>
  <c r="E797"/>
  <c r="D797"/>
  <c r="B797"/>
  <c r="M796"/>
  <c r="H796" s="1"/>
  <c r="G796" s="1"/>
  <c r="J796"/>
  <c r="F796"/>
  <c r="E796"/>
  <c r="D796"/>
  <c r="B796"/>
  <c r="M795"/>
  <c r="H795" s="1"/>
  <c r="G795" s="1"/>
  <c r="J795"/>
  <c r="F795"/>
  <c r="E795"/>
  <c r="D795"/>
  <c r="B795"/>
  <c r="M794"/>
  <c r="J794"/>
  <c r="H794"/>
  <c r="G794" s="1"/>
  <c r="F794"/>
  <c r="E794"/>
  <c r="D794"/>
  <c r="B794"/>
  <c r="M793"/>
  <c r="H793" s="1"/>
  <c r="G793" s="1"/>
  <c r="J793"/>
  <c r="F793"/>
  <c r="E793"/>
  <c r="D793"/>
  <c r="B793"/>
  <c r="M792"/>
  <c r="H792" s="1"/>
  <c r="G792" s="1"/>
  <c r="J792"/>
  <c r="F792"/>
  <c r="E792"/>
  <c r="D792"/>
  <c r="B792"/>
  <c r="M791"/>
  <c r="J791"/>
  <c r="H791"/>
  <c r="G791" s="1"/>
  <c r="F791"/>
  <c r="E791"/>
  <c r="D791"/>
  <c r="B791"/>
  <c r="M790"/>
  <c r="J790"/>
  <c r="H790"/>
  <c r="G790" s="1"/>
  <c r="F790"/>
  <c r="E790"/>
  <c r="D790"/>
  <c r="B790"/>
  <c r="M789"/>
  <c r="J789"/>
  <c r="H789"/>
  <c r="G789" s="1"/>
  <c r="F789"/>
  <c r="E789"/>
  <c r="D789"/>
  <c r="B789"/>
  <c r="M788"/>
  <c r="H788" s="1"/>
  <c r="G788" s="1"/>
  <c r="J788"/>
  <c r="F788"/>
  <c r="E788"/>
  <c r="D788"/>
  <c r="B788"/>
  <c r="M787"/>
  <c r="H787" s="1"/>
  <c r="G787" s="1"/>
  <c r="J787"/>
  <c r="F787"/>
  <c r="E787"/>
  <c r="D787"/>
  <c r="B787"/>
  <c r="M786"/>
  <c r="J786"/>
  <c r="H786"/>
  <c r="G786" s="1"/>
  <c r="F786"/>
  <c r="E786"/>
  <c r="D786"/>
  <c r="B786"/>
  <c r="M785"/>
  <c r="H785" s="1"/>
  <c r="G785" s="1"/>
  <c r="J785"/>
  <c r="F785"/>
  <c r="E785"/>
  <c r="D785"/>
  <c r="B785"/>
  <c r="M784"/>
  <c r="H784" s="1"/>
  <c r="G784" s="1"/>
  <c r="J784"/>
  <c r="F784"/>
  <c r="E784"/>
  <c r="D784"/>
  <c r="B784"/>
  <c r="M783"/>
  <c r="J783"/>
  <c r="H783"/>
  <c r="G783" s="1"/>
  <c r="F783"/>
  <c r="E783"/>
  <c r="D783"/>
  <c r="B783"/>
  <c r="M782"/>
  <c r="J782"/>
  <c r="H782"/>
  <c r="G782" s="1"/>
  <c r="F782"/>
  <c r="E782"/>
  <c r="D782"/>
  <c r="B782"/>
  <c r="M781"/>
  <c r="J781"/>
  <c r="H781"/>
  <c r="G781" s="1"/>
  <c r="F781"/>
  <c r="E781"/>
  <c r="D781"/>
  <c r="B781"/>
  <c r="M780"/>
  <c r="H780" s="1"/>
  <c r="G780" s="1"/>
  <c r="J780"/>
  <c r="F780"/>
  <c r="E780"/>
  <c r="D780"/>
  <c r="B780"/>
  <c r="M779"/>
  <c r="H779" s="1"/>
  <c r="G779" s="1"/>
  <c r="J779"/>
  <c r="F779"/>
  <c r="E779"/>
  <c r="D779"/>
  <c r="B779"/>
  <c r="M778"/>
  <c r="J778"/>
  <c r="H778"/>
  <c r="G778" s="1"/>
  <c r="F778"/>
  <c r="E778"/>
  <c r="D778"/>
  <c r="B778"/>
  <c r="M777"/>
  <c r="H777" s="1"/>
  <c r="G777" s="1"/>
  <c r="J777"/>
  <c r="F777"/>
  <c r="E777"/>
  <c r="D777"/>
  <c r="B777"/>
  <c r="M776"/>
  <c r="H776" s="1"/>
  <c r="G776" s="1"/>
  <c r="J776"/>
  <c r="F776"/>
  <c r="E776"/>
  <c r="D776"/>
  <c r="B776"/>
  <c r="M775"/>
  <c r="J775"/>
  <c r="H775"/>
  <c r="G775" s="1"/>
  <c r="F775"/>
  <c r="E775"/>
  <c r="D775"/>
  <c r="B775"/>
  <c r="D772"/>
  <c r="G771"/>
  <c r="F771"/>
  <c r="M769"/>
  <c r="H769" s="1"/>
  <c r="G769" s="1"/>
  <c r="J769"/>
  <c r="F769"/>
  <c r="E769"/>
  <c r="D769"/>
  <c r="B769"/>
  <c r="M768"/>
  <c r="H768" s="1"/>
  <c r="G768" s="1"/>
  <c r="J768"/>
  <c r="F768"/>
  <c r="E768"/>
  <c r="D768"/>
  <c r="B768"/>
  <c r="M767"/>
  <c r="J767"/>
  <c r="H767"/>
  <c r="G767" s="1"/>
  <c r="F767"/>
  <c r="E767"/>
  <c r="D767"/>
  <c r="B767"/>
  <c r="M766"/>
  <c r="J766"/>
  <c r="H766"/>
  <c r="G766" s="1"/>
  <c r="F766"/>
  <c r="E766"/>
  <c r="D766"/>
  <c r="B766"/>
  <c r="M765"/>
  <c r="J765"/>
  <c r="H765"/>
  <c r="G765" s="1"/>
  <c r="F765"/>
  <c r="E765"/>
  <c r="D765"/>
  <c r="B765"/>
  <c r="M764"/>
  <c r="H764" s="1"/>
  <c r="G764" s="1"/>
  <c r="J764"/>
  <c r="F764"/>
  <c r="E764"/>
  <c r="D764"/>
  <c r="B764"/>
  <c r="M763"/>
  <c r="H763" s="1"/>
  <c r="J763"/>
  <c r="G763"/>
  <c r="F763"/>
  <c r="E763"/>
  <c r="D763"/>
  <c r="B763"/>
  <c r="M762"/>
  <c r="J762"/>
  <c r="H762"/>
  <c r="G762" s="1"/>
  <c r="F762"/>
  <c r="E762"/>
  <c r="D762"/>
  <c r="B762"/>
  <c r="M761"/>
  <c r="H761" s="1"/>
  <c r="G761" s="1"/>
  <c r="J761"/>
  <c r="F761"/>
  <c r="E761"/>
  <c r="D761"/>
  <c r="B761"/>
  <c r="M760"/>
  <c r="H760" s="1"/>
  <c r="G760" s="1"/>
  <c r="J760"/>
  <c r="F760"/>
  <c r="E760"/>
  <c r="D760"/>
  <c r="B760"/>
  <c r="M759"/>
  <c r="J759"/>
  <c r="H759"/>
  <c r="G759" s="1"/>
  <c r="F759"/>
  <c r="E759"/>
  <c r="D759"/>
  <c r="B759"/>
  <c r="M758"/>
  <c r="J758"/>
  <c r="H758"/>
  <c r="G758" s="1"/>
  <c r="F758"/>
  <c r="E758"/>
  <c r="D758"/>
  <c r="B758"/>
  <c r="M757"/>
  <c r="J757"/>
  <c r="H757"/>
  <c r="G757" s="1"/>
  <c r="F757"/>
  <c r="E757"/>
  <c r="D757"/>
  <c r="B757"/>
  <c r="M756"/>
  <c r="H756" s="1"/>
  <c r="G756" s="1"/>
  <c r="J756"/>
  <c r="F756"/>
  <c r="E756"/>
  <c r="D756"/>
  <c r="B756"/>
  <c r="M755"/>
  <c r="H755" s="1"/>
  <c r="G755" s="1"/>
  <c r="J755"/>
  <c r="F755"/>
  <c r="E755"/>
  <c r="D755"/>
  <c r="B755"/>
  <c r="M754"/>
  <c r="J754"/>
  <c r="H754"/>
  <c r="G754" s="1"/>
  <c r="F754"/>
  <c r="E754"/>
  <c r="D754"/>
  <c r="B754"/>
  <c r="M753"/>
  <c r="H753" s="1"/>
  <c r="G753" s="1"/>
  <c r="J753"/>
  <c r="F753"/>
  <c r="E753"/>
  <c r="D753"/>
  <c r="B753"/>
  <c r="M752"/>
  <c r="H752" s="1"/>
  <c r="G752" s="1"/>
  <c r="J752"/>
  <c r="F752"/>
  <c r="E752"/>
  <c r="D752"/>
  <c r="B752"/>
  <c r="M751"/>
  <c r="J751"/>
  <c r="H751"/>
  <c r="G751" s="1"/>
  <c r="F751"/>
  <c r="E751"/>
  <c r="D751"/>
  <c r="B751"/>
  <c r="M750"/>
  <c r="J750"/>
  <c r="H750"/>
  <c r="G750" s="1"/>
  <c r="F750"/>
  <c r="E750"/>
  <c r="D750"/>
  <c r="B750"/>
  <c r="M749"/>
  <c r="J749"/>
  <c r="H749"/>
  <c r="G749" s="1"/>
  <c r="F749"/>
  <c r="E749"/>
  <c r="D749"/>
  <c r="B749"/>
  <c r="M748"/>
  <c r="H748" s="1"/>
  <c r="G748" s="1"/>
  <c r="J748"/>
  <c r="F748"/>
  <c r="E748"/>
  <c r="D748"/>
  <c r="B748"/>
  <c r="M747"/>
  <c r="H747" s="1"/>
  <c r="G747" s="1"/>
  <c r="J747"/>
  <c r="F747"/>
  <c r="E747"/>
  <c r="D747"/>
  <c r="B747"/>
  <c r="M746"/>
  <c r="J746"/>
  <c r="H746"/>
  <c r="G746" s="1"/>
  <c r="F746"/>
  <c r="E746"/>
  <c r="D746"/>
  <c r="B746"/>
  <c r="M745"/>
  <c r="H745" s="1"/>
  <c r="G745" s="1"/>
  <c r="J745"/>
  <c r="F745"/>
  <c r="E745"/>
  <c r="D745"/>
  <c r="B745"/>
  <c r="M744"/>
  <c r="H744" s="1"/>
  <c r="G744" s="1"/>
  <c r="J744"/>
  <c r="F744"/>
  <c r="E744"/>
  <c r="D744"/>
  <c r="B744"/>
  <c r="M743"/>
  <c r="J743"/>
  <c r="H743"/>
  <c r="G743" s="1"/>
  <c r="F743"/>
  <c r="E743"/>
  <c r="D743"/>
  <c r="B743"/>
  <c r="M742"/>
  <c r="J742"/>
  <c r="H742"/>
  <c r="G742" s="1"/>
  <c r="F742"/>
  <c r="E742"/>
  <c r="D742"/>
  <c r="B742"/>
  <c r="M741"/>
  <c r="J741"/>
  <c r="H741"/>
  <c r="G741" s="1"/>
  <c r="F741"/>
  <c r="E741"/>
  <c r="D741"/>
  <c r="B741"/>
  <c r="M740"/>
  <c r="H740" s="1"/>
  <c r="G740" s="1"/>
  <c r="J740"/>
  <c r="F740"/>
  <c r="E740"/>
  <c r="D740"/>
  <c r="B740"/>
  <c r="M739"/>
  <c r="H739" s="1"/>
  <c r="G739" s="1"/>
  <c r="J739"/>
  <c r="F739"/>
  <c r="E739"/>
  <c r="D739"/>
  <c r="B739"/>
  <c r="M738"/>
  <c r="J738"/>
  <c r="H738"/>
  <c r="G738" s="1"/>
  <c r="F738"/>
  <c r="E738"/>
  <c r="D738"/>
  <c r="B738"/>
  <c r="M737"/>
  <c r="H737" s="1"/>
  <c r="G737" s="1"/>
  <c r="J737"/>
  <c r="F737"/>
  <c r="E737"/>
  <c r="D737"/>
  <c r="B737"/>
  <c r="M736"/>
  <c r="H736" s="1"/>
  <c r="G736" s="1"/>
  <c r="J736"/>
  <c r="F736"/>
  <c r="E736"/>
  <c r="D736"/>
  <c r="B736"/>
  <c r="M735"/>
  <c r="J735"/>
  <c r="H735"/>
  <c r="G735" s="1"/>
  <c r="F735"/>
  <c r="E735"/>
  <c r="D735"/>
  <c r="B735"/>
  <c r="M734"/>
  <c r="J734"/>
  <c r="H734"/>
  <c r="G734" s="1"/>
  <c r="F734"/>
  <c r="E734"/>
  <c r="D734"/>
  <c r="B734"/>
  <c r="M733"/>
  <c r="J733"/>
  <c r="H733"/>
  <c r="G733" s="1"/>
  <c r="F733"/>
  <c r="E733"/>
  <c r="D733"/>
  <c r="B733"/>
  <c r="M732"/>
  <c r="H732" s="1"/>
  <c r="G732" s="1"/>
  <c r="J732"/>
  <c r="F732"/>
  <c r="E732"/>
  <c r="D732"/>
  <c r="B732"/>
  <c r="M731"/>
  <c r="H731" s="1"/>
  <c r="G731" s="1"/>
  <c r="J731"/>
  <c r="F731"/>
  <c r="E731"/>
  <c r="D731"/>
  <c r="B731"/>
  <c r="M730"/>
  <c r="J730"/>
  <c r="H730"/>
  <c r="G730" s="1"/>
  <c r="F730"/>
  <c r="E730"/>
  <c r="D730"/>
  <c r="B730"/>
  <c r="M729"/>
  <c r="H729" s="1"/>
  <c r="G729" s="1"/>
  <c r="J729"/>
  <c r="F729"/>
  <c r="E729"/>
  <c r="D729"/>
  <c r="B729"/>
  <c r="M728"/>
  <c r="H728" s="1"/>
  <c r="G728" s="1"/>
  <c r="J728"/>
  <c r="F728"/>
  <c r="E728"/>
  <c r="D728"/>
  <c r="B728"/>
  <c r="M727"/>
  <c r="J727"/>
  <c r="H727"/>
  <c r="G727" s="1"/>
  <c r="F727"/>
  <c r="E727"/>
  <c r="D727"/>
  <c r="B727"/>
  <c r="M726"/>
  <c r="J726"/>
  <c r="H726"/>
  <c r="G726" s="1"/>
  <c r="F726"/>
  <c r="E726"/>
  <c r="D726"/>
  <c r="B726"/>
  <c r="M725"/>
  <c r="J725"/>
  <c r="H725"/>
  <c r="G725" s="1"/>
  <c r="F725"/>
  <c r="E725"/>
  <c r="D725"/>
  <c r="B725"/>
  <c r="M724"/>
  <c r="H724" s="1"/>
  <c r="G724" s="1"/>
  <c r="J724"/>
  <c r="F724"/>
  <c r="E724"/>
  <c r="D724"/>
  <c r="B724"/>
  <c r="M723"/>
  <c r="H723" s="1"/>
  <c r="G723" s="1"/>
  <c r="J723"/>
  <c r="F723"/>
  <c r="E723"/>
  <c r="D723"/>
  <c r="B723"/>
  <c r="M722"/>
  <c r="J722"/>
  <c r="H722"/>
  <c r="G722" s="1"/>
  <c r="F722"/>
  <c r="E722"/>
  <c r="D722"/>
  <c r="B722"/>
  <c r="M721"/>
  <c r="H721" s="1"/>
  <c r="G721" s="1"/>
  <c r="J721"/>
  <c r="F721"/>
  <c r="E721"/>
  <c r="D721"/>
  <c r="B721"/>
  <c r="M720"/>
  <c r="H720" s="1"/>
  <c r="J720"/>
  <c r="F720"/>
  <c r="E720"/>
  <c r="D720"/>
  <c r="B720"/>
  <c r="D717"/>
  <c r="G716"/>
  <c r="F716"/>
  <c r="M714"/>
  <c r="J714"/>
  <c r="H714"/>
  <c r="G714" s="1"/>
  <c r="F714"/>
  <c r="E714"/>
  <c r="D714"/>
  <c r="B714"/>
  <c r="M713"/>
  <c r="H713" s="1"/>
  <c r="G713" s="1"/>
  <c r="J713"/>
  <c r="F713"/>
  <c r="E713"/>
  <c r="D713"/>
  <c r="B713"/>
  <c r="M712"/>
  <c r="H712" s="1"/>
  <c r="G712" s="1"/>
  <c r="J712"/>
  <c r="F712"/>
  <c r="E712"/>
  <c r="D712"/>
  <c r="B712"/>
  <c r="M711"/>
  <c r="J711"/>
  <c r="H711"/>
  <c r="G711" s="1"/>
  <c r="F711"/>
  <c r="E711"/>
  <c r="D711"/>
  <c r="B711"/>
  <c r="M710"/>
  <c r="J710"/>
  <c r="H710"/>
  <c r="G710" s="1"/>
  <c r="F710"/>
  <c r="E710"/>
  <c r="D710"/>
  <c r="B710"/>
  <c r="M709"/>
  <c r="J709"/>
  <c r="H709"/>
  <c r="G709" s="1"/>
  <c r="F709"/>
  <c r="E709"/>
  <c r="D709"/>
  <c r="B709"/>
  <c r="M708"/>
  <c r="H708" s="1"/>
  <c r="G708" s="1"/>
  <c r="J708"/>
  <c r="F708"/>
  <c r="E708"/>
  <c r="D708"/>
  <c r="B708"/>
  <c r="M707"/>
  <c r="H707" s="1"/>
  <c r="G707" s="1"/>
  <c r="J707"/>
  <c r="F707"/>
  <c r="E707"/>
  <c r="D707"/>
  <c r="B707"/>
  <c r="M706"/>
  <c r="J706"/>
  <c r="H706"/>
  <c r="G706" s="1"/>
  <c r="F706"/>
  <c r="E706"/>
  <c r="D706"/>
  <c r="B706"/>
  <c r="M705"/>
  <c r="H705" s="1"/>
  <c r="G705" s="1"/>
  <c r="J705"/>
  <c r="F705"/>
  <c r="E705"/>
  <c r="D705"/>
  <c r="B705"/>
  <c r="M704"/>
  <c r="H704" s="1"/>
  <c r="G704" s="1"/>
  <c r="J704"/>
  <c r="F704"/>
  <c r="E704"/>
  <c r="D704"/>
  <c r="B704"/>
  <c r="M703"/>
  <c r="J703"/>
  <c r="H703"/>
  <c r="G703" s="1"/>
  <c r="F703"/>
  <c r="E703"/>
  <c r="D703"/>
  <c r="B703"/>
  <c r="M702"/>
  <c r="J702"/>
  <c r="H702"/>
  <c r="G702" s="1"/>
  <c r="F702"/>
  <c r="E702"/>
  <c r="D702"/>
  <c r="B702"/>
  <c r="M701"/>
  <c r="J701"/>
  <c r="H701"/>
  <c r="G701" s="1"/>
  <c r="F701"/>
  <c r="E701"/>
  <c r="D701"/>
  <c r="B701"/>
  <c r="M700"/>
  <c r="H700" s="1"/>
  <c r="G700" s="1"/>
  <c r="J700"/>
  <c r="F700"/>
  <c r="E700"/>
  <c r="D700"/>
  <c r="B700"/>
  <c r="M699"/>
  <c r="H699" s="1"/>
  <c r="G699" s="1"/>
  <c r="J699"/>
  <c r="F699"/>
  <c r="E699"/>
  <c r="D699"/>
  <c r="B699"/>
  <c r="M698"/>
  <c r="J698"/>
  <c r="H698"/>
  <c r="G698" s="1"/>
  <c r="F698"/>
  <c r="E698"/>
  <c r="D698"/>
  <c r="B698"/>
  <c r="M697"/>
  <c r="H697" s="1"/>
  <c r="G697" s="1"/>
  <c r="J697"/>
  <c r="F697"/>
  <c r="E697"/>
  <c r="D697"/>
  <c r="B697"/>
  <c r="M696"/>
  <c r="H696" s="1"/>
  <c r="G696" s="1"/>
  <c r="J696"/>
  <c r="F696"/>
  <c r="E696"/>
  <c r="D696"/>
  <c r="B696"/>
  <c r="M695"/>
  <c r="J695"/>
  <c r="H695"/>
  <c r="G695" s="1"/>
  <c r="F695"/>
  <c r="E695"/>
  <c r="D695"/>
  <c r="B695"/>
  <c r="M694"/>
  <c r="J694"/>
  <c r="H694"/>
  <c r="G694" s="1"/>
  <c r="F694"/>
  <c r="E694"/>
  <c r="D694"/>
  <c r="B694"/>
  <c r="M693"/>
  <c r="J693"/>
  <c r="H693"/>
  <c r="G693" s="1"/>
  <c r="F693"/>
  <c r="E693"/>
  <c r="D693"/>
  <c r="B693"/>
  <c r="M692"/>
  <c r="H692" s="1"/>
  <c r="G692" s="1"/>
  <c r="J692"/>
  <c r="F692"/>
  <c r="E692"/>
  <c r="D692"/>
  <c r="B692"/>
  <c r="M691"/>
  <c r="H691" s="1"/>
  <c r="G691" s="1"/>
  <c r="J691"/>
  <c r="F691"/>
  <c r="E691"/>
  <c r="D691"/>
  <c r="B691"/>
  <c r="M690"/>
  <c r="J690"/>
  <c r="H690"/>
  <c r="G690" s="1"/>
  <c r="F690"/>
  <c r="E690"/>
  <c r="D690"/>
  <c r="B690"/>
  <c r="M689"/>
  <c r="H689" s="1"/>
  <c r="G689" s="1"/>
  <c r="J689"/>
  <c r="F689"/>
  <c r="E689"/>
  <c r="D689"/>
  <c r="B689"/>
  <c r="M688"/>
  <c r="H688" s="1"/>
  <c r="G688" s="1"/>
  <c r="J688"/>
  <c r="F688"/>
  <c r="E688"/>
  <c r="D688"/>
  <c r="B688"/>
  <c r="M687"/>
  <c r="J687"/>
  <c r="H687"/>
  <c r="G687" s="1"/>
  <c r="F687"/>
  <c r="E687"/>
  <c r="D687"/>
  <c r="B687"/>
  <c r="M686"/>
  <c r="J686"/>
  <c r="H686"/>
  <c r="G686" s="1"/>
  <c r="F686"/>
  <c r="E686"/>
  <c r="D686"/>
  <c r="B686"/>
  <c r="M685"/>
  <c r="J685"/>
  <c r="H685"/>
  <c r="G685" s="1"/>
  <c r="F685"/>
  <c r="E685"/>
  <c r="D685"/>
  <c r="B685"/>
  <c r="M684"/>
  <c r="H684" s="1"/>
  <c r="G684" s="1"/>
  <c r="J684"/>
  <c r="F684"/>
  <c r="E684"/>
  <c r="D684"/>
  <c r="B684"/>
  <c r="M683"/>
  <c r="H683" s="1"/>
  <c r="G683" s="1"/>
  <c r="J683"/>
  <c r="F683"/>
  <c r="E683"/>
  <c r="D683"/>
  <c r="B683"/>
  <c r="M682"/>
  <c r="J682"/>
  <c r="H682"/>
  <c r="G682" s="1"/>
  <c r="F682"/>
  <c r="E682"/>
  <c r="D682"/>
  <c r="B682"/>
  <c r="M681"/>
  <c r="H681" s="1"/>
  <c r="G681" s="1"/>
  <c r="J681"/>
  <c r="F681"/>
  <c r="E681"/>
  <c r="D681"/>
  <c r="B681"/>
  <c r="M680"/>
  <c r="H680" s="1"/>
  <c r="G680" s="1"/>
  <c r="J680"/>
  <c r="F680"/>
  <c r="E680"/>
  <c r="D680"/>
  <c r="B680"/>
  <c r="M679"/>
  <c r="J679"/>
  <c r="H679"/>
  <c r="G679" s="1"/>
  <c r="F679"/>
  <c r="E679"/>
  <c r="D679"/>
  <c r="B679"/>
  <c r="M678"/>
  <c r="J678"/>
  <c r="H678"/>
  <c r="G678" s="1"/>
  <c r="F678"/>
  <c r="E678"/>
  <c r="D678"/>
  <c r="B678"/>
  <c r="M677"/>
  <c r="J677"/>
  <c r="H677"/>
  <c r="G677" s="1"/>
  <c r="F677"/>
  <c r="E677"/>
  <c r="D677"/>
  <c r="B677"/>
  <c r="M676"/>
  <c r="H676" s="1"/>
  <c r="G676" s="1"/>
  <c r="J676"/>
  <c r="F676"/>
  <c r="E676"/>
  <c r="D676"/>
  <c r="B676"/>
  <c r="M675"/>
  <c r="H675" s="1"/>
  <c r="G675" s="1"/>
  <c r="J675"/>
  <c r="F675"/>
  <c r="E675"/>
  <c r="D675"/>
  <c r="B675"/>
  <c r="M674"/>
  <c r="J674"/>
  <c r="H674"/>
  <c r="G674" s="1"/>
  <c r="F674"/>
  <c r="E674"/>
  <c r="D674"/>
  <c r="B674"/>
  <c r="M673"/>
  <c r="H673" s="1"/>
  <c r="G673" s="1"/>
  <c r="J673"/>
  <c r="F673"/>
  <c r="E673"/>
  <c r="D673"/>
  <c r="B673"/>
  <c r="M672"/>
  <c r="H672" s="1"/>
  <c r="G672" s="1"/>
  <c r="J672"/>
  <c r="F672"/>
  <c r="E672"/>
  <c r="D672"/>
  <c r="B672"/>
  <c r="M671"/>
  <c r="J671"/>
  <c r="H671"/>
  <c r="G671" s="1"/>
  <c r="F671"/>
  <c r="E671"/>
  <c r="D671"/>
  <c r="B671"/>
  <c r="M670"/>
  <c r="J670"/>
  <c r="H670"/>
  <c r="G670" s="1"/>
  <c r="F670"/>
  <c r="E670"/>
  <c r="D670"/>
  <c r="B670"/>
  <c r="M669"/>
  <c r="J669"/>
  <c r="H669"/>
  <c r="G669" s="1"/>
  <c r="F669"/>
  <c r="E669"/>
  <c r="D669"/>
  <c r="B669"/>
  <c r="M668"/>
  <c r="H668" s="1"/>
  <c r="G668" s="1"/>
  <c r="J668"/>
  <c r="F668"/>
  <c r="E668"/>
  <c r="D668"/>
  <c r="B668"/>
  <c r="M667"/>
  <c r="H667" s="1"/>
  <c r="G667" s="1"/>
  <c r="J667"/>
  <c r="F667"/>
  <c r="E667"/>
  <c r="D667"/>
  <c r="B667"/>
  <c r="M666"/>
  <c r="J666"/>
  <c r="H666"/>
  <c r="G666" s="1"/>
  <c r="F666"/>
  <c r="E666"/>
  <c r="D666"/>
  <c r="B666"/>
  <c r="M665"/>
  <c r="H665" s="1"/>
  <c r="J665"/>
  <c r="F665"/>
  <c r="E665"/>
  <c r="D665"/>
  <c r="D715" s="1"/>
  <c r="B665"/>
  <c r="D662"/>
  <c r="G661"/>
  <c r="F661"/>
  <c r="M659"/>
  <c r="H659" s="1"/>
  <c r="G659" s="1"/>
  <c r="J659"/>
  <c r="F659"/>
  <c r="E659"/>
  <c r="D659"/>
  <c r="B659"/>
  <c r="M658"/>
  <c r="J658"/>
  <c r="H658"/>
  <c r="G658" s="1"/>
  <c r="F658"/>
  <c r="E658"/>
  <c r="D658"/>
  <c r="B658"/>
  <c r="M657"/>
  <c r="H657" s="1"/>
  <c r="G657" s="1"/>
  <c r="J657"/>
  <c r="F657"/>
  <c r="E657"/>
  <c r="D657"/>
  <c r="B657"/>
  <c r="M656"/>
  <c r="H656" s="1"/>
  <c r="G656" s="1"/>
  <c r="J656"/>
  <c r="F656"/>
  <c r="E656"/>
  <c r="D656"/>
  <c r="B656"/>
  <c r="M655"/>
  <c r="J655"/>
  <c r="H655"/>
  <c r="G655" s="1"/>
  <c r="F655"/>
  <c r="E655"/>
  <c r="D655"/>
  <c r="B655"/>
  <c r="M654"/>
  <c r="J654"/>
  <c r="H654"/>
  <c r="G654" s="1"/>
  <c r="F654"/>
  <c r="E654"/>
  <c r="D654"/>
  <c r="B654"/>
  <c r="M653"/>
  <c r="J653"/>
  <c r="H653"/>
  <c r="G653" s="1"/>
  <c r="F653"/>
  <c r="E653"/>
  <c r="D653"/>
  <c r="B653"/>
  <c r="M652"/>
  <c r="H652" s="1"/>
  <c r="G652" s="1"/>
  <c r="J652"/>
  <c r="F652"/>
  <c r="E652"/>
  <c r="D652"/>
  <c r="B652"/>
  <c r="M651"/>
  <c r="H651" s="1"/>
  <c r="G651" s="1"/>
  <c r="J651"/>
  <c r="F651"/>
  <c r="E651"/>
  <c r="D651"/>
  <c r="B651"/>
  <c r="M650"/>
  <c r="J650"/>
  <c r="H650"/>
  <c r="G650" s="1"/>
  <c r="F650"/>
  <c r="E650"/>
  <c r="D650"/>
  <c r="B650"/>
  <c r="M649"/>
  <c r="H649" s="1"/>
  <c r="G649" s="1"/>
  <c r="J649"/>
  <c r="F649"/>
  <c r="E649"/>
  <c r="D649"/>
  <c r="B649"/>
  <c r="M648"/>
  <c r="H648" s="1"/>
  <c r="G648" s="1"/>
  <c r="J648"/>
  <c r="F648"/>
  <c r="E648"/>
  <c r="D648"/>
  <c r="B648"/>
  <c r="M647"/>
  <c r="J647"/>
  <c r="H647"/>
  <c r="G647" s="1"/>
  <c r="F647"/>
  <c r="E647"/>
  <c r="D647"/>
  <c r="B647"/>
  <c r="M646"/>
  <c r="J646"/>
  <c r="H646"/>
  <c r="G646" s="1"/>
  <c r="F646"/>
  <c r="E646"/>
  <c r="D646"/>
  <c r="B646"/>
  <c r="M645"/>
  <c r="H645" s="1"/>
  <c r="G645" s="1"/>
  <c r="J645"/>
  <c r="F645"/>
  <c r="E645"/>
  <c r="D645"/>
  <c r="B645"/>
  <c r="M644"/>
  <c r="J644"/>
  <c r="H644"/>
  <c r="G644" s="1"/>
  <c r="F644"/>
  <c r="E644"/>
  <c r="D644"/>
  <c r="B644"/>
  <c r="M643"/>
  <c r="J643"/>
  <c r="H643"/>
  <c r="G643" s="1"/>
  <c r="F643"/>
  <c r="E643"/>
  <c r="D643"/>
  <c r="B643"/>
  <c r="M642"/>
  <c r="J642"/>
  <c r="H642"/>
  <c r="G642" s="1"/>
  <c r="F642"/>
  <c r="E642"/>
  <c r="D642"/>
  <c r="B642"/>
  <c r="M641"/>
  <c r="H641" s="1"/>
  <c r="G641" s="1"/>
  <c r="J641"/>
  <c r="F641"/>
  <c r="E641"/>
  <c r="D641"/>
  <c r="B641"/>
  <c r="M640"/>
  <c r="J640"/>
  <c r="H640"/>
  <c r="G640" s="1"/>
  <c r="F640"/>
  <c r="E640"/>
  <c r="D640"/>
  <c r="B640"/>
  <c r="M639"/>
  <c r="J639"/>
  <c r="H639"/>
  <c r="G639" s="1"/>
  <c r="F639"/>
  <c r="E639"/>
  <c r="D639"/>
  <c r="B639"/>
  <c r="M638"/>
  <c r="H638" s="1"/>
  <c r="G638" s="1"/>
  <c r="J638"/>
  <c r="F638"/>
  <c r="E638"/>
  <c r="D638"/>
  <c r="B638"/>
  <c r="M637"/>
  <c r="J637"/>
  <c r="H637"/>
  <c r="G637" s="1"/>
  <c r="F637"/>
  <c r="E637"/>
  <c r="D637"/>
  <c r="B637"/>
  <c r="M636"/>
  <c r="J636"/>
  <c r="H636"/>
  <c r="G636" s="1"/>
  <c r="F636"/>
  <c r="E636"/>
  <c r="D636"/>
  <c r="B636"/>
  <c r="M635"/>
  <c r="H635" s="1"/>
  <c r="G635" s="1"/>
  <c r="J635"/>
  <c r="F635"/>
  <c r="E635"/>
  <c r="D635"/>
  <c r="B635"/>
  <c r="M634"/>
  <c r="J634"/>
  <c r="H634"/>
  <c r="G634" s="1"/>
  <c r="F634"/>
  <c r="E634"/>
  <c r="D634"/>
  <c r="B634"/>
  <c r="M633"/>
  <c r="H633" s="1"/>
  <c r="G633" s="1"/>
  <c r="J633"/>
  <c r="F633"/>
  <c r="E633"/>
  <c r="D633"/>
  <c r="B633"/>
  <c r="M632"/>
  <c r="J632"/>
  <c r="H632"/>
  <c r="G632" s="1"/>
  <c r="F632"/>
  <c r="E632"/>
  <c r="D632"/>
  <c r="B632"/>
  <c r="M631"/>
  <c r="J631"/>
  <c r="H631"/>
  <c r="G631" s="1"/>
  <c r="F631"/>
  <c r="E631"/>
  <c r="D631"/>
  <c r="B631"/>
  <c r="M630"/>
  <c r="J630"/>
  <c r="H630"/>
  <c r="G630" s="1"/>
  <c r="F630"/>
  <c r="E630"/>
  <c r="D630"/>
  <c r="B630"/>
  <c r="M629"/>
  <c r="H629" s="1"/>
  <c r="G629" s="1"/>
  <c r="J629"/>
  <c r="F629"/>
  <c r="E629"/>
  <c r="D629"/>
  <c r="B629"/>
  <c r="M628"/>
  <c r="H628" s="1"/>
  <c r="G628" s="1"/>
  <c r="J628"/>
  <c r="F628"/>
  <c r="E628"/>
  <c r="D628"/>
  <c r="B628"/>
  <c r="M627"/>
  <c r="J627"/>
  <c r="H627"/>
  <c r="G627" s="1"/>
  <c r="F627"/>
  <c r="E627"/>
  <c r="D627"/>
  <c r="B627"/>
  <c r="M626"/>
  <c r="J626"/>
  <c r="H626"/>
  <c r="G626" s="1"/>
  <c r="F626"/>
  <c r="E626"/>
  <c r="D626"/>
  <c r="B626"/>
  <c r="M625"/>
  <c r="H625" s="1"/>
  <c r="G625" s="1"/>
  <c r="J625"/>
  <c r="F625"/>
  <c r="E625"/>
  <c r="D625"/>
  <c r="B625"/>
  <c r="M624"/>
  <c r="J624"/>
  <c r="H624"/>
  <c r="G624" s="1"/>
  <c r="F624"/>
  <c r="E624"/>
  <c r="D624"/>
  <c r="B624"/>
  <c r="M623"/>
  <c r="J623"/>
  <c r="H623"/>
  <c r="G623" s="1"/>
  <c r="F623"/>
  <c r="E623"/>
  <c r="D623"/>
  <c r="B623"/>
  <c r="M622"/>
  <c r="J622"/>
  <c r="H622"/>
  <c r="G622" s="1"/>
  <c r="F622"/>
  <c r="E622"/>
  <c r="D622"/>
  <c r="B622"/>
  <c r="M621"/>
  <c r="J621"/>
  <c r="H621"/>
  <c r="G621" s="1"/>
  <c r="F621"/>
  <c r="E621"/>
  <c r="D621"/>
  <c r="B621"/>
  <c r="M620"/>
  <c r="J620"/>
  <c r="H620"/>
  <c r="G620" s="1"/>
  <c r="F620"/>
  <c r="E620"/>
  <c r="D620"/>
  <c r="B620"/>
  <c r="M619"/>
  <c r="H619" s="1"/>
  <c r="G619" s="1"/>
  <c r="J619"/>
  <c r="F619"/>
  <c r="E619"/>
  <c r="D619"/>
  <c r="B619"/>
  <c r="M618"/>
  <c r="H618" s="1"/>
  <c r="G618" s="1"/>
  <c r="J618"/>
  <c r="F618"/>
  <c r="E618"/>
  <c r="D618"/>
  <c r="B618"/>
  <c r="M617"/>
  <c r="H617" s="1"/>
  <c r="G617" s="1"/>
  <c r="J617"/>
  <c r="F617"/>
  <c r="E617"/>
  <c r="D617"/>
  <c r="B617"/>
  <c r="M616"/>
  <c r="H616" s="1"/>
  <c r="G616" s="1"/>
  <c r="J616"/>
  <c r="F616"/>
  <c r="E616"/>
  <c r="D616"/>
  <c r="B616"/>
  <c r="M615"/>
  <c r="J615"/>
  <c r="H615"/>
  <c r="G615" s="1"/>
  <c r="F615"/>
  <c r="E615"/>
  <c r="D615"/>
  <c r="B615"/>
  <c r="M614"/>
  <c r="J614"/>
  <c r="H614"/>
  <c r="G614" s="1"/>
  <c r="F614"/>
  <c r="E614"/>
  <c r="D614"/>
  <c r="B614"/>
  <c r="M613"/>
  <c r="H613" s="1"/>
  <c r="G613" s="1"/>
  <c r="J613"/>
  <c r="F613"/>
  <c r="E613"/>
  <c r="D613"/>
  <c r="B613"/>
  <c r="M612"/>
  <c r="J612"/>
  <c r="H612"/>
  <c r="G612" s="1"/>
  <c r="F612"/>
  <c r="E612"/>
  <c r="D612"/>
  <c r="B612"/>
  <c r="M611"/>
  <c r="J611"/>
  <c r="H611"/>
  <c r="G611"/>
  <c r="F611"/>
  <c r="E611"/>
  <c r="D611"/>
  <c r="B611"/>
  <c r="M610"/>
  <c r="J610"/>
  <c r="H610"/>
  <c r="G610" s="1"/>
  <c r="F610"/>
  <c r="E610"/>
  <c r="D610"/>
  <c r="D660" s="1"/>
  <c r="B610"/>
  <c r="D607"/>
  <c r="G606"/>
  <c r="F606"/>
  <c r="M604"/>
  <c r="H604" s="1"/>
  <c r="G604" s="1"/>
  <c r="J604"/>
  <c r="F604"/>
  <c r="E604"/>
  <c r="D604"/>
  <c r="B604"/>
  <c r="M603"/>
  <c r="J603"/>
  <c r="H603"/>
  <c r="G603" s="1"/>
  <c r="F603"/>
  <c r="E603"/>
  <c r="D603"/>
  <c r="B603"/>
  <c r="M602"/>
  <c r="J602"/>
  <c r="H602"/>
  <c r="G602" s="1"/>
  <c r="F602"/>
  <c r="E602"/>
  <c r="D602"/>
  <c r="B602"/>
  <c r="M601"/>
  <c r="H601" s="1"/>
  <c r="G601" s="1"/>
  <c r="J601"/>
  <c r="F601"/>
  <c r="E601"/>
  <c r="D601"/>
  <c r="B601"/>
  <c r="M600"/>
  <c r="J600"/>
  <c r="H600"/>
  <c r="G600" s="1"/>
  <c r="F600"/>
  <c r="E600"/>
  <c r="D600"/>
  <c r="B600"/>
  <c r="M599"/>
  <c r="J599"/>
  <c r="H599"/>
  <c r="G599" s="1"/>
  <c r="F599"/>
  <c r="E599"/>
  <c r="D599"/>
  <c r="B599"/>
  <c r="M598"/>
  <c r="H598" s="1"/>
  <c r="G598" s="1"/>
  <c r="J598"/>
  <c r="F598"/>
  <c r="E598"/>
  <c r="D598"/>
  <c r="B598"/>
  <c r="M597"/>
  <c r="H597" s="1"/>
  <c r="G597" s="1"/>
  <c r="J597"/>
  <c r="F597"/>
  <c r="E597"/>
  <c r="D597"/>
  <c r="B597"/>
  <c r="M596"/>
  <c r="J596"/>
  <c r="H596"/>
  <c r="G596" s="1"/>
  <c r="F596"/>
  <c r="E596"/>
  <c r="D596"/>
  <c r="B596"/>
  <c r="M595"/>
  <c r="J595"/>
  <c r="H595"/>
  <c r="G595" s="1"/>
  <c r="F595"/>
  <c r="E595"/>
  <c r="D595"/>
  <c r="B595"/>
  <c r="M594"/>
  <c r="H594" s="1"/>
  <c r="G594" s="1"/>
  <c r="J594"/>
  <c r="F594"/>
  <c r="E594"/>
  <c r="D594"/>
  <c r="B594"/>
  <c r="M593"/>
  <c r="J593"/>
  <c r="H593"/>
  <c r="G593" s="1"/>
  <c r="F593"/>
  <c r="E593"/>
  <c r="D593"/>
  <c r="B593"/>
  <c r="M592"/>
  <c r="J592"/>
  <c r="H592"/>
  <c r="G592" s="1"/>
  <c r="F592"/>
  <c r="E592"/>
  <c r="D592"/>
  <c r="B592"/>
  <c r="M591"/>
  <c r="J591"/>
  <c r="H591"/>
  <c r="G591" s="1"/>
  <c r="F591"/>
  <c r="E591"/>
  <c r="D591"/>
  <c r="B591"/>
  <c r="M590"/>
  <c r="H590" s="1"/>
  <c r="G590" s="1"/>
  <c r="J590"/>
  <c r="F590"/>
  <c r="E590"/>
  <c r="D590"/>
  <c r="B590"/>
  <c r="M589"/>
  <c r="H589" s="1"/>
  <c r="G589" s="1"/>
  <c r="J589"/>
  <c r="F589"/>
  <c r="E589"/>
  <c r="D589"/>
  <c r="B589"/>
  <c r="M588"/>
  <c r="J588"/>
  <c r="H588"/>
  <c r="G588" s="1"/>
  <c r="F588"/>
  <c r="E588"/>
  <c r="D588"/>
  <c r="B588"/>
  <c r="M587"/>
  <c r="J587"/>
  <c r="H587"/>
  <c r="G587" s="1"/>
  <c r="F587"/>
  <c r="E587"/>
  <c r="D587"/>
  <c r="B587"/>
  <c r="M586"/>
  <c r="H586" s="1"/>
  <c r="G586" s="1"/>
  <c r="J586"/>
  <c r="F586"/>
  <c r="E586"/>
  <c r="D586"/>
  <c r="B586"/>
  <c r="M585"/>
  <c r="J585"/>
  <c r="H585"/>
  <c r="G585" s="1"/>
  <c r="F585"/>
  <c r="E585"/>
  <c r="D585"/>
  <c r="B585"/>
  <c r="M584"/>
  <c r="J584"/>
  <c r="H584"/>
  <c r="G584" s="1"/>
  <c r="F584"/>
  <c r="E584"/>
  <c r="D584"/>
  <c r="B584"/>
  <c r="M583"/>
  <c r="J583"/>
  <c r="H583"/>
  <c r="G583" s="1"/>
  <c r="F583"/>
  <c r="E583"/>
  <c r="D583"/>
  <c r="B583"/>
  <c r="M582"/>
  <c r="H582" s="1"/>
  <c r="G582" s="1"/>
  <c r="J582"/>
  <c r="F582"/>
  <c r="E582"/>
  <c r="D582"/>
  <c r="B582"/>
  <c r="M581"/>
  <c r="H581" s="1"/>
  <c r="G581" s="1"/>
  <c r="J581"/>
  <c r="F581"/>
  <c r="E581"/>
  <c r="D581"/>
  <c r="B581"/>
  <c r="M580"/>
  <c r="J580"/>
  <c r="H580"/>
  <c r="G580" s="1"/>
  <c r="F580"/>
  <c r="E580"/>
  <c r="D580"/>
  <c r="B580"/>
  <c r="M579"/>
  <c r="J579"/>
  <c r="H579"/>
  <c r="G579" s="1"/>
  <c r="F579"/>
  <c r="E579"/>
  <c r="D579"/>
  <c r="B579"/>
  <c r="M578"/>
  <c r="H578" s="1"/>
  <c r="G578" s="1"/>
  <c r="J578"/>
  <c r="F578"/>
  <c r="E578"/>
  <c r="D578"/>
  <c r="B578"/>
  <c r="M577"/>
  <c r="J577"/>
  <c r="H577"/>
  <c r="G577" s="1"/>
  <c r="F577"/>
  <c r="E577"/>
  <c r="D577"/>
  <c r="B577"/>
  <c r="M576"/>
  <c r="J576"/>
  <c r="H576"/>
  <c r="G576" s="1"/>
  <c r="F576"/>
  <c r="E576"/>
  <c r="D576"/>
  <c r="B576"/>
  <c r="M575"/>
  <c r="J575"/>
  <c r="H575"/>
  <c r="G575" s="1"/>
  <c r="F575"/>
  <c r="E575"/>
  <c r="D575"/>
  <c r="B575"/>
  <c r="M574"/>
  <c r="H574" s="1"/>
  <c r="G574" s="1"/>
  <c r="J574"/>
  <c r="F574"/>
  <c r="E574"/>
  <c r="D574"/>
  <c r="B574"/>
  <c r="M573"/>
  <c r="H573" s="1"/>
  <c r="G573" s="1"/>
  <c r="J573"/>
  <c r="F573"/>
  <c r="E573"/>
  <c r="D573"/>
  <c r="B573"/>
  <c r="M572"/>
  <c r="J572"/>
  <c r="H572"/>
  <c r="G572" s="1"/>
  <c r="F572"/>
  <c r="E572"/>
  <c r="D572"/>
  <c r="B572"/>
  <c r="M571"/>
  <c r="J571"/>
  <c r="H571"/>
  <c r="G571" s="1"/>
  <c r="F571"/>
  <c r="E571"/>
  <c r="D571"/>
  <c r="B571"/>
  <c r="M570"/>
  <c r="H570" s="1"/>
  <c r="G570" s="1"/>
  <c r="J570"/>
  <c r="F570"/>
  <c r="E570"/>
  <c r="D570"/>
  <c r="B570"/>
  <c r="M569"/>
  <c r="J569"/>
  <c r="H569"/>
  <c r="G569" s="1"/>
  <c r="F569"/>
  <c r="E569"/>
  <c r="D569"/>
  <c r="B569"/>
  <c r="M568"/>
  <c r="J568"/>
  <c r="H568"/>
  <c r="G568" s="1"/>
  <c r="F568"/>
  <c r="E568"/>
  <c r="D568"/>
  <c r="B568"/>
  <c r="M567"/>
  <c r="J567"/>
  <c r="H567"/>
  <c r="G567" s="1"/>
  <c r="F567"/>
  <c r="E567"/>
  <c r="D567"/>
  <c r="B567"/>
  <c r="M566"/>
  <c r="H566" s="1"/>
  <c r="G566" s="1"/>
  <c r="J566"/>
  <c r="F566"/>
  <c r="E566"/>
  <c r="D566"/>
  <c r="B566"/>
  <c r="M565"/>
  <c r="H565" s="1"/>
  <c r="G565" s="1"/>
  <c r="J565"/>
  <c r="F565"/>
  <c r="E565"/>
  <c r="D565"/>
  <c r="B565"/>
  <c r="M564"/>
  <c r="J564"/>
  <c r="H564"/>
  <c r="G564" s="1"/>
  <c r="F564"/>
  <c r="E564"/>
  <c r="D564"/>
  <c r="B564"/>
  <c r="M563"/>
  <c r="J563"/>
  <c r="H563"/>
  <c r="G563" s="1"/>
  <c r="F563"/>
  <c r="E563"/>
  <c r="D563"/>
  <c r="B563"/>
  <c r="M562"/>
  <c r="H562" s="1"/>
  <c r="G562" s="1"/>
  <c r="J562"/>
  <c r="F562"/>
  <c r="E562"/>
  <c r="D562"/>
  <c r="B562"/>
  <c r="M561"/>
  <c r="J561"/>
  <c r="H561"/>
  <c r="G561" s="1"/>
  <c r="F561"/>
  <c r="E561"/>
  <c r="D561"/>
  <c r="B561"/>
  <c r="M560"/>
  <c r="J560"/>
  <c r="H560"/>
  <c r="G560" s="1"/>
  <c r="F560"/>
  <c r="E560"/>
  <c r="D560"/>
  <c r="B560"/>
  <c r="M559"/>
  <c r="J559"/>
  <c r="H559"/>
  <c r="G559" s="1"/>
  <c r="F559"/>
  <c r="E559"/>
  <c r="D559"/>
  <c r="B559"/>
  <c r="M558"/>
  <c r="H558" s="1"/>
  <c r="G558" s="1"/>
  <c r="J558"/>
  <c r="F558"/>
  <c r="E558"/>
  <c r="D558"/>
  <c r="B558"/>
  <c r="M557"/>
  <c r="H557" s="1"/>
  <c r="G557" s="1"/>
  <c r="J557"/>
  <c r="F557"/>
  <c r="E557"/>
  <c r="D557"/>
  <c r="B557"/>
  <c r="M556"/>
  <c r="J556"/>
  <c r="H556"/>
  <c r="G556" s="1"/>
  <c r="F556"/>
  <c r="E556"/>
  <c r="D556"/>
  <c r="B556"/>
  <c r="M555"/>
  <c r="J555"/>
  <c r="H555"/>
  <c r="F555"/>
  <c r="E555"/>
  <c r="D555"/>
  <c r="D605" s="1"/>
  <c r="B555"/>
  <c r="D552"/>
  <c r="G551"/>
  <c r="F551"/>
  <c r="M1649" i="23"/>
  <c r="H1649" s="1"/>
  <c r="G1649" s="1"/>
  <c r="J1649"/>
  <c r="F1649"/>
  <c r="E1649"/>
  <c r="D1649"/>
  <c r="B1649"/>
  <c r="M1648"/>
  <c r="H1648" s="1"/>
  <c r="G1648" s="1"/>
  <c r="J1648"/>
  <c r="F1648"/>
  <c r="E1648"/>
  <c r="D1648"/>
  <c r="B1648"/>
  <c r="M1647"/>
  <c r="H1647" s="1"/>
  <c r="G1647" s="1"/>
  <c r="J1647"/>
  <c r="F1647"/>
  <c r="E1647"/>
  <c r="D1647"/>
  <c r="B1647"/>
  <c r="M1646"/>
  <c r="J1646"/>
  <c r="H1646"/>
  <c r="G1646" s="1"/>
  <c r="F1646"/>
  <c r="E1646"/>
  <c r="D1646"/>
  <c r="B1646"/>
  <c r="M1645"/>
  <c r="J1645"/>
  <c r="H1645"/>
  <c r="G1645" s="1"/>
  <c r="F1645"/>
  <c r="E1645"/>
  <c r="D1645"/>
  <c r="B1645"/>
  <c r="M1644"/>
  <c r="H1644" s="1"/>
  <c r="G1644" s="1"/>
  <c r="J1644"/>
  <c r="F1644"/>
  <c r="E1644"/>
  <c r="D1644"/>
  <c r="B1644"/>
  <c r="M1643"/>
  <c r="H1643" s="1"/>
  <c r="G1643" s="1"/>
  <c r="J1643"/>
  <c r="F1643"/>
  <c r="E1643"/>
  <c r="D1643"/>
  <c r="B1643"/>
  <c r="M1642"/>
  <c r="H1642" s="1"/>
  <c r="G1642" s="1"/>
  <c r="J1642"/>
  <c r="F1642"/>
  <c r="E1642"/>
  <c r="D1642"/>
  <c r="B1642"/>
  <c r="M1641"/>
  <c r="J1641"/>
  <c r="H1641"/>
  <c r="G1641" s="1"/>
  <c r="F1641"/>
  <c r="E1641"/>
  <c r="D1641"/>
  <c r="B1641"/>
  <c r="M1640"/>
  <c r="H1640" s="1"/>
  <c r="G1640" s="1"/>
  <c r="J1640"/>
  <c r="F1640"/>
  <c r="E1640"/>
  <c r="D1640"/>
  <c r="B1640"/>
  <c r="M1639"/>
  <c r="H1639" s="1"/>
  <c r="G1639" s="1"/>
  <c r="J1639"/>
  <c r="F1639"/>
  <c r="E1639"/>
  <c r="D1639"/>
  <c r="B1639"/>
  <c r="M1638"/>
  <c r="J1638"/>
  <c r="H1638"/>
  <c r="G1638" s="1"/>
  <c r="F1638"/>
  <c r="E1638"/>
  <c r="D1638"/>
  <c r="B1638"/>
  <c r="M1637"/>
  <c r="J1637"/>
  <c r="H1637"/>
  <c r="G1637" s="1"/>
  <c r="F1637"/>
  <c r="E1637"/>
  <c r="D1637"/>
  <c r="B1637"/>
  <c r="M1636"/>
  <c r="H1636" s="1"/>
  <c r="G1636" s="1"/>
  <c r="J1636"/>
  <c r="F1636"/>
  <c r="E1636"/>
  <c r="D1636"/>
  <c r="B1636"/>
  <c r="M1635"/>
  <c r="H1635" s="1"/>
  <c r="G1635" s="1"/>
  <c r="J1635"/>
  <c r="F1635"/>
  <c r="E1635"/>
  <c r="D1635"/>
  <c r="B1635"/>
  <c r="M1634"/>
  <c r="H1634" s="1"/>
  <c r="G1634" s="1"/>
  <c r="J1634"/>
  <c r="F1634"/>
  <c r="E1634"/>
  <c r="D1634"/>
  <c r="B1634"/>
  <c r="M1633"/>
  <c r="J1633"/>
  <c r="H1633"/>
  <c r="G1633" s="1"/>
  <c r="F1633"/>
  <c r="E1633"/>
  <c r="D1633"/>
  <c r="B1633"/>
  <c r="M1632"/>
  <c r="H1632" s="1"/>
  <c r="G1632" s="1"/>
  <c r="J1632"/>
  <c r="F1632"/>
  <c r="E1632"/>
  <c r="D1632"/>
  <c r="B1632"/>
  <c r="M1631"/>
  <c r="H1631" s="1"/>
  <c r="G1631" s="1"/>
  <c r="J1631"/>
  <c r="F1631"/>
  <c r="E1631"/>
  <c r="D1631"/>
  <c r="B1631"/>
  <c r="M1630"/>
  <c r="J1630"/>
  <c r="H1630"/>
  <c r="G1630" s="1"/>
  <c r="F1630"/>
  <c r="E1630"/>
  <c r="D1630"/>
  <c r="B1630"/>
  <c r="M1629"/>
  <c r="J1629"/>
  <c r="H1629"/>
  <c r="G1629" s="1"/>
  <c r="F1629"/>
  <c r="E1629"/>
  <c r="D1629"/>
  <c r="B1629"/>
  <c r="M1628"/>
  <c r="H1628" s="1"/>
  <c r="G1628" s="1"/>
  <c r="J1628"/>
  <c r="F1628"/>
  <c r="E1628"/>
  <c r="D1628"/>
  <c r="B1628"/>
  <c r="M1627"/>
  <c r="H1627" s="1"/>
  <c r="G1627" s="1"/>
  <c r="J1627"/>
  <c r="F1627"/>
  <c r="E1627"/>
  <c r="D1627"/>
  <c r="B1627"/>
  <c r="M1626"/>
  <c r="H1626" s="1"/>
  <c r="G1626" s="1"/>
  <c r="J1626"/>
  <c r="F1626"/>
  <c r="E1626"/>
  <c r="D1626"/>
  <c r="B1626"/>
  <c r="M1625"/>
  <c r="J1625"/>
  <c r="H1625"/>
  <c r="G1625" s="1"/>
  <c r="F1625"/>
  <c r="E1625"/>
  <c r="D1625"/>
  <c r="B1625"/>
  <c r="M1624"/>
  <c r="H1624" s="1"/>
  <c r="G1624" s="1"/>
  <c r="J1624"/>
  <c r="F1624"/>
  <c r="E1624"/>
  <c r="D1624"/>
  <c r="B1624"/>
  <c r="M1623"/>
  <c r="H1623" s="1"/>
  <c r="G1623" s="1"/>
  <c r="J1623"/>
  <c r="F1623"/>
  <c r="E1623"/>
  <c r="D1623"/>
  <c r="B1623"/>
  <c r="M1622"/>
  <c r="J1622"/>
  <c r="H1622"/>
  <c r="G1622" s="1"/>
  <c r="F1622"/>
  <c r="E1622"/>
  <c r="D1622"/>
  <c r="B1622"/>
  <c r="M1621"/>
  <c r="J1621"/>
  <c r="H1621"/>
  <c r="G1621" s="1"/>
  <c r="F1621"/>
  <c r="E1621"/>
  <c r="D1621"/>
  <c r="B1621"/>
  <c r="M1620"/>
  <c r="H1620" s="1"/>
  <c r="G1620" s="1"/>
  <c r="J1620"/>
  <c r="F1620"/>
  <c r="E1620"/>
  <c r="D1620"/>
  <c r="B1620"/>
  <c r="M1619"/>
  <c r="H1619" s="1"/>
  <c r="G1619" s="1"/>
  <c r="J1619"/>
  <c r="F1619"/>
  <c r="E1619"/>
  <c r="D1619"/>
  <c r="B1619"/>
  <c r="M1618"/>
  <c r="H1618" s="1"/>
  <c r="G1618" s="1"/>
  <c r="J1618"/>
  <c r="F1618"/>
  <c r="E1618"/>
  <c r="D1618"/>
  <c r="B1618"/>
  <c r="M1617"/>
  <c r="J1617"/>
  <c r="H1617"/>
  <c r="G1617" s="1"/>
  <c r="F1617"/>
  <c r="E1617"/>
  <c r="D1617"/>
  <c r="B1617"/>
  <c r="M1616"/>
  <c r="H1616" s="1"/>
  <c r="G1616" s="1"/>
  <c r="J1616"/>
  <c r="F1616"/>
  <c r="E1616"/>
  <c r="D1616"/>
  <c r="B1616"/>
  <c r="M1615"/>
  <c r="H1615" s="1"/>
  <c r="G1615" s="1"/>
  <c r="J1615"/>
  <c r="F1615"/>
  <c r="E1615"/>
  <c r="D1615"/>
  <c r="B1615"/>
  <c r="M1614"/>
  <c r="J1614"/>
  <c r="H1614"/>
  <c r="G1614" s="1"/>
  <c r="F1614"/>
  <c r="E1614"/>
  <c r="D1614"/>
  <c r="B1614"/>
  <c r="M1613"/>
  <c r="J1613"/>
  <c r="H1613"/>
  <c r="G1613" s="1"/>
  <c r="F1613"/>
  <c r="E1613"/>
  <c r="D1613"/>
  <c r="B1613"/>
  <c r="M1612"/>
  <c r="H1612" s="1"/>
  <c r="G1612" s="1"/>
  <c r="J1612"/>
  <c r="F1612"/>
  <c r="E1612"/>
  <c r="D1612"/>
  <c r="B1612"/>
  <c r="M1611"/>
  <c r="H1611" s="1"/>
  <c r="G1611" s="1"/>
  <c r="J1611"/>
  <c r="F1611"/>
  <c r="E1611"/>
  <c r="D1611"/>
  <c r="B1611"/>
  <c r="M1610"/>
  <c r="H1610" s="1"/>
  <c r="G1610" s="1"/>
  <c r="J1610"/>
  <c r="F1610"/>
  <c r="E1610"/>
  <c r="D1610"/>
  <c r="B1610"/>
  <c r="M1609"/>
  <c r="J1609"/>
  <c r="H1609"/>
  <c r="G1609" s="1"/>
  <c r="F1609"/>
  <c r="E1609"/>
  <c r="D1609"/>
  <c r="B1609"/>
  <c r="M1608"/>
  <c r="H1608" s="1"/>
  <c r="G1608" s="1"/>
  <c r="J1608"/>
  <c r="F1608"/>
  <c r="E1608"/>
  <c r="D1608"/>
  <c r="B1608"/>
  <c r="M1607"/>
  <c r="H1607" s="1"/>
  <c r="G1607" s="1"/>
  <c r="J1607"/>
  <c r="F1607"/>
  <c r="E1607"/>
  <c r="D1607"/>
  <c r="B1607"/>
  <c r="M1606"/>
  <c r="J1606"/>
  <c r="H1606"/>
  <c r="G1606" s="1"/>
  <c r="F1606"/>
  <c r="E1606"/>
  <c r="D1606"/>
  <c r="B1606"/>
  <c r="M1605"/>
  <c r="J1605"/>
  <c r="H1605"/>
  <c r="G1605" s="1"/>
  <c r="F1605"/>
  <c r="E1605"/>
  <c r="D1605"/>
  <c r="B1605"/>
  <c r="M1604"/>
  <c r="H1604" s="1"/>
  <c r="G1604" s="1"/>
  <c r="J1604"/>
  <c r="F1604"/>
  <c r="E1604"/>
  <c r="D1604"/>
  <c r="B1604"/>
  <c r="M1603"/>
  <c r="H1603" s="1"/>
  <c r="G1603" s="1"/>
  <c r="J1603"/>
  <c r="F1603"/>
  <c r="E1603"/>
  <c r="D1603"/>
  <c r="B1603"/>
  <c r="M1602"/>
  <c r="H1602" s="1"/>
  <c r="G1602" s="1"/>
  <c r="J1602"/>
  <c r="F1602"/>
  <c r="E1602"/>
  <c r="D1602"/>
  <c r="B1602"/>
  <c r="M1601"/>
  <c r="J1601"/>
  <c r="H1601"/>
  <c r="G1601" s="1"/>
  <c r="F1601"/>
  <c r="E1601"/>
  <c r="D1601"/>
  <c r="B1601"/>
  <c r="M1600"/>
  <c r="H1600" s="1"/>
  <c r="J1600"/>
  <c r="F1600"/>
  <c r="E1600"/>
  <c r="D1600"/>
  <c r="D1650" s="1"/>
  <c r="B1600"/>
  <c r="D1597"/>
  <c r="G1596"/>
  <c r="F1596"/>
  <c r="M1594"/>
  <c r="J1594"/>
  <c r="H1594"/>
  <c r="G1594" s="1"/>
  <c r="F1594"/>
  <c r="E1594"/>
  <c r="D1594"/>
  <c r="B1594"/>
  <c r="M1593"/>
  <c r="H1593" s="1"/>
  <c r="G1593" s="1"/>
  <c r="J1593"/>
  <c r="F1593"/>
  <c r="E1593"/>
  <c r="D1593"/>
  <c r="B1593"/>
  <c r="M1592"/>
  <c r="J1592"/>
  <c r="H1592"/>
  <c r="G1592" s="1"/>
  <c r="F1592"/>
  <c r="E1592"/>
  <c r="D1592"/>
  <c r="B1592"/>
  <c r="M1591"/>
  <c r="H1591" s="1"/>
  <c r="G1591" s="1"/>
  <c r="J1591"/>
  <c r="F1591"/>
  <c r="E1591"/>
  <c r="D1591"/>
  <c r="B1591"/>
  <c r="M1590"/>
  <c r="H1590" s="1"/>
  <c r="G1590" s="1"/>
  <c r="J1590"/>
  <c r="F1590"/>
  <c r="E1590"/>
  <c r="D1590"/>
  <c r="B1590"/>
  <c r="M1589"/>
  <c r="H1589" s="1"/>
  <c r="G1589" s="1"/>
  <c r="J1589"/>
  <c r="F1589"/>
  <c r="E1589"/>
  <c r="D1589"/>
  <c r="B1589"/>
  <c r="M1588"/>
  <c r="H1588" s="1"/>
  <c r="G1588" s="1"/>
  <c r="J1588"/>
  <c r="F1588"/>
  <c r="E1588"/>
  <c r="D1588"/>
  <c r="B1588"/>
  <c r="M1587"/>
  <c r="J1587"/>
  <c r="H1587"/>
  <c r="G1587" s="1"/>
  <c r="F1587"/>
  <c r="E1587"/>
  <c r="D1587"/>
  <c r="B1587"/>
  <c r="M1586"/>
  <c r="J1586"/>
  <c r="H1586"/>
  <c r="G1586" s="1"/>
  <c r="F1586"/>
  <c r="E1586"/>
  <c r="D1586"/>
  <c r="B1586"/>
  <c r="M1585"/>
  <c r="H1585" s="1"/>
  <c r="G1585" s="1"/>
  <c r="J1585"/>
  <c r="F1585"/>
  <c r="E1585"/>
  <c r="D1585"/>
  <c r="B1585"/>
  <c r="M1584"/>
  <c r="J1584"/>
  <c r="H1584"/>
  <c r="G1584" s="1"/>
  <c r="F1584"/>
  <c r="E1584"/>
  <c r="D1584"/>
  <c r="B1584"/>
  <c r="M1583"/>
  <c r="H1583" s="1"/>
  <c r="G1583" s="1"/>
  <c r="J1583"/>
  <c r="F1583"/>
  <c r="E1583"/>
  <c r="D1583"/>
  <c r="B1583"/>
  <c r="M1582"/>
  <c r="H1582" s="1"/>
  <c r="G1582" s="1"/>
  <c r="J1582"/>
  <c r="F1582"/>
  <c r="E1582"/>
  <c r="D1582"/>
  <c r="B1582"/>
  <c r="M1581"/>
  <c r="H1581" s="1"/>
  <c r="G1581" s="1"/>
  <c r="J1581"/>
  <c r="F1581"/>
  <c r="E1581"/>
  <c r="D1581"/>
  <c r="B1581"/>
  <c r="M1580"/>
  <c r="H1580" s="1"/>
  <c r="G1580" s="1"/>
  <c r="J1580"/>
  <c r="F1580"/>
  <c r="E1580"/>
  <c r="D1580"/>
  <c r="B1580"/>
  <c r="M1579"/>
  <c r="J1579"/>
  <c r="H1579"/>
  <c r="G1579" s="1"/>
  <c r="F1579"/>
  <c r="E1579"/>
  <c r="D1579"/>
  <c r="B1579"/>
  <c r="M1578"/>
  <c r="J1578"/>
  <c r="H1578"/>
  <c r="G1578" s="1"/>
  <c r="F1578"/>
  <c r="E1578"/>
  <c r="D1578"/>
  <c r="B1578"/>
  <c r="M1577"/>
  <c r="H1577" s="1"/>
  <c r="G1577" s="1"/>
  <c r="J1577"/>
  <c r="F1577"/>
  <c r="E1577"/>
  <c r="D1577"/>
  <c r="B1577"/>
  <c r="M1576"/>
  <c r="J1576"/>
  <c r="H1576"/>
  <c r="G1576" s="1"/>
  <c r="F1576"/>
  <c r="E1576"/>
  <c r="D1576"/>
  <c r="B1576"/>
  <c r="M1575"/>
  <c r="J1575"/>
  <c r="H1575"/>
  <c r="G1575" s="1"/>
  <c r="F1575"/>
  <c r="E1575"/>
  <c r="D1575"/>
  <c r="B1575"/>
  <c r="M1574"/>
  <c r="H1574" s="1"/>
  <c r="G1574" s="1"/>
  <c r="J1574"/>
  <c r="F1574"/>
  <c r="E1574"/>
  <c r="D1574"/>
  <c r="B1574"/>
  <c r="M1573"/>
  <c r="H1573" s="1"/>
  <c r="G1573" s="1"/>
  <c r="J1573"/>
  <c r="F1573"/>
  <c r="E1573"/>
  <c r="D1573"/>
  <c r="B1573"/>
  <c r="M1572"/>
  <c r="H1572" s="1"/>
  <c r="G1572" s="1"/>
  <c r="J1572"/>
  <c r="F1572"/>
  <c r="E1572"/>
  <c r="D1572"/>
  <c r="B1572"/>
  <c r="M1571"/>
  <c r="J1571"/>
  <c r="H1571"/>
  <c r="G1571" s="1"/>
  <c r="F1571"/>
  <c r="E1571"/>
  <c r="D1571"/>
  <c r="B1571"/>
  <c r="M1570"/>
  <c r="J1570"/>
  <c r="H1570"/>
  <c r="G1570" s="1"/>
  <c r="F1570"/>
  <c r="E1570"/>
  <c r="D1570"/>
  <c r="B1570"/>
  <c r="M1569"/>
  <c r="H1569" s="1"/>
  <c r="G1569" s="1"/>
  <c r="J1569"/>
  <c r="F1569"/>
  <c r="E1569"/>
  <c r="D1569"/>
  <c r="B1569"/>
  <c r="M1568"/>
  <c r="J1568"/>
  <c r="H1568"/>
  <c r="G1568" s="1"/>
  <c r="F1568"/>
  <c r="E1568"/>
  <c r="D1568"/>
  <c r="B1568"/>
  <c r="M1567"/>
  <c r="J1567"/>
  <c r="H1567"/>
  <c r="G1567" s="1"/>
  <c r="F1567"/>
  <c r="E1567"/>
  <c r="D1567"/>
  <c r="B1567"/>
  <c r="M1566"/>
  <c r="H1566" s="1"/>
  <c r="G1566" s="1"/>
  <c r="J1566"/>
  <c r="F1566"/>
  <c r="E1566"/>
  <c r="D1566"/>
  <c r="B1566"/>
  <c r="M1565"/>
  <c r="H1565" s="1"/>
  <c r="G1565" s="1"/>
  <c r="J1565"/>
  <c r="F1565"/>
  <c r="E1565"/>
  <c r="D1565"/>
  <c r="B1565"/>
  <c r="M1564"/>
  <c r="H1564" s="1"/>
  <c r="G1564" s="1"/>
  <c r="J1564"/>
  <c r="F1564"/>
  <c r="E1564"/>
  <c r="D1564"/>
  <c r="B1564"/>
  <c r="M1563"/>
  <c r="J1563"/>
  <c r="H1563"/>
  <c r="G1563" s="1"/>
  <c r="F1563"/>
  <c r="E1563"/>
  <c r="D1563"/>
  <c r="B1563"/>
  <c r="M1562"/>
  <c r="J1562"/>
  <c r="H1562"/>
  <c r="G1562" s="1"/>
  <c r="F1562"/>
  <c r="E1562"/>
  <c r="D1562"/>
  <c r="B1562"/>
  <c r="M1561"/>
  <c r="H1561" s="1"/>
  <c r="G1561" s="1"/>
  <c r="J1561"/>
  <c r="F1561"/>
  <c r="E1561"/>
  <c r="D1561"/>
  <c r="B1561"/>
  <c r="M1560"/>
  <c r="J1560"/>
  <c r="H1560"/>
  <c r="G1560" s="1"/>
  <c r="F1560"/>
  <c r="E1560"/>
  <c r="D1560"/>
  <c r="B1560"/>
  <c r="M1559"/>
  <c r="J1559"/>
  <c r="H1559"/>
  <c r="G1559" s="1"/>
  <c r="F1559"/>
  <c r="E1559"/>
  <c r="D1559"/>
  <c r="B1559"/>
  <c r="M1558"/>
  <c r="H1558" s="1"/>
  <c r="G1558" s="1"/>
  <c r="J1558"/>
  <c r="F1558"/>
  <c r="E1558"/>
  <c r="D1558"/>
  <c r="B1558"/>
  <c r="M1557"/>
  <c r="H1557" s="1"/>
  <c r="G1557" s="1"/>
  <c r="J1557"/>
  <c r="F1557"/>
  <c r="E1557"/>
  <c r="D1557"/>
  <c r="B1557"/>
  <c r="M1556"/>
  <c r="H1556" s="1"/>
  <c r="G1556" s="1"/>
  <c r="J1556"/>
  <c r="F1556"/>
  <c r="E1556"/>
  <c r="D1556"/>
  <c r="B1556"/>
  <c r="M1555"/>
  <c r="J1555"/>
  <c r="H1555"/>
  <c r="G1555" s="1"/>
  <c r="F1555"/>
  <c r="E1555"/>
  <c r="D1555"/>
  <c r="B1555"/>
  <c r="M1554"/>
  <c r="J1554"/>
  <c r="H1554"/>
  <c r="G1554" s="1"/>
  <c r="F1554"/>
  <c r="E1554"/>
  <c r="D1554"/>
  <c r="B1554"/>
  <c r="M1553"/>
  <c r="H1553" s="1"/>
  <c r="G1553" s="1"/>
  <c r="J1553"/>
  <c r="F1553"/>
  <c r="E1553"/>
  <c r="D1553"/>
  <c r="B1553"/>
  <c r="M1552"/>
  <c r="J1552"/>
  <c r="H1552"/>
  <c r="G1552" s="1"/>
  <c r="F1552"/>
  <c r="E1552"/>
  <c r="D1552"/>
  <c r="B1552"/>
  <c r="M1551"/>
  <c r="J1551"/>
  <c r="H1551"/>
  <c r="G1551" s="1"/>
  <c r="F1551"/>
  <c r="E1551"/>
  <c r="D1551"/>
  <c r="B1551"/>
  <c r="M1550"/>
  <c r="H1550" s="1"/>
  <c r="G1550" s="1"/>
  <c r="J1550"/>
  <c r="F1550"/>
  <c r="E1550"/>
  <c r="D1550"/>
  <c r="B1550"/>
  <c r="M1549"/>
  <c r="H1549" s="1"/>
  <c r="G1549" s="1"/>
  <c r="J1549"/>
  <c r="F1549"/>
  <c r="E1549"/>
  <c r="D1549"/>
  <c r="B1549"/>
  <c r="M1548"/>
  <c r="H1548" s="1"/>
  <c r="G1548" s="1"/>
  <c r="J1548"/>
  <c r="F1548"/>
  <c r="E1548"/>
  <c r="D1548"/>
  <c r="B1548"/>
  <c r="M1547"/>
  <c r="J1547"/>
  <c r="H1547"/>
  <c r="G1547" s="1"/>
  <c r="F1547"/>
  <c r="E1547"/>
  <c r="D1547"/>
  <c r="B1547"/>
  <c r="M1546"/>
  <c r="J1546"/>
  <c r="H1546"/>
  <c r="G1546" s="1"/>
  <c r="F1546"/>
  <c r="E1546"/>
  <c r="D1546"/>
  <c r="B1546"/>
  <c r="M1545"/>
  <c r="H1545" s="1"/>
  <c r="J1545"/>
  <c r="F1545"/>
  <c r="E1545"/>
  <c r="D1545"/>
  <c r="D1595" s="1"/>
  <c r="B1545"/>
  <c r="D1542"/>
  <c r="G1541"/>
  <c r="F1541"/>
  <c r="M1539"/>
  <c r="H1539" s="1"/>
  <c r="G1539" s="1"/>
  <c r="J1539"/>
  <c r="F1539"/>
  <c r="E1539"/>
  <c r="D1539"/>
  <c r="B1539"/>
  <c r="M1538"/>
  <c r="H1538" s="1"/>
  <c r="G1538" s="1"/>
  <c r="J1538"/>
  <c r="F1538"/>
  <c r="E1538"/>
  <c r="D1538"/>
  <c r="B1538"/>
  <c r="M1537"/>
  <c r="J1537"/>
  <c r="H1537"/>
  <c r="G1537" s="1"/>
  <c r="F1537"/>
  <c r="E1537"/>
  <c r="D1537"/>
  <c r="B1537"/>
  <c r="M1536"/>
  <c r="H1536" s="1"/>
  <c r="G1536" s="1"/>
  <c r="J1536"/>
  <c r="F1536"/>
  <c r="E1536"/>
  <c r="D1536"/>
  <c r="B1536"/>
  <c r="M1535"/>
  <c r="H1535" s="1"/>
  <c r="G1535" s="1"/>
  <c r="J1535"/>
  <c r="F1535"/>
  <c r="E1535"/>
  <c r="D1535"/>
  <c r="B1535"/>
  <c r="M1534"/>
  <c r="H1534" s="1"/>
  <c r="G1534" s="1"/>
  <c r="J1534"/>
  <c r="F1534"/>
  <c r="E1534"/>
  <c r="D1534"/>
  <c r="B1534"/>
  <c r="M1533"/>
  <c r="J1533"/>
  <c r="H1533"/>
  <c r="G1533" s="1"/>
  <c r="F1533"/>
  <c r="E1533"/>
  <c r="D1533"/>
  <c r="B1533"/>
  <c r="M1532"/>
  <c r="J1532"/>
  <c r="H1532"/>
  <c r="G1532" s="1"/>
  <c r="F1532"/>
  <c r="E1532"/>
  <c r="D1532"/>
  <c r="B1532"/>
  <c r="M1531"/>
  <c r="J1531"/>
  <c r="H1531"/>
  <c r="G1531" s="1"/>
  <c r="F1531"/>
  <c r="E1531"/>
  <c r="D1531"/>
  <c r="B1531"/>
  <c r="M1530"/>
  <c r="J1530"/>
  <c r="H1530"/>
  <c r="G1530" s="1"/>
  <c r="F1530"/>
  <c r="E1530"/>
  <c r="D1530"/>
  <c r="B1530"/>
  <c r="M1529"/>
  <c r="J1529"/>
  <c r="H1529"/>
  <c r="G1529" s="1"/>
  <c r="F1529"/>
  <c r="E1529"/>
  <c r="D1529"/>
  <c r="B1529"/>
  <c r="M1528"/>
  <c r="H1528" s="1"/>
  <c r="G1528" s="1"/>
  <c r="J1528"/>
  <c r="F1528"/>
  <c r="E1528"/>
  <c r="D1528"/>
  <c r="B1528"/>
  <c r="M1527"/>
  <c r="H1527" s="1"/>
  <c r="G1527" s="1"/>
  <c r="J1527"/>
  <c r="F1527"/>
  <c r="E1527"/>
  <c r="D1527"/>
  <c r="B1527"/>
  <c r="M1526"/>
  <c r="H1526" s="1"/>
  <c r="G1526" s="1"/>
  <c r="J1526"/>
  <c r="F1526"/>
  <c r="E1526"/>
  <c r="D1526"/>
  <c r="B1526"/>
  <c r="M1525"/>
  <c r="J1525"/>
  <c r="H1525"/>
  <c r="G1525" s="1"/>
  <c r="F1525"/>
  <c r="E1525"/>
  <c r="D1525"/>
  <c r="B1525"/>
  <c r="M1524"/>
  <c r="H1524" s="1"/>
  <c r="G1524" s="1"/>
  <c r="J1524"/>
  <c r="F1524"/>
  <c r="E1524"/>
  <c r="D1524"/>
  <c r="B1524"/>
  <c r="M1523"/>
  <c r="J1523"/>
  <c r="H1523"/>
  <c r="G1523" s="1"/>
  <c r="F1523"/>
  <c r="E1523"/>
  <c r="D1523"/>
  <c r="B1523"/>
  <c r="M1522"/>
  <c r="J1522"/>
  <c r="H1522"/>
  <c r="G1522" s="1"/>
  <c r="F1522"/>
  <c r="E1522"/>
  <c r="D1522"/>
  <c r="B1522"/>
  <c r="M1521"/>
  <c r="J1521"/>
  <c r="H1521"/>
  <c r="G1521" s="1"/>
  <c r="F1521"/>
  <c r="E1521"/>
  <c r="D1521"/>
  <c r="B1521"/>
  <c r="M1520"/>
  <c r="H1520" s="1"/>
  <c r="G1520" s="1"/>
  <c r="J1520"/>
  <c r="F1520"/>
  <c r="E1520"/>
  <c r="D1520"/>
  <c r="B1520"/>
  <c r="M1519"/>
  <c r="H1519" s="1"/>
  <c r="G1519" s="1"/>
  <c r="J1519"/>
  <c r="F1519"/>
  <c r="E1519"/>
  <c r="D1519"/>
  <c r="B1519"/>
  <c r="M1518"/>
  <c r="H1518" s="1"/>
  <c r="G1518" s="1"/>
  <c r="J1518"/>
  <c r="F1518"/>
  <c r="E1518"/>
  <c r="D1518"/>
  <c r="B1518"/>
  <c r="M1517"/>
  <c r="J1517"/>
  <c r="H1517"/>
  <c r="G1517" s="1"/>
  <c r="F1517"/>
  <c r="E1517"/>
  <c r="D1517"/>
  <c r="B1517"/>
  <c r="M1516"/>
  <c r="H1516" s="1"/>
  <c r="G1516" s="1"/>
  <c r="J1516"/>
  <c r="F1516"/>
  <c r="E1516"/>
  <c r="D1516"/>
  <c r="B1516"/>
  <c r="M1515"/>
  <c r="J1515"/>
  <c r="H1515"/>
  <c r="G1515" s="1"/>
  <c r="F1515"/>
  <c r="E1515"/>
  <c r="D1515"/>
  <c r="B1515"/>
  <c r="M1514"/>
  <c r="J1514"/>
  <c r="H1514"/>
  <c r="G1514" s="1"/>
  <c r="F1514"/>
  <c r="E1514"/>
  <c r="D1514"/>
  <c r="B1514"/>
  <c r="M1513"/>
  <c r="J1513"/>
  <c r="H1513"/>
  <c r="G1513" s="1"/>
  <c r="F1513"/>
  <c r="E1513"/>
  <c r="D1513"/>
  <c r="B1513"/>
  <c r="M1512"/>
  <c r="H1512" s="1"/>
  <c r="G1512" s="1"/>
  <c r="J1512"/>
  <c r="F1512"/>
  <c r="E1512"/>
  <c r="D1512"/>
  <c r="B1512"/>
  <c r="M1511"/>
  <c r="H1511" s="1"/>
  <c r="G1511" s="1"/>
  <c r="J1511"/>
  <c r="F1511"/>
  <c r="E1511"/>
  <c r="D1511"/>
  <c r="B1511"/>
  <c r="M1510"/>
  <c r="H1510" s="1"/>
  <c r="G1510" s="1"/>
  <c r="J1510"/>
  <c r="F1510"/>
  <c r="E1510"/>
  <c r="D1510"/>
  <c r="B1510"/>
  <c r="M1509"/>
  <c r="J1509"/>
  <c r="H1509"/>
  <c r="G1509" s="1"/>
  <c r="F1509"/>
  <c r="E1509"/>
  <c r="D1509"/>
  <c r="B1509"/>
  <c r="M1508"/>
  <c r="H1508" s="1"/>
  <c r="G1508" s="1"/>
  <c r="J1508"/>
  <c r="F1508"/>
  <c r="E1508"/>
  <c r="D1508"/>
  <c r="B1508"/>
  <c r="M1507"/>
  <c r="J1507"/>
  <c r="H1507"/>
  <c r="G1507" s="1"/>
  <c r="F1507"/>
  <c r="E1507"/>
  <c r="D1507"/>
  <c r="B1507"/>
  <c r="M1506"/>
  <c r="J1506"/>
  <c r="H1506"/>
  <c r="G1506" s="1"/>
  <c r="F1506"/>
  <c r="E1506"/>
  <c r="D1506"/>
  <c r="B1506"/>
  <c r="M1505"/>
  <c r="J1505"/>
  <c r="H1505"/>
  <c r="G1505" s="1"/>
  <c r="F1505"/>
  <c r="E1505"/>
  <c r="D1505"/>
  <c r="B1505"/>
  <c r="M1504"/>
  <c r="H1504" s="1"/>
  <c r="G1504" s="1"/>
  <c r="J1504"/>
  <c r="F1504"/>
  <c r="E1504"/>
  <c r="D1504"/>
  <c r="B1504"/>
  <c r="M1503"/>
  <c r="H1503" s="1"/>
  <c r="G1503" s="1"/>
  <c r="J1503"/>
  <c r="F1503"/>
  <c r="E1503"/>
  <c r="D1503"/>
  <c r="B1503"/>
  <c r="M1502"/>
  <c r="H1502" s="1"/>
  <c r="G1502" s="1"/>
  <c r="J1502"/>
  <c r="F1502"/>
  <c r="E1502"/>
  <c r="D1502"/>
  <c r="B1502"/>
  <c r="M1501"/>
  <c r="J1501"/>
  <c r="H1501"/>
  <c r="G1501" s="1"/>
  <c r="F1501"/>
  <c r="E1501"/>
  <c r="D1501"/>
  <c r="B1501"/>
  <c r="M1500"/>
  <c r="J1500"/>
  <c r="H1500"/>
  <c r="G1500" s="1"/>
  <c r="F1500"/>
  <c r="E1500"/>
  <c r="D1500"/>
  <c r="B1500"/>
  <c r="M1499"/>
  <c r="J1499"/>
  <c r="H1499"/>
  <c r="G1499" s="1"/>
  <c r="F1499"/>
  <c r="E1499"/>
  <c r="D1499"/>
  <c r="B1499"/>
  <c r="M1498"/>
  <c r="H1498" s="1"/>
  <c r="G1498" s="1"/>
  <c r="J1498"/>
  <c r="F1498"/>
  <c r="E1498"/>
  <c r="D1498"/>
  <c r="B1498"/>
  <c r="M1497"/>
  <c r="J1497"/>
  <c r="H1497"/>
  <c r="G1497" s="1"/>
  <c r="F1497"/>
  <c r="E1497"/>
  <c r="D1497"/>
  <c r="B1497"/>
  <c r="M1496"/>
  <c r="H1496" s="1"/>
  <c r="G1496" s="1"/>
  <c r="J1496"/>
  <c r="F1496"/>
  <c r="E1496"/>
  <c r="D1496"/>
  <c r="B1496"/>
  <c r="M1495"/>
  <c r="H1495" s="1"/>
  <c r="G1495" s="1"/>
  <c r="J1495"/>
  <c r="F1495"/>
  <c r="E1495"/>
  <c r="D1495"/>
  <c r="B1495"/>
  <c r="M1494"/>
  <c r="H1494" s="1"/>
  <c r="G1494" s="1"/>
  <c r="J1494"/>
  <c r="F1494"/>
  <c r="E1494"/>
  <c r="D1494"/>
  <c r="B1494"/>
  <c r="M1493"/>
  <c r="J1493"/>
  <c r="H1493"/>
  <c r="G1493" s="1"/>
  <c r="F1493"/>
  <c r="E1493"/>
  <c r="D1493"/>
  <c r="B1493"/>
  <c r="M1492"/>
  <c r="J1492"/>
  <c r="H1492"/>
  <c r="G1492" s="1"/>
  <c r="F1492"/>
  <c r="E1492"/>
  <c r="D1492"/>
  <c r="B1492"/>
  <c r="M1491"/>
  <c r="J1491"/>
  <c r="H1491"/>
  <c r="G1491" s="1"/>
  <c r="F1491"/>
  <c r="E1491"/>
  <c r="D1491"/>
  <c r="B1491"/>
  <c r="M1490"/>
  <c r="H1490" s="1"/>
  <c r="J1490"/>
  <c r="F1490"/>
  <c r="E1490"/>
  <c r="D1490"/>
  <c r="D1540" s="1"/>
  <c r="B1490"/>
  <c r="D1487"/>
  <c r="G1486"/>
  <c r="F1486"/>
  <c r="M1484"/>
  <c r="H1484" s="1"/>
  <c r="G1484" s="1"/>
  <c r="J1484"/>
  <c r="F1484"/>
  <c r="E1484"/>
  <c r="D1484"/>
  <c r="B1484"/>
  <c r="M1483"/>
  <c r="H1483" s="1"/>
  <c r="G1483" s="1"/>
  <c r="J1483"/>
  <c r="F1483"/>
  <c r="E1483"/>
  <c r="D1483"/>
  <c r="B1483"/>
  <c r="M1482"/>
  <c r="J1482"/>
  <c r="H1482"/>
  <c r="G1482" s="1"/>
  <c r="F1482"/>
  <c r="E1482"/>
  <c r="D1482"/>
  <c r="B1482"/>
  <c r="M1481"/>
  <c r="H1481" s="1"/>
  <c r="G1481" s="1"/>
  <c r="J1481"/>
  <c r="F1481"/>
  <c r="E1481"/>
  <c r="D1481"/>
  <c r="B1481"/>
  <c r="M1480"/>
  <c r="H1480" s="1"/>
  <c r="G1480" s="1"/>
  <c r="J1480"/>
  <c r="F1480"/>
  <c r="E1480"/>
  <c r="D1480"/>
  <c r="B1480"/>
  <c r="M1479"/>
  <c r="H1479" s="1"/>
  <c r="G1479" s="1"/>
  <c r="J1479"/>
  <c r="F1479"/>
  <c r="E1479"/>
  <c r="D1479"/>
  <c r="B1479"/>
  <c r="M1478"/>
  <c r="J1478"/>
  <c r="H1478"/>
  <c r="G1478" s="1"/>
  <c r="F1478"/>
  <c r="E1478"/>
  <c r="D1478"/>
  <c r="B1478"/>
  <c r="M1477"/>
  <c r="J1477"/>
  <c r="H1477"/>
  <c r="G1477" s="1"/>
  <c r="F1477"/>
  <c r="E1477"/>
  <c r="D1477"/>
  <c r="B1477"/>
  <c r="M1476"/>
  <c r="H1476" s="1"/>
  <c r="G1476" s="1"/>
  <c r="J1476"/>
  <c r="F1476"/>
  <c r="E1476"/>
  <c r="D1476"/>
  <c r="B1476"/>
  <c r="M1475"/>
  <c r="H1475" s="1"/>
  <c r="G1475" s="1"/>
  <c r="J1475"/>
  <c r="F1475"/>
  <c r="E1475"/>
  <c r="D1475"/>
  <c r="B1475"/>
  <c r="M1474"/>
  <c r="J1474"/>
  <c r="H1474"/>
  <c r="G1474" s="1"/>
  <c r="F1474"/>
  <c r="E1474"/>
  <c r="D1474"/>
  <c r="B1474"/>
  <c r="M1473"/>
  <c r="H1473" s="1"/>
  <c r="G1473" s="1"/>
  <c r="J1473"/>
  <c r="F1473"/>
  <c r="E1473"/>
  <c r="D1473"/>
  <c r="B1473"/>
  <c r="M1472"/>
  <c r="H1472" s="1"/>
  <c r="G1472" s="1"/>
  <c r="J1472"/>
  <c r="F1472"/>
  <c r="E1472"/>
  <c r="D1472"/>
  <c r="B1472"/>
  <c r="M1471"/>
  <c r="H1471" s="1"/>
  <c r="G1471" s="1"/>
  <c r="J1471"/>
  <c r="F1471"/>
  <c r="E1471"/>
  <c r="D1471"/>
  <c r="B1471"/>
  <c r="M1470"/>
  <c r="J1470"/>
  <c r="H1470"/>
  <c r="G1470" s="1"/>
  <c r="F1470"/>
  <c r="E1470"/>
  <c r="D1470"/>
  <c r="B1470"/>
  <c r="M1469"/>
  <c r="J1469"/>
  <c r="H1469"/>
  <c r="G1469" s="1"/>
  <c r="F1469"/>
  <c r="E1469"/>
  <c r="D1469"/>
  <c r="B1469"/>
  <c r="M1468"/>
  <c r="H1468" s="1"/>
  <c r="G1468" s="1"/>
  <c r="J1468"/>
  <c r="F1468"/>
  <c r="E1468"/>
  <c r="D1468"/>
  <c r="B1468"/>
  <c r="M1467"/>
  <c r="H1467" s="1"/>
  <c r="G1467" s="1"/>
  <c r="J1467"/>
  <c r="F1467"/>
  <c r="E1467"/>
  <c r="D1467"/>
  <c r="B1467"/>
  <c r="M1466"/>
  <c r="J1466"/>
  <c r="H1466"/>
  <c r="G1466" s="1"/>
  <c r="F1466"/>
  <c r="E1466"/>
  <c r="D1466"/>
  <c r="B1466"/>
  <c r="M1465"/>
  <c r="H1465" s="1"/>
  <c r="G1465" s="1"/>
  <c r="J1465"/>
  <c r="F1465"/>
  <c r="E1465"/>
  <c r="D1465"/>
  <c r="B1465"/>
  <c r="M1464"/>
  <c r="H1464" s="1"/>
  <c r="G1464" s="1"/>
  <c r="J1464"/>
  <c r="F1464"/>
  <c r="E1464"/>
  <c r="D1464"/>
  <c r="B1464"/>
  <c r="M1463"/>
  <c r="H1463" s="1"/>
  <c r="G1463" s="1"/>
  <c r="J1463"/>
  <c r="F1463"/>
  <c r="E1463"/>
  <c r="D1463"/>
  <c r="B1463"/>
  <c r="M1462"/>
  <c r="J1462"/>
  <c r="H1462"/>
  <c r="G1462" s="1"/>
  <c r="F1462"/>
  <c r="E1462"/>
  <c r="D1462"/>
  <c r="B1462"/>
  <c r="M1461"/>
  <c r="J1461"/>
  <c r="H1461"/>
  <c r="G1461" s="1"/>
  <c r="F1461"/>
  <c r="E1461"/>
  <c r="D1461"/>
  <c r="B1461"/>
  <c r="M1460"/>
  <c r="H1460" s="1"/>
  <c r="G1460" s="1"/>
  <c r="J1460"/>
  <c r="F1460"/>
  <c r="E1460"/>
  <c r="D1460"/>
  <c r="B1460"/>
  <c r="M1459"/>
  <c r="H1459" s="1"/>
  <c r="G1459" s="1"/>
  <c r="J1459"/>
  <c r="F1459"/>
  <c r="E1459"/>
  <c r="D1459"/>
  <c r="B1459"/>
  <c r="M1458"/>
  <c r="J1458"/>
  <c r="H1458"/>
  <c r="G1458" s="1"/>
  <c r="F1458"/>
  <c r="E1458"/>
  <c r="D1458"/>
  <c r="B1458"/>
  <c r="M1457"/>
  <c r="H1457" s="1"/>
  <c r="G1457" s="1"/>
  <c r="J1457"/>
  <c r="F1457"/>
  <c r="E1457"/>
  <c r="D1457"/>
  <c r="B1457"/>
  <c r="M1456"/>
  <c r="H1456" s="1"/>
  <c r="G1456" s="1"/>
  <c r="J1456"/>
  <c r="F1456"/>
  <c r="E1456"/>
  <c r="D1456"/>
  <c r="B1456"/>
  <c r="M1455"/>
  <c r="H1455" s="1"/>
  <c r="G1455" s="1"/>
  <c r="J1455"/>
  <c r="F1455"/>
  <c r="E1455"/>
  <c r="D1455"/>
  <c r="B1455"/>
  <c r="M1454"/>
  <c r="J1454"/>
  <c r="H1454"/>
  <c r="G1454" s="1"/>
  <c r="F1454"/>
  <c r="E1454"/>
  <c r="D1454"/>
  <c r="B1454"/>
  <c r="M1453"/>
  <c r="J1453"/>
  <c r="H1453"/>
  <c r="G1453" s="1"/>
  <c r="F1453"/>
  <c r="E1453"/>
  <c r="D1453"/>
  <c r="B1453"/>
  <c r="M1452"/>
  <c r="H1452" s="1"/>
  <c r="G1452" s="1"/>
  <c r="J1452"/>
  <c r="F1452"/>
  <c r="E1452"/>
  <c r="D1452"/>
  <c r="B1452"/>
  <c r="M1451"/>
  <c r="H1451" s="1"/>
  <c r="G1451" s="1"/>
  <c r="J1451"/>
  <c r="F1451"/>
  <c r="E1451"/>
  <c r="D1451"/>
  <c r="B1451"/>
  <c r="M1450"/>
  <c r="J1450"/>
  <c r="H1450"/>
  <c r="G1450" s="1"/>
  <c r="F1450"/>
  <c r="E1450"/>
  <c r="D1450"/>
  <c r="B1450"/>
  <c r="M1449"/>
  <c r="H1449" s="1"/>
  <c r="G1449" s="1"/>
  <c r="J1449"/>
  <c r="F1449"/>
  <c r="E1449"/>
  <c r="D1449"/>
  <c r="B1449"/>
  <c r="M1448"/>
  <c r="H1448" s="1"/>
  <c r="G1448" s="1"/>
  <c r="J1448"/>
  <c r="F1448"/>
  <c r="E1448"/>
  <c r="D1448"/>
  <c r="B1448"/>
  <c r="M1447"/>
  <c r="H1447" s="1"/>
  <c r="G1447" s="1"/>
  <c r="J1447"/>
  <c r="F1447"/>
  <c r="E1447"/>
  <c r="D1447"/>
  <c r="B1447"/>
  <c r="M1446"/>
  <c r="J1446"/>
  <c r="H1446"/>
  <c r="G1446" s="1"/>
  <c r="F1446"/>
  <c r="E1446"/>
  <c r="D1446"/>
  <c r="B1446"/>
  <c r="M1445"/>
  <c r="J1445"/>
  <c r="H1445"/>
  <c r="G1445" s="1"/>
  <c r="F1445"/>
  <c r="E1445"/>
  <c r="D1445"/>
  <c r="B1445"/>
  <c r="M1444"/>
  <c r="H1444" s="1"/>
  <c r="G1444" s="1"/>
  <c r="J1444"/>
  <c r="F1444"/>
  <c r="E1444"/>
  <c r="D1444"/>
  <c r="B1444"/>
  <c r="M1443"/>
  <c r="H1443" s="1"/>
  <c r="G1443" s="1"/>
  <c r="J1443"/>
  <c r="F1443"/>
  <c r="E1443"/>
  <c r="D1443"/>
  <c r="B1443"/>
  <c r="M1442"/>
  <c r="J1442"/>
  <c r="H1442"/>
  <c r="G1442" s="1"/>
  <c r="F1442"/>
  <c r="E1442"/>
  <c r="D1442"/>
  <c r="B1442"/>
  <c r="M1441"/>
  <c r="H1441" s="1"/>
  <c r="G1441" s="1"/>
  <c r="J1441"/>
  <c r="F1441"/>
  <c r="E1441"/>
  <c r="D1441"/>
  <c r="B1441"/>
  <c r="M1440"/>
  <c r="H1440" s="1"/>
  <c r="G1440" s="1"/>
  <c r="J1440"/>
  <c r="F1440"/>
  <c r="E1440"/>
  <c r="D1440"/>
  <c r="B1440"/>
  <c r="M1439"/>
  <c r="H1439" s="1"/>
  <c r="G1439" s="1"/>
  <c r="J1439"/>
  <c r="F1439"/>
  <c r="E1439"/>
  <c r="D1439"/>
  <c r="B1439"/>
  <c r="M1438"/>
  <c r="J1438"/>
  <c r="H1438"/>
  <c r="G1438" s="1"/>
  <c r="F1438"/>
  <c r="E1438"/>
  <c r="D1438"/>
  <c r="B1438"/>
  <c r="M1437"/>
  <c r="J1437"/>
  <c r="H1437"/>
  <c r="G1437" s="1"/>
  <c r="F1437"/>
  <c r="E1437"/>
  <c r="D1437"/>
  <c r="B1437"/>
  <c r="M1436"/>
  <c r="H1436" s="1"/>
  <c r="G1436" s="1"/>
  <c r="J1436"/>
  <c r="F1436"/>
  <c r="E1436"/>
  <c r="D1436"/>
  <c r="B1436"/>
  <c r="M1435"/>
  <c r="H1435" s="1"/>
  <c r="J1435"/>
  <c r="F1435"/>
  <c r="E1435"/>
  <c r="D1435"/>
  <c r="D1485" s="1"/>
  <c r="B1435"/>
  <c r="D1432"/>
  <c r="G1431"/>
  <c r="F1431"/>
  <c r="M1429"/>
  <c r="H1429" s="1"/>
  <c r="G1429" s="1"/>
  <c r="J1429"/>
  <c r="F1429"/>
  <c r="E1429"/>
  <c r="D1429"/>
  <c r="B1429"/>
  <c r="M1428"/>
  <c r="H1428" s="1"/>
  <c r="G1428" s="1"/>
  <c r="J1428"/>
  <c r="F1428"/>
  <c r="E1428"/>
  <c r="D1428"/>
  <c r="B1428"/>
  <c r="M1427"/>
  <c r="J1427"/>
  <c r="H1427"/>
  <c r="G1427" s="1"/>
  <c r="F1427"/>
  <c r="E1427"/>
  <c r="D1427"/>
  <c r="B1427"/>
  <c r="M1426"/>
  <c r="J1426"/>
  <c r="H1426"/>
  <c r="G1426" s="1"/>
  <c r="F1426"/>
  <c r="E1426"/>
  <c r="D1426"/>
  <c r="B1426"/>
  <c r="M1425"/>
  <c r="H1425" s="1"/>
  <c r="G1425" s="1"/>
  <c r="J1425"/>
  <c r="F1425"/>
  <c r="E1425"/>
  <c r="D1425"/>
  <c r="B1425"/>
  <c r="M1424"/>
  <c r="H1424" s="1"/>
  <c r="G1424" s="1"/>
  <c r="J1424"/>
  <c r="F1424"/>
  <c r="E1424"/>
  <c r="D1424"/>
  <c r="B1424"/>
  <c r="M1423"/>
  <c r="H1423" s="1"/>
  <c r="G1423" s="1"/>
  <c r="J1423"/>
  <c r="F1423"/>
  <c r="E1423"/>
  <c r="D1423"/>
  <c r="B1423"/>
  <c r="M1422"/>
  <c r="J1422"/>
  <c r="H1422"/>
  <c r="G1422" s="1"/>
  <c r="F1422"/>
  <c r="E1422"/>
  <c r="D1422"/>
  <c r="B1422"/>
  <c r="M1421"/>
  <c r="H1421" s="1"/>
  <c r="G1421" s="1"/>
  <c r="J1421"/>
  <c r="F1421"/>
  <c r="E1421"/>
  <c r="D1421"/>
  <c r="B1421"/>
  <c r="M1420"/>
  <c r="H1420" s="1"/>
  <c r="G1420" s="1"/>
  <c r="J1420"/>
  <c r="F1420"/>
  <c r="E1420"/>
  <c r="D1420"/>
  <c r="B1420"/>
  <c r="M1419"/>
  <c r="J1419"/>
  <c r="H1419"/>
  <c r="G1419" s="1"/>
  <c r="F1419"/>
  <c r="E1419"/>
  <c r="D1419"/>
  <c r="B1419"/>
  <c r="M1418"/>
  <c r="J1418"/>
  <c r="H1418"/>
  <c r="G1418" s="1"/>
  <c r="F1418"/>
  <c r="E1418"/>
  <c r="D1418"/>
  <c r="B1418"/>
  <c r="M1417"/>
  <c r="H1417" s="1"/>
  <c r="G1417" s="1"/>
  <c r="J1417"/>
  <c r="F1417"/>
  <c r="E1417"/>
  <c r="D1417"/>
  <c r="B1417"/>
  <c r="M1416"/>
  <c r="H1416" s="1"/>
  <c r="G1416" s="1"/>
  <c r="J1416"/>
  <c r="F1416"/>
  <c r="E1416"/>
  <c r="D1416"/>
  <c r="B1416"/>
  <c r="M1415"/>
  <c r="H1415" s="1"/>
  <c r="G1415" s="1"/>
  <c r="J1415"/>
  <c r="F1415"/>
  <c r="E1415"/>
  <c r="D1415"/>
  <c r="B1415"/>
  <c r="M1414"/>
  <c r="J1414"/>
  <c r="H1414"/>
  <c r="G1414" s="1"/>
  <c r="F1414"/>
  <c r="E1414"/>
  <c r="D1414"/>
  <c r="B1414"/>
  <c r="M1413"/>
  <c r="H1413" s="1"/>
  <c r="G1413" s="1"/>
  <c r="J1413"/>
  <c r="F1413"/>
  <c r="E1413"/>
  <c r="D1413"/>
  <c r="B1413"/>
  <c r="M1412"/>
  <c r="H1412" s="1"/>
  <c r="G1412" s="1"/>
  <c r="J1412"/>
  <c r="F1412"/>
  <c r="E1412"/>
  <c r="D1412"/>
  <c r="B1412"/>
  <c r="M1411"/>
  <c r="J1411"/>
  <c r="H1411"/>
  <c r="G1411" s="1"/>
  <c r="F1411"/>
  <c r="E1411"/>
  <c r="D1411"/>
  <c r="B1411"/>
  <c r="M1410"/>
  <c r="J1410"/>
  <c r="H1410"/>
  <c r="G1410" s="1"/>
  <c r="F1410"/>
  <c r="E1410"/>
  <c r="D1410"/>
  <c r="B1410"/>
  <c r="M1409"/>
  <c r="H1409" s="1"/>
  <c r="G1409" s="1"/>
  <c r="J1409"/>
  <c r="F1409"/>
  <c r="E1409"/>
  <c r="D1409"/>
  <c r="B1409"/>
  <c r="M1408"/>
  <c r="H1408" s="1"/>
  <c r="G1408" s="1"/>
  <c r="J1408"/>
  <c r="F1408"/>
  <c r="E1408"/>
  <c r="D1408"/>
  <c r="B1408"/>
  <c r="M1407"/>
  <c r="J1407"/>
  <c r="H1407"/>
  <c r="G1407" s="1"/>
  <c r="F1407"/>
  <c r="E1407"/>
  <c r="D1407"/>
  <c r="B1407"/>
  <c r="M1406"/>
  <c r="J1406"/>
  <c r="H1406"/>
  <c r="G1406" s="1"/>
  <c r="F1406"/>
  <c r="E1406"/>
  <c r="D1406"/>
  <c r="B1406"/>
  <c r="M1405"/>
  <c r="H1405" s="1"/>
  <c r="G1405" s="1"/>
  <c r="J1405"/>
  <c r="F1405"/>
  <c r="E1405"/>
  <c r="D1405"/>
  <c r="B1405"/>
  <c r="M1404"/>
  <c r="H1404" s="1"/>
  <c r="G1404" s="1"/>
  <c r="J1404"/>
  <c r="F1404"/>
  <c r="E1404"/>
  <c r="D1404"/>
  <c r="B1404"/>
  <c r="M1403"/>
  <c r="J1403"/>
  <c r="H1403"/>
  <c r="G1403" s="1"/>
  <c r="F1403"/>
  <c r="E1403"/>
  <c r="D1403"/>
  <c r="B1403"/>
  <c r="M1402"/>
  <c r="J1402"/>
  <c r="H1402"/>
  <c r="G1402" s="1"/>
  <c r="F1402"/>
  <c r="E1402"/>
  <c r="D1402"/>
  <c r="B1402"/>
  <c r="M1401"/>
  <c r="H1401" s="1"/>
  <c r="G1401" s="1"/>
  <c r="J1401"/>
  <c r="F1401"/>
  <c r="E1401"/>
  <c r="D1401"/>
  <c r="B1401"/>
  <c r="M1400"/>
  <c r="H1400" s="1"/>
  <c r="G1400" s="1"/>
  <c r="J1400"/>
  <c r="F1400"/>
  <c r="E1400"/>
  <c r="D1400"/>
  <c r="B1400"/>
  <c r="M1399"/>
  <c r="J1399"/>
  <c r="H1399"/>
  <c r="G1399" s="1"/>
  <c r="F1399"/>
  <c r="E1399"/>
  <c r="D1399"/>
  <c r="B1399"/>
  <c r="M1398"/>
  <c r="J1398"/>
  <c r="H1398"/>
  <c r="G1398" s="1"/>
  <c r="F1398"/>
  <c r="E1398"/>
  <c r="D1398"/>
  <c r="B1398"/>
  <c r="M1397"/>
  <c r="H1397" s="1"/>
  <c r="G1397" s="1"/>
  <c r="J1397"/>
  <c r="F1397"/>
  <c r="E1397"/>
  <c r="D1397"/>
  <c r="B1397"/>
  <c r="M1396"/>
  <c r="H1396" s="1"/>
  <c r="G1396" s="1"/>
  <c r="J1396"/>
  <c r="F1396"/>
  <c r="E1396"/>
  <c r="D1396"/>
  <c r="B1396"/>
  <c r="M1395"/>
  <c r="J1395"/>
  <c r="H1395"/>
  <c r="G1395" s="1"/>
  <c r="F1395"/>
  <c r="E1395"/>
  <c r="D1395"/>
  <c r="B1395"/>
  <c r="M1394"/>
  <c r="J1394"/>
  <c r="H1394"/>
  <c r="G1394" s="1"/>
  <c r="F1394"/>
  <c r="E1394"/>
  <c r="D1394"/>
  <c r="B1394"/>
  <c r="M1393"/>
  <c r="H1393" s="1"/>
  <c r="G1393" s="1"/>
  <c r="J1393"/>
  <c r="F1393"/>
  <c r="E1393"/>
  <c r="D1393"/>
  <c r="B1393"/>
  <c r="M1392"/>
  <c r="H1392" s="1"/>
  <c r="G1392" s="1"/>
  <c r="J1392"/>
  <c r="F1392"/>
  <c r="E1392"/>
  <c r="D1392"/>
  <c r="B1392"/>
  <c r="M1391"/>
  <c r="H1391" s="1"/>
  <c r="G1391" s="1"/>
  <c r="J1391"/>
  <c r="F1391"/>
  <c r="E1391"/>
  <c r="D1391"/>
  <c r="B1391"/>
  <c r="M1390"/>
  <c r="J1390"/>
  <c r="H1390"/>
  <c r="G1390" s="1"/>
  <c r="F1390"/>
  <c r="E1390"/>
  <c r="D1390"/>
  <c r="B1390"/>
  <c r="M1389"/>
  <c r="H1389" s="1"/>
  <c r="G1389" s="1"/>
  <c r="J1389"/>
  <c r="F1389"/>
  <c r="E1389"/>
  <c r="D1389"/>
  <c r="B1389"/>
  <c r="M1388"/>
  <c r="H1388" s="1"/>
  <c r="G1388" s="1"/>
  <c r="J1388"/>
  <c r="F1388"/>
  <c r="E1388"/>
  <c r="D1388"/>
  <c r="B1388"/>
  <c r="M1387"/>
  <c r="J1387"/>
  <c r="H1387"/>
  <c r="G1387" s="1"/>
  <c r="F1387"/>
  <c r="E1387"/>
  <c r="D1387"/>
  <c r="B1387"/>
  <c r="M1386"/>
  <c r="J1386"/>
  <c r="H1386"/>
  <c r="G1386" s="1"/>
  <c r="F1386"/>
  <c r="E1386"/>
  <c r="D1386"/>
  <c r="B1386"/>
  <c r="M1385"/>
  <c r="H1385" s="1"/>
  <c r="G1385" s="1"/>
  <c r="J1385"/>
  <c r="F1385"/>
  <c r="E1385"/>
  <c r="D1385"/>
  <c r="B1385"/>
  <c r="M1384"/>
  <c r="H1384" s="1"/>
  <c r="G1384" s="1"/>
  <c r="J1384"/>
  <c r="F1384"/>
  <c r="E1384"/>
  <c r="D1384"/>
  <c r="B1384"/>
  <c r="M1383"/>
  <c r="H1383" s="1"/>
  <c r="G1383" s="1"/>
  <c r="J1383"/>
  <c r="F1383"/>
  <c r="E1383"/>
  <c r="D1383"/>
  <c r="B1383"/>
  <c r="M1382"/>
  <c r="J1382"/>
  <c r="H1382"/>
  <c r="G1382" s="1"/>
  <c r="F1382"/>
  <c r="E1382"/>
  <c r="D1382"/>
  <c r="B1382"/>
  <c r="M1381"/>
  <c r="H1381" s="1"/>
  <c r="G1381" s="1"/>
  <c r="J1381"/>
  <c r="F1381"/>
  <c r="E1381"/>
  <c r="D1381"/>
  <c r="B1381"/>
  <c r="M1380"/>
  <c r="H1380" s="1"/>
  <c r="J1380"/>
  <c r="F1380"/>
  <c r="E1380"/>
  <c r="D1380"/>
  <c r="D1430" s="1"/>
  <c r="B1380"/>
  <c r="D1377"/>
  <c r="G1376"/>
  <c r="F1376"/>
  <c r="M1374"/>
  <c r="H1374" s="1"/>
  <c r="G1374" s="1"/>
  <c r="J1374"/>
  <c r="F1374"/>
  <c r="E1374"/>
  <c r="D1374"/>
  <c r="B1374"/>
  <c r="M1373"/>
  <c r="H1373" s="1"/>
  <c r="G1373" s="1"/>
  <c r="J1373"/>
  <c r="F1373"/>
  <c r="E1373"/>
  <c r="D1373"/>
  <c r="B1373"/>
  <c r="M1372"/>
  <c r="J1372"/>
  <c r="H1372"/>
  <c r="G1372" s="1"/>
  <c r="F1372"/>
  <c r="E1372"/>
  <c r="D1372"/>
  <c r="B1372"/>
  <c r="M1371"/>
  <c r="J1371"/>
  <c r="H1371"/>
  <c r="G1371" s="1"/>
  <c r="F1371"/>
  <c r="E1371"/>
  <c r="D1371"/>
  <c r="B1371"/>
  <c r="M1370"/>
  <c r="H1370" s="1"/>
  <c r="G1370" s="1"/>
  <c r="J1370"/>
  <c r="F1370"/>
  <c r="E1370"/>
  <c r="D1370"/>
  <c r="B1370"/>
  <c r="M1369"/>
  <c r="H1369" s="1"/>
  <c r="G1369" s="1"/>
  <c r="J1369"/>
  <c r="F1369"/>
  <c r="E1369"/>
  <c r="D1369"/>
  <c r="B1369"/>
  <c r="M1368"/>
  <c r="J1368"/>
  <c r="H1368"/>
  <c r="G1368" s="1"/>
  <c r="F1368"/>
  <c r="E1368"/>
  <c r="D1368"/>
  <c r="B1368"/>
  <c r="M1367"/>
  <c r="J1367"/>
  <c r="H1367"/>
  <c r="G1367" s="1"/>
  <c r="F1367"/>
  <c r="E1367"/>
  <c r="D1367"/>
  <c r="B1367"/>
  <c r="M1366"/>
  <c r="H1366" s="1"/>
  <c r="G1366" s="1"/>
  <c r="J1366"/>
  <c r="F1366"/>
  <c r="E1366"/>
  <c r="D1366"/>
  <c r="B1366"/>
  <c r="M1365"/>
  <c r="H1365" s="1"/>
  <c r="G1365" s="1"/>
  <c r="J1365"/>
  <c r="F1365"/>
  <c r="E1365"/>
  <c r="D1365"/>
  <c r="B1365"/>
  <c r="M1364"/>
  <c r="J1364"/>
  <c r="H1364"/>
  <c r="G1364" s="1"/>
  <c r="F1364"/>
  <c r="E1364"/>
  <c r="D1364"/>
  <c r="B1364"/>
  <c r="M1363"/>
  <c r="J1363"/>
  <c r="H1363"/>
  <c r="G1363" s="1"/>
  <c r="F1363"/>
  <c r="E1363"/>
  <c r="D1363"/>
  <c r="B1363"/>
  <c r="M1362"/>
  <c r="H1362" s="1"/>
  <c r="G1362" s="1"/>
  <c r="J1362"/>
  <c r="F1362"/>
  <c r="E1362"/>
  <c r="D1362"/>
  <c r="B1362"/>
  <c r="M1361"/>
  <c r="H1361" s="1"/>
  <c r="G1361" s="1"/>
  <c r="J1361"/>
  <c r="F1361"/>
  <c r="E1361"/>
  <c r="D1361"/>
  <c r="B1361"/>
  <c r="M1360"/>
  <c r="J1360"/>
  <c r="H1360"/>
  <c r="G1360" s="1"/>
  <c r="F1360"/>
  <c r="E1360"/>
  <c r="D1360"/>
  <c r="B1360"/>
  <c r="M1359"/>
  <c r="J1359"/>
  <c r="H1359"/>
  <c r="G1359" s="1"/>
  <c r="F1359"/>
  <c r="E1359"/>
  <c r="D1359"/>
  <c r="B1359"/>
  <c r="M1358"/>
  <c r="H1358" s="1"/>
  <c r="G1358" s="1"/>
  <c r="J1358"/>
  <c r="F1358"/>
  <c r="E1358"/>
  <c r="D1358"/>
  <c r="B1358"/>
  <c r="M1357"/>
  <c r="H1357" s="1"/>
  <c r="G1357" s="1"/>
  <c r="J1357"/>
  <c r="F1357"/>
  <c r="E1357"/>
  <c r="D1357"/>
  <c r="B1357"/>
  <c r="M1356"/>
  <c r="J1356"/>
  <c r="H1356"/>
  <c r="G1356" s="1"/>
  <c r="F1356"/>
  <c r="E1356"/>
  <c r="D1356"/>
  <c r="B1356"/>
  <c r="M1355"/>
  <c r="J1355"/>
  <c r="H1355"/>
  <c r="G1355" s="1"/>
  <c r="F1355"/>
  <c r="E1355"/>
  <c r="D1355"/>
  <c r="B1355"/>
  <c r="M1354"/>
  <c r="H1354" s="1"/>
  <c r="G1354" s="1"/>
  <c r="J1354"/>
  <c r="F1354"/>
  <c r="E1354"/>
  <c r="D1354"/>
  <c r="B1354"/>
  <c r="M1353"/>
  <c r="H1353" s="1"/>
  <c r="G1353" s="1"/>
  <c r="J1353"/>
  <c r="F1353"/>
  <c r="E1353"/>
  <c r="D1353"/>
  <c r="B1353"/>
  <c r="M1352"/>
  <c r="J1352"/>
  <c r="H1352"/>
  <c r="G1352" s="1"/>
  <c r="F1352"/>
  <c r="E1352"/>
  <c r="D1352"/>
  <c r="B1352"/>
  <c r="M1351"/>
  <c r="J1351"/>
  <c r="H1351"/>
  <c r="G1351" s="1"/>
  <c r="F1351"/>
  <c r="E1351"/>
  <c r="D1351"/>
  <c r="B1351"/>
  <c r="M1350"/>
  <c r="H1350" s="1"/>
  <c r="G1350" s="1"/>
  <c r="J1350"/>
  <c r="F1350"/>
  <c r="E1350"/>
  <c r="D1350"/>
  <c r="B1350"/>
  <c r="M1349"/>
  <c r="H1349" s="1"/>
  <c r="G1349" s="1"/>
  <c r="J1349"/>
  <c r="F1349"/>
  <c r="E1349"/>
  <c r="D1349"/>
  <c r="B1349"/>
  <c r="M1348"/>
  <c r="J1348"/>
  <c r="H1348"/>
  <c r="G1348" s="1"/>
  <c r="F1348"/>
  <c r="E1348"/>
  <c r="D1348"/>
  <c r="B1348"/>
  <c r="M1347"/>
  <c r="J1347"/>
  <c r="H1347"/>
  <c r="G1347" s="1"/>
  <c r="F1347"/>
  <c r="E1347"/>
  <c r="D1347"/>
  <c r="B1347"/>
  <c r="M1346"/>
  <c r="H1346" s="1"/>
  <c r="G1346" s="1"/>
  <c r="J1346"/>
  <c r="F1346"/>
  <c r="E1346"/>
  <c r="D1346"/>
  <c r="B1346"/>
  <c r="M1345"/>
  <c r="H1345" s="1"/>
  <c r="G1345" s="1"/>
  <c r="J1345"/>
  <c r="F1345"/>
  <c r="E1345"/>
  <c r="D1345"/>
  <c r="B1345"/>
  <c r="M1344"/>
  <c r="J1344"/>
  <c r="H1344"/>
  <c r="G1344" s="1"/>
  <c r="F1344"/>
  <c r="E1344"/>
  <c r="D1344"/>
  <c r="B1344"/>
  <c r="M1343"/>
  <c r="J1343"/>
  <c r="H1343"/>
  <c r="G1343" s="1"/>
  <c r="F1343"/>
  <c r="E1343"/>
  <c r="D1343"/>
  <c r="B1343"/>
  <c r="M1342"/>
  <c r="H1342" s="1"/>
  <c r="G1342" s="1"/>
  <c r="J1342"/>
  <c r="F1342"/>
  <c r="E1342"/>
  <c r="D1342"/>
  <c r="B1342"/>
  <c r="M1341"/>
  <c r="H1341" s="1"/>
  <c r="G1341" s="1"/>
  <c r="J1341"/>
  <c r="F1341"/>
  <c r="E1341"/>
  <c r="D1341"/>
  <c r="B1341"/>
  <c r="M1340"/>
  <c r="J1340"/>
  <c r="H1340"/>
  <c r="G1340" s="1"/>
  <c r="F1340"/>
  <c r="E1340"/>
  <c r="D1340"/>
  <c r="B1340"/>
  <c r="M1339"/>
  <c r="J1339"/>
  <c r="H1339"/>
  <c r="G1339" s="1"/>
  <c r="F1339"/>
  <c r="E1339"/>
  <c r="D1339"/>
  <c r="B1339"/>
  <c r="M1338"/>
  <c r="H1338" s="1"/>
  <c r="G1338" s="1"/>
  <c r="J1338"/>
  <c r="F1338"/>
  <c r="E1338"/>
  <c r="D1338"/>
  <c r="B1338"/>
  <c r="M1337"/>
  <c r="H1337" s="1"/>
  <c r="G1337" s="1"/>
  <c r="J1337"/>
  <c r="F1337"/>
  <c r="E1337"/>
  <c r="D1337"/>
  <c r="B1337"/>
  <c r="M1336"/>
  <c r="J1336"/>
  <c r="H1336"/>
  <c r="G1336" s="1"/>
  <c r="F1336"/>
  <c r="E1336"/>
  <c r="D1336"/>
  <c r="B1336"/>
  <c r="M1335"/>
  <c r="J1335"/>
  <c r="H1335"/>
  <c r="G1335" s="1"/>
  <c r="F1335"/>
  <c r="E1335"/>
  <c r="D1335"/>
  <c r="B1335"/>
  <c r="M1334"/>
  <c r="H1334" s="1"/>
  <c r="G1334" s="1"/>
  <c r="J1334"/>
  <c r="F1334"/>
  <c r="E1334"/>
  <c r="D1334"/>
  <c r="B1334"/>
  <c r="M1333"/>
  <c r="H1333" s="1"/>
  <c r="G1333" s="1"/>
  <c r="J1333"/>
  <c r="F1333"/>
  <c r="E1333"/>
  <c r="D1333"/>
  <c r="B1333"/>
  <c r="M1332"/>
  <c r="J1332"/>
  <c r="H1332"/>
  <c r="G1332" s="1"/>
  <c r="F1332"/>
  <c r="E1332"/>
  <c r="D1332"/>
  <c r="B1332"/>
  <c r="M1331"/>
  <c r="J1331"/>
  <c r="H1331"/>
  <c r="G1331" s="1"/>
  <c r="F1331"/>
  <c r="E1331"/>
  <c r="D1331"/>
  <c r="B1331"/>
  <c r="M1330"/>
  <c r="H1330" s="1"/>
  <c r="G1330" s="1"/>
  <c r="J1330"/>
  <c r="F1330"/>
  <c r="E1330"/>
  <c r="D1330"/>
  <c r="B1330"/>
  <c r="M1329"/>
  <c r="H1329" s="1"/>
  <c r="G1329" s="1"/>
  <c r="J1329"/>
  <c r="F1329"/>
  <c r="E1329"/>
  <c r="D1329"/>
  <c r="B1329"/>
  <c r="M1328"/>
  <c r="J1328"/>
  <c r="H1328"/>
  <c r="G1328" s="1"/>
  <c r="F1328"/>
  <c r="E1328"/>
  <c r="D1328"/>
  <c r="B1328"/>
  <c r="M1327"/>
  <c r="J1327"/>
  <c r="H1327"/>
  <c r="G1327" s="1"/>
  <c r="F1327"/>
  <c r="E1327"/>
  <c r="D1327"/>
  <c r="B1327"/>
  <c r="M1326"/>
  <c r="H1326" s="1"/>
  <c r="G1326" s="1"/>
  <c r="J1326"/>
  <c r="F1326"/>
  <c r="E1326"/>
  <c r="D1326"/>
  <c r="B1326"/>
  <c r="M1325"/>
  <c r="H1325" s="1"/>
  <c r="J1325"/>
  <c r="F1325"/>
  <c r="E1325"/>
  <c r="D1325"/>
  <c r="D1375" s="1"/>
  <c r="B1325"/>
  <c r="D1322"/>
  <c r="G1321"/>
  <c r="F1321"/>
  <c r="M1319"/>
  <c r="H1319" s="1"/>
  <c r="G1319" s="1"/>
  <c r="J1319"/>
  <c r="F1319"/>
  <c r="E1319"/>
  <c r="D1319"/>
  <c r="B1319"/>
  <c r="M1318"/>
  <c r="J1318"/>
  <c r="H1318"/>
  <c r="G1318" s="1"/>
  <c r="F1318"/>
  <c r="E1318"/>
  <c r="D1318"/>
  <c r="B1318"/>
  <c r="M1317"/>
  <c r="J1317"/>
  <c r="H1317"/>
  <c r="G1317" s="1"/>
  <c r="F1317"/>
  <c r="E1317"/>
  <c r="D1317"/>
  <c r="B1317"/>
  <c r="M1316"/>
  <c r="H1316" s="1"/>
  <c r="G1316" s="1"/>
  <c r="J1316"/>
  <c r="F1316"/>
  <c r="E1316"/>
  <c r="D1316"/>
  <c r="B1316"/>
  <c r="M1315"/>
  <c r="H1315" s="1"/>
  <c r="G1315" s="1"/>
  <c r="J1315"/>
  <c r="F1315"/>
  <c r="E1315"/>
  <c r="D1315"/>
  <c r="B1315"/>
  <c r="M1314"/>
  <c r="H1314" s="1"/>
  <c r="G1314" s="1"/>
  <c r="J1314"/>
  <c r="F1314"/>
  <c r="E1314"/>
  <c r="D1314"/>
  <c r="B1314"/>
  <c r="M1313"/>
  <c r="J1313"/>
  <c r="H1313"/>
  <c r="G1313" s="1"/>
  <c r="F1313"/>
  <c r="E1313"/>
  <c r="D1313"/>
  <c r="B1313"/>
  <c r="M1312"/>
  <c r="J1312"/>
  <c r="H1312"/>
  <c r="G1312" s="1"/>
  <c r="F1312"/>
  <c r="E1312"/>
  <c r="D1312"/>
  <c r="B1312"/>
  <c r="M1311"/>
  <c r="J1311"/>
  <c r="H1311"/>
  <c r="G1311" s="1"/>
  <c r="F1311"/>
  <c r="E1311"/>
  <c r="D1311"/>
  <c r="B1311"/>
  <c r="M1310"/>
  <c r="J1310"/>
  <c r="H1310"/>
  <c r="G1310" s="1"/>
  <c r="F1310"/>
  <c r="E1310"/>
  <c r="D1310"/>
  <c r="B1310"/>
  <c r="M1309"/>
  <c r="J1309"/>
  <c r="H1309"/>
  <c r="G1309" s="1"/>
  <c r="F1309"/>
  <c r="E1309"/>
  <c r="D1309"/>
  <c r="B1309"/>
  <c r="M1308"/>
  <c r="H1308" s="1"/>
  <c r="G1308" s="1"/>
  <c r="J1308"/>
  <c r="F1308"/>
  <c r="E1308"/>
  <c r="D1308"/>
  <c r="B1308"/>
  <c r="M1307"/>
  <c r="H1307" s="1"/>
  <c r="G1307" s="1"/>
  <c r="J1307"/>
  <c r="F1307"/>
  <c r="E1307"/>
  <c r="D1307"/>
  <c r="B1307"/>
  <c r="M1306"/>
  <c r="H1306" s="1"/>
  <c r="G1306" s="1"/>
  <c r="J1306"/>
  <c r="F1306"/>
  <c r="E1306"/>
  <c r="D1306"/>
  <c r="B1306"/>
  <c r="M1305"/>
  <c r="J1305"/>
  <c r="H1305"/>
  <c r="G1305" s="1"/>
  <c r="F1305"/>
  <c r="E1305"/>
  <c r="D1305"/>
  <c r="B1305"/>
  <c r="M1304"/>
  <c r="J1304"/>
  <c r="H1304"/>
  <c r="G1304" s="1"/>
  <c r="F1304"/>
  <c r="E1304"/>
  <c r="D1304"/>
  <c r="B1304"/>
  <c r="M1303"/>
  <c r="J1303"/>
  <c r="H1303"/>
  <c r="G1303" s="1"/>
  <c r="F1303"/>
  <c r="E1303"/>
  <c r="D1303"/>
  <c r="B1303"/>
  <c r="M1302"/>
  <c r="J1302"/>
  <c r="H1302"/>
  <c r="G1302" s="1"/>
  <c r="F1302"/>
  <c r="E1302"/>
  <c r="D1302"/>
  <c r="B1302"/>
  <c r="M1301"/>
  <c r="J1301"/>
  <c r="H1301"/>
  <c r="G1301" s="1"/>
  <c r="F1301"/>
  <c r="E1301"/>
  <c r="D1301"/>
  <c r="B1301"/>
  <c r="M1300"/>
  <c r="H1300" s="1"/>
  <c r="G1300" s="1"/>
  <c r="J1300"/>
  <c r="F1300"/>
  <c r="E1300"/>
  <c r="D1300"/>
  <c r="B1300"/>
  <c r="M1299"/>
  <c r="H1299" s="1"/>
  <c r="G1299" s="1"/>
  <c r="J1299"/>
  <c r="F1299"/>
  <c r="E1299"/>
  <c r="D1299"/>
  <c r="B1299"/>
  <c r="M1298"/>
  <c r="H1298" s="1"/>
  <c r="G1298" s="1"/>
  <c r="J1298"/>
  <c r="F1298"/>
  <c r="E1298"/>
  <c r="D1298"/>
  <c r="B1298"/>
  <c r="M1297"/>
  <c r="J1297"/>
  <c r="H1297"/>
  <c r="G1297" s="1"/>
  <c r="F1297"/>
  <c r="E1297"/>
  <c r="D1297"/>
  <c r="B1297"/>
  <c r="M1296"/>
  <c r="J1296"/>
  <c r="H1296"/>
  <c r="G1296" s="1"/>
  <c r="F1296"/>
  <c r="E1296"/>
  <c r="D1296"/>
  <c r="B1296"/>
  <c r="M1295"/>
  <c r="J1295"/>
  <c r="H1295"/>
  <c r="G1295" s="1"/>
  <c r="F1295"/>
  <c r="E1295"/>
  <c r="D1295"/>
  <c r="B1295"/>
  <c r="M1294"/>
  <c r="J1294"/>
  <c r="H1294"/>
  <c r="G1294" s="1"/>
  <c r="F1294"/>
  <c r="E1294"/>
  <c r="D1294"/>
  <c r="B1294"/>
  <c r="M1293"/>
  <c r="J1293"/>
  <c r="H1293"/>
  <c r="G1293" s="1"/>
  <c r="F1293"/>
  <c r="E1293"/>
  <c r="D1293"/>
  <c r="B1293"/>
  <c r="M1292"/>
  <c r="H1292" s="1"/>
  <c r="G1292" s="1"/>
  <c r="J1292"/>
  <c r="F1292"/>
  <c r="E1292"/>
  <c r="D1292"/>
  <c r="B1292"/>
  <c r="M1291"/>
  <c r="H1291" s="1"/>
  <c r="G1291" s="1"/>
  <c r="J1291"/>
  <c r="F1291"/>
  <c r="E1291"/>
  <c r="D1291"/>
  <c r="B1291"/>
  <c r="M1290"/>
  <c r="H1290" s="1"/>
  <c r="G1290" s="1"/>
  <c r="J1290"/>
  <c r="F1290"/>
  <c r="E1290"/>
  <c r="D1290"/>
  <c r="B1290"/>
  <c r="M1289"/>
  <c r="J1289"/>
  <c r="H1289"/>
  <c r="G1289" s="1"/>
  <c r="F1289"/>
  <c r="E1289"/>
  <c r="D1289"/>
  <c r="B1289"/>
  <c r="M1288"/>
  <c r="J1288"/>
  <c r="H1288"/>
  <c r="G1288" s="1"/>
  <c r="F1288"/>
  <c r="E1288"/>
  <c r="D1288"/>
  <c r="B1288"/>
  <c r="M1287"/>
  <c r="J1287"/>
  <c r="H1287"/>
  <c r="G1287" s="1"/>
  <c r="F1287"/>
  <c r="E1287"/>
  <c r="D1287"/>
  <c r="B1287"/>
  <c r="M1286"/>
  <c r="J1286"/>
  <c r="H1286"/>
  <c r="G1286" s="1"/>
  <c r="F1286"/>
  <c r="E1286"/>
  <c r="D1286"/>
  <c r="B1286"/>
  <c r="M1285"/>
  <c r="J1285"/>
  <c r="H1285"/>
  <c r="G1285" s="1"/>
  <c r="F1285"/>
  <c r="E1285"/>
  <c r="D1285"/>
  <c r="B1285"/>
  <c r="M1284"/>
  <c r="H1284" s="1"/>
  <c r="G1284" s="1"/>
  <c r="J1284"/>
  <c r="F1284"/>
  <c r="E1284"/>
  <c r="D1284"/>
  <c r="B1284"/>
  <c r="M1283"/>
  <c r="H1283" s="1"/>
  <c r="G1283" s="1"/>
  <c r="J1283"/>
  <c r="F1283"/>
  <c r="E1283"/>
  <c r="D1283"/>
  <c r="B1283"/>
  <c r="M1282"/>
  <c r="H1282" s="1"/>
  <c r="G1282" s="1"/>
  <c r="J1282"/>
  <c r="F1282"/>
  <c r="E1282"/>
  <c r="D1282"/>
  <c r="B1282"/>
  <c r="M1281"/>
  <c r="J1281"/>
  <c r="H1281"/>
  <c r="G1281" s="1"/>
  <c r="F1281"/>
  <c r="E1281"/>
  <c r="D1281"/>
  <c r="B1281"/>
  <c r="M1280"/>
  <c r="J1280"/>
  <c r="H1280"/>
  <c r="G1280" s="1"/>
  <c r="F1280"/>
  <c r="E1280"/>
  <c r="D1280"/>
  <c r="B1280"/>
  <c r="M1279"/>
  <c r="J1279"/>
  <c r="H1279"/>
  <c r="G1279" s="1"/>
  <c r="F1279"/>
  <c r="E1279"/>
  <c r="D1279"/>
  <c r="B1279"/>
  <c r="M1278"/>
  <c r="J1278"/>
  <c r="H1278"/>
  <c r="G1278" s="1"/>
  <c r="F1278"/>
  <c r="E1278"/>
  <c r="D1278"/>
  <c r="B1278"/>
  <c r="M1277"/>
  <c r="J1277"/>
  <c r="H1277"/>
  <c r="G1277" s="1"/>
  <c r="F1277"/>
  <c r="E1277"/>
  <c r="D1277"/>
  <c r="B1277"/>
  <c r="M1276"/>
  <c r="H1276" s="1"/>
  <c r="G1276" s="1"/>
  <c r="J1276"/>
  <c r="F1276"/>
  <c r="E1276"/>
  <c r="D1276"/>
  <c r="B1276"/>
  <c r="M1275"/>
  <c r="H1275" s="1"/>
  <c r="G1275" s="1"/>
  <c r="J1275"/>
  <c r="F1275"/>
  <c r="E1275"/>
  <c r="D1275"/>
  <c r="B1275"/>
  <c r="M1274"/>
  <c r="H1274" s="1"/>
  <c r="G1274" s="1"/>
  <c r="J1274"/>
  <c r="F1274"/>
  <c r="E1274"/>
  <c r="D1274"/>
  <c r="B1274"/>
  <c r="M1273"/>
  <c r="J1273"/>
  <c r="H1273"/>
  <c r="G1273" s="1"/>
  <c r="F1273"/>
  <c r="E1273"/>
  <c r="D1273"/>
  <c r="B1273"/>
  <c r="M1272"/>
  <c r="J1272"/>
  <c r="H1272"/>
  <c r="G1272" s="1"/>
  <c r="F1272"/>
  <c r="E1272"/>
  <c r="D1272"/>
  <c r="B1272"/>
  <c r="M1271"/>
  <c r="J1271"/>
  <c r="H1271"/>
  <c r="G1271" s="1"/>
  <c r="F1271"/>
  <c r="E1271"/>
  <c r="D1271"/>
  <c r="B1271"/>
  <c r="M1270"/>
  <c r="J1270"/>
  <c r="H1270"/>
  <c r="G1270" s="1"/>
  <c r="F1270"/>
  <c r="E1270"/>
  <c r="D1270"/>
  <c r="D1320" s="1"/>
  <c r="B1270"/>
  <c r="D1267"/>
  <c r="G1266"/>
  <c r="F1266"/>
  <c r="M1264"/>
  <c r="J1264"/>
  <c r="H1264"/>
  <c r="G1264" s="1"/>
  <c r="F1264"/>
  <c r="E1264"/>
  <c r="D1264"/>
  <c r="B1264"/>
  <c r="M1263"/>
  <c r="J1263"/>
  <c r="H1263"/>
  <c r="G1263" s="1"/>
  <c r="F1263"/>
  <c r="E1263"/>
  <c r="D1263"/>
  <c r="B1263"/>
  <c r="M1262"/>
  <c r="J1262"/>
  <c r="H1262"/>
  <c r="G1262" s="1"/>
  <c r="F1262"/>
  <c r="E1262"/>
  <c r="D1262"/>
  <c r="B1262"/>
  <c r="M1261"/>
  <c r="H1261" s="1"/>
  <c r="G1261" s="1"/>
  <c r="J1261"/>
  <c r="F1261"/>
  <c r="E1261"/>
  <c r="D1261"/>
  <c r="B1261"/>
  <c r="M1260"/>
  <c r="H1260" s="1"/>
  <c r="G1260" s="1"/>
  <c r="J1260"/>
  <c r="F1260"/>
  <c r="E1260"/>
  <c r="D1260"/>
  <c r="B1260"/>
  <c r="M1259"/>
  <c r="H1259" s="1"/>
  <c r="G1259" s="1"/>
  <c r="J1259"/>
  <c r="F1259"/>
  <c r="E1259"/>
  <c r="D1259"/>
  <c r="B1259"/>
  <c r="M1258"/>
  <c r="J1258"/>
  <c r="H1258"/>
  <c r="G1258" s="1"/>
  <c r="F1258"/>
  <c r="E1258"/>
  <c r="D1258"/>
  <c r="B1258"/>
  <c r="M1257"/>
  <c r="J1257"/>
  <c r="H1257"/>
  <c r="G1257" s="1"/>
  <c r="F1257"/>
  <c r="E1257"/>
  <c r="D1257"/>
  <c r="B1257"/>
  <c r="M1256"/>
  <c r="J1256"/>
  <c r="H1256"/>
  <c r="G1256" s="1"/>
  <c r="F1256"/>
  <c r="E1256"/>
  <c r="D1256"/>
  <c r="B1256"/>
  <c r="M1255"/>
  <c r="J1255"/>
  <c r="H1255"/>
  <c r="G1255" s="1"/>
  <c r="F1255"/>
  <c r="E1255"/>
  <c r="D1255"/>
  <c r="B1255"/>
  <c r="M1254"/>
  <c r="J1254"/>
  <c r="H1254"/>
  <c r="G1254" s="1"/>
  <c r="F1254"/>
  <c r="E1254"/>
  <c r="D1254"/>
  <c r="B1254"/>
  <c r="M1253"/>
  <c r="H1253" s="1"/>
  <c r="G1253" s="1"/>
  <c r="J1253"/>
  <c r="F1253"/>
  <c r="E1253"/>
  <c r="D1253"/>
  <c r="B1253"/>
  <c r="M1252"/>
  <c r="H1252" s="1"/>
  <c r="G1252" s="1"/>
  <c r="J1252"/>
  <c r="F1252"/>
  <c r="E1252"/>
  <c r="D1252"/>
  <c r="B1252"/>
  <c r="M1251"/>
  <c r="H1251" s="1"/>
  <c r="G1251" s="1"/>
  <c r="J1251"/>
  <c r="F1251"/>
  <c r="E1251"/>
  <c r="D1251"/>
  <c r="B1251"/>
  <c r="M1250"/>
  <c r="J1250"/>
  <c r="H1250"/>
  <c r="G1250"/>
  <c r="F1250"/>
  <c r="E1250"/>
  <c r="D1250"/>
  <c r="B1250"/>
  <c r="M1249"/>
  <c r="J1249"/>
  <c r="H1249"/>
  <c r="G1249" s="1"/>
  <c r="F1249"/>
  <c r="E1249"/>
  <c r="D1249"/>
  <c r="B1249"/>
  <c r="M1248"/>
  <c r="J1248"/>
  <c r="H1248"/>
  <c r="G1248" s="1"/>
  <c r="F1248"/>
  <c r="E1248"/>
  <c r="D1248"/>
  <c r="B1248"/>
  <c r="M1247"/>
  <c r="J1247"/>
  <c r="H1247"/>
  <c r="G1247" s="1"/>
  <c r="F1247"/>
  <c r="E1247"/>
  <c r="D1247"/>
  <c r="B1247"/>
  <c r="M1246"/>
  <c r="J1246"/>
  <c r="H1246"/>
  <c r="G1246" s="1"/>
  <c r="F1246"/>
  <c r="E1246"/>
  <c r="D1246"/>
  <c r="B1246"/>
  <c r="M1245"/>
  <c r="H1245" s="1"/>
  <c r="G1245" s="1"/>
  <c r="J1245"/>
  <c r="F1245"/>
  <c r="E1245"/>
  <c r="D1245"/>
  <c r="B1245"/>
  <c r="M1244"/>
  <c r="H1244" s="1"/>
  <c r="G1244" s="1"/>
  <c r="J1244"/>
  <c r="F1244"/>
  <c r="E1244"/>
  <c r="D1244"/>
  <c r="B1244"/>
  <c r="M1243"/>
  <c r="H1243" s="1"/>
  <c r="G1243" s="1"/>
  <c r="J1243"/>
  <c r="F1243"/>
  <c r="E1243"/>
  <c r="D1243"/>
  <c r="B1243"/>
  <c r="M1242"/>
  <c r="J1242"/>
  <c r="H1242"/>
  <c r="G1242" s="1"/>
  <c r="F1242"/>
  <c r="E1242"/>
  <c r="D1242"/>
  <c r="B1242"/>
  <c r="M1241"/>
  <c r="J1241"/>
  <c r="H1241"/>
  <c r="G1241" s="1"/>
  <c r="F1241"/>
  <c r="E1241"/>
  <c r="D1241"/>
  <c r="B1241"/>
  <c r="M1240"/>
  <c r="J1240"/>
  <c r="H1240"/>
  <c r="G1240" s="1"/>
  <c r="F1240"/>
  <c r="E1240"/>
  <c r="D1240"/>
  <c r="B1240"/>
  <c r="M1239"/>
  <c r="J1239"/>
  <c r="H1239"/>
  <c r="G1239" s="1"/>
  <c r="F1239"/>
  <c r="E1239"/>
  <c r="D1239"/>
  <c r="B1239"/>
  <c r="M1238"/>
  <c r="J1238"/>
  <c r="H1238"/>
  <c r="G1238" s="1"/>
  <c r="F1238"/>
  <c r="E1238"/>
  <c r="D1238"/>
  <c r="B1238"/>
  <c r="M1237"/>
  <c r="H1237" s="1"/>
  <c r="G1237" s="1"/>
  <c r="J1237"/>
  <c r="F1237"/>
  <c r="E1237"/>
  <c r="D1237"/>
  <c r="B1237"/>
  <c r="M1236"/>
  <c r="H1236" s="1"/>
  <c r="G1236" s="1"/>
  <c r="J1236"/>
  <c r="F1236"/>
  <c r="E1236"/>
  <c r="D1236"/>
  <c r="B1236"/>
  <c r="M1235"/>
  <c r="H1235" s="1"/>
  <c r="G1235" s="1"/>
  <c r="J1235"/>
  <c r="F1235"/>
  <c r="E1235"/>
  <c r="D1235"/>
  <c r="B1235"/>
  <c r="M1234"/>
  <c r="J1234"/>
  <c r="H1234"/>
  <c r="G1234" s="1"/>
  <c r="F1234"/>
  <c r="E1234"/>
  <c r="D1234"/>
  <c r="B1234"/>
  <c r="M1233"/>
  <c r="J1233"/>
  <c r="H1233"/>
  <c r="G1233" s="1"/>
  <c r="F1233"/>
  <c r="E1233"/>
  <c r="D1233"/>
  <c r="B1233"/>
  <c r="M1232"/>
  <c r="J1232"/>
  <c r="H1232"/>
  <c r="G1232" s="1"/>
  <c r="F1232"/>
  <c r="E1232"/>
  <c r="D1232"/>
  <c r="B1232"/>
  <c r="M1231"/>
  <c r="J1231"/>
  <c r="H1231"/>
  <c r="G1231" s="1"/>
  <c r="F1231"/>
  <c r="E1231"/>
  <c r="D1231"/>
  <c r="B1231"/>
  <c r="M1230"/>
  <c r="J1230"/>
  <c r="H1230"/>
  <c r="G1230" s="1"/>
  <c r="F1230"/>
  <c r="E1230"/>
  <c r="D1230"/>
  <c r="B1230"/>
  <c r="M1229"/>
  <c r="H1229" s="1"/>
  <c r="G1229" s="1"/>
  <c r="J1229"/>
  <c r="F1229"/>
  <c r="E1229"/>
  <c r="D1229"/>
  <c r="B1229"/>
  <c r="M1228"/>
  <c r="H1228" s="1"/>
  <c r="G1228" s="1"/>
  <c r="J1228"/>
  <c r="F1228"/>
  <c r="E1228"/>
  <c r="D1228"/>
  <c r="B1228"/>
  <c r="M1227"/>
  <c r="H1227" s="1"/>
  <c r="G1227" s="1"/>
  <c r="J1227"/>
  <c r="F1227"/>
  <c r="E1227"/>
  <c r="D1227"/>
  <c r="B1227"/>
  <c r="M1226"/>
  <c r="J1226"/>
  <c r="H1226"/>
  <c r="G1226" s="1"/>
  <c r="F1226"/>
  <c r="E1226"/>
  <c r="D1226"/>
  <c r="B1226"/>
  <c r="M1225"/>
  <c r="J1225"/>
  <c r="H1225"/>
  <c r="G1225" s="1"/>
  <c r="F1225"/>
  <c r="E1225"/>
  <c r="D1225"/>
  <c r="B1225"/>
  <c r="M1224"/>
  <c r="J1224"/>
  <c r="H1224"/>
  <c r="G1224" s="1"/>
  <c r="F1224"/>
  <c r="E1224"/>
  <c r="D1224"/>
  <c r="B1224"/>
  <c r="M1223"/>
  <c r="J1223"/>
  <c r="H1223"/>
  <c r="G1223" s="1"/>
  <c r="F1223"/>
  <c r="E1223"/>
  <c r="D1223"/>
  <c r="B1223"/>
  <c r="M1222"/>
  <c r="J1222"/>
  <c r="H1222"/>
  <c r="G1222" s="1"/>
  <c r="F1222"/>
  <c r="E1222"/>
  <c r="D1222"/>
  <c r="B1222"/>
  <c r="M1221"/>
  <c r="H1221" s="1"/>
  <c r="G1221" s="1"/>
  <c r="J1221"/>
  <c r="F1221"/>
  <c r="E1221"/>
  <c r="D1221"/>
  <c r="B1221"/>
  <c r="M1220"/>
  <c r="H1220" s="1"/>
  <c r="G1220" s="1"/>
  <c r="J1220"/>
  <c r="F1220"/>
  <c r="E1220"/>
  <c r="D1220"/>
  <c r="B1220"/>
  <c r="M1219"/>
  <c r="H1219" s="1"/>
  <c r="G1219" s="1"/>
  <c r="J1219"/>
  <c r="F1219"/>
  <c r="E1219"/>
  <c r="D1219"/>
  <c r="B1219"/>
  <c r="M1218"/>
  <c r="J1218"/>
  <c r="H1218"/>
  <c r="G1218" s="1"/>
  <c r="F1218"/>
  <c r="E1218"/>
  <c r="D1218"/>
  <c r="B1218"/>
  <c r="M1217"/>
  <c r="J1217"/>
  <c r="H1217"/>
  <c r="G1217" s="1"/>
  <c r="F1217"/>
  <c r="E1217"/>
  <c r="D1217"/>
  <c r="B1217"/>
  <c r="M1216"/>
  <c r="J1216"/>
  <c r="H1216"/>
  <c r="G1216" s="1"/>
  <c r="F1216"/>
  <c r="E1216"/>
  <c r="D1216"/>
  <c r="B1216"/>
  <c r="M1215"/>
  <c r="J1215"/>
  <c r="H1215"/>
  <c r="G1215" s="1"/>
  <c r="F1215"/>
  <c r="E1215"/>
  <c r="D1215"/>
  <c r="D1265" s="1"/>
  <c r="B1215"/>
  <c r="D1212"/>
  <c r="G1211"/>
  <c r="F1211"/>
  <c r="M1209"/>
  <c r="H1209" s="1"/>
  <c r="G1209" s="1"/>
  <c r="J1209"/>
  <c r="F1209"/>
  <c r="E1209"/>
  <c r="D1209"/>
  <c r="B1209"/>
  <c r="M1208"/>
  <c r="H1208" s="1"/>
  <c r="G1208" s="1"/>
  <c r="J1208"/>
  <c r="F1208"/>
  <c r="E1208"/>
  <c r="D1208"/>
  <c r="B1208"/>
  <c r="M1207"/>
  <c r="H1207" s="1"/>
  <c r="G1207" s="1"/>
  <c r="J1207"/>
  <c r="F1207"/>
  <c r="E1207"/>
  <c r="D1207"/>
  <c r="B1207"/>
  <c r="M1206"/>
  <c r="J1206"/>
  <c r="H1206"/>
  <c r="G1206" s="1"/>
  <c r="F1206"/>
  <c r="E1206"/>
  <c r="D1206"/>
  <c r="B1206"/>
  <c r="M1205"/>
  <c r="H1205" s="1"/>
  <c r="G1205" s="1"/>
  <c r="J1205"/>
  <c r="F1205"/>
  <c r="E1205"/>
  <c r="D1205"/>
  <c r="B1205"/>
  <c r="M1204"/>
  <c r="H1204" s="1"/>
  <c r="G1204" s="1"/>
  <c r="J1204"/>
  <c r="F1204"/>
  <c r="E1204"/>
  <c r="D1204"/>
  <c r="B1204"/>
  <c r="M1203"/>
  <c r="J1203"/>
  <c r="H1203"/>
  <c r="G1203" s="1"/>
  <c r="F1203"/>
  <c r="E1203"/>
  <c r="D1203"/>
  <c r="B1203"/>
  <c r="M1202"/>
  <c r="J1202"/>
  <c r="H1202"/>
  <c r="G1202" s="1"/>
  <c r="F1202"/>
  <c r="E1202"/>
  <c r="D1202"/>
  <c r="B1202"/>
  <c r="M1201"/>
  <c r="H1201" s="1"/>
  <c r="G1201" s="1"/>
  <c r="J1201"/>
  <c r="F1201"/>
  <c r="E1201"/>
  <c r="D1201"/>
  <c r="B1201"/>
  <c r="M1200"/>
  <c r="H1200" s="1"/>
  <c r="G1200" s="1"/>
  <c r="J1200"/>
  <c r="F1200"/>
  <c r="E1200"/>
  <c r="D1200"/>
  <c r="B1200"/>
  <c r="M1199"/>
  <c r="J1199"/>
  <c r="H1199"/>
  <c r="G1199" s="1"/>
  <c r="F1199"/>
  <c r="E1199"/>
  <c r="D1199"/>
  <c r="B1199"/>
  <c r="M1198"/>
  <c r="J1198"/>
  <c r="H1198"/>
  <c r="G1198" s="1"/>
  <c r="F1198"/>
  <c r="E1198"/>
  <c r="D1198"/>
  <c r="B1198"/>
  <c r="M1197"/>
  <c r="H1197" s="1"/>
  <c r="G1197" s="1"/>
  <c r="J1197"/>
  <c r="F1197"/>
  <c r="E1197"/>
  <c r="D1197"/>
  <c r="B1197"/>
  <c r="M1196"/>
  <c r="H1196" s="1"/>
  <c r="G1196" s="1"/>
  <c r="J1196"/>
  <c r="F1196"/>
  <c r="E1196"/>
  <c r="D1196"/>
  <c r="B1196"/>
  <c r="M1195"/>
  <c r="J1195"/>
  <c r="H1195"/>
  <c r="G1195" s="1"/>
  <c r="F1195"/>
  <c r="E1195"/>
  <c r="D1195"/>
  <c r="B1195"/>
  <c r="M1194"/>
  <c r="J1194"/>
  <c r="H1194"/>
  <c r="G1194" s="1"/>
  <c r="F1194"/>
  <c r="E1194"/>
  <c r="D1194"/>
  <c r="B1194"/>
  <c r="M1193"/>
  <c r="H1193" s="1"/>
  <c r="G1193" s="1"/>
  <c r="J1193"/>
  <c r="F1193"/>
  <c r="E1193"/>
  <c r="D1193"/>
  <c r="B1193"/>
  <c r="M1192"/>
  <c r="H1192" s="1"/>
  <c r="G1192" s="1"/>
  <c r="J1192"/>
  <c r="F1192"/>
  <c r="E1192"/>
  <c r="D1192"/>
  <c r="B1192"/>
  <c r="M1191"/>
  <c r="J1191"/>
  <c r="H1191"/>
  <c r="G1191" s="1"/>
  <c r="F1191"/>
  <c r="E1191"/>
  <c r="D1191"/>
  <c r="B1191"/>
  <c r="M1190"/>
  <c r="J1190"/>
  <c r="H1190"/>
  <c r="G1190" s="1"/>
  <c r="F1190"/>
  <c r="E1190"/>
  <c r="D1190"/>
  <c r="B1190"/>
  <c r="M1189"/>
  <c r="H1189" s="1"/>
  <c r="G1189" s="1"/>
  <c r="J1189"/>
  <c r="F1189"/>
  <c r="E1189"/>
  <c r="D1189"/>
  <c r="B1189"/>
  <c r="M1188"/>
  <c r="H1188" s="1"/>
  <c r="G1188" s="1"/>
  <c r="J1188"/>
  <c r="F1188"/>
  <c r="E1188"/>
  <c r="D1188"/>
  <c r="B1188"/>
  <c r="M1187"/>
  <c r="J1187"/>
  <c r="H1187"/>
  <c r="G1187" s="1"/>
  <c r="F1187"/>
  <c r="E1187"/>
  <c r="D1187"/>
  <c r="B1187"/>
  <c r="M1186"/>
  <c r="J1186"/>
  <c r="H1186"/>
  <c r="G1186" s="1"/>
  <c r="F1186"/>
  <c r="E1186"/>
  <c r="D1186"/>
  <c r="B1186"/>
  <c r="M1185"/>
  <c r="H1185" s="1"/>
  <c r="G1185" s="1"/>
  <c r="J1185"/>
  <c r="F1185"/>
  <c r="E1185"/>
  <c r="D1185"/>
  <c r="B1185"/>
  <c r="M1184"/>
  <c r="H1184" s="1"/>
  <c r="G1184" s="1"/>
  <c r="J1184"/>
  <c r="F1184"/>
  <c r="E1184"/>
  <c r="D1184"/>
  <c r="B1184"/>
  <c r="M1183"/>
  <c r="H1183" s="1"/>
  <c r="G1183" s="1"/>
  <c r="J1183"/>
  <c r="F1183"/>
  <c r="E1183"/>
  <c r="D1183"/>
  <c r="B1183"/>
  <c r="M1182"/>
  <c r="J1182"/>
  <c r="H1182"/>
  <c r="G1182" s="1"/>
  <c r="F1182"/>
  <c r="E1182"/>
  <c r="D1182"/>
  <c r="B1182"/>
  <c r="M1181"/>
  <c r="H1181" s="1"/>
  <c r="G1181" s="1"/>
  <c r="J1181"/>
  <c r="F1181"/>
  <c r="E1181"/>
  <c r="D1181"/>
  <c r="B1181"/>
  <c r="M1180"/>
  <c r="H1180" s="1"/>
  <c r="G1180" s="1"/>
  <c r="J1180"/>
  <c r="F1180"/>
  <c r="E1180"/>
  <c r="D1180"/>
  <c r="B1180"/>
  <c r="M1179"/>
  <c r="J1179"/>
  <c r="H1179"/>
  <c r="G1179" s="1"/>
  <c r="F1179"/>
  <c r="E1179"/>
  <c r="D1179"/>
  <c r="B1179"/>
  <c r="M1178"/>
  <c r="J1178"/>
  <c r="H1178"/>
  <c r="G1178" s="1"/>
  <c r="F1178"/>
  <c r="E1178"/>
  <c r="D1178"/>
  <c r="B1178"/>
  <c r="M1177"/>
  <c r="H1177" s="1"/>
  <c r="G1177" s="1"/>
  <c r="J1177"/>
  <c r="F1177"/>
  <c r="E1177"/>
  <c r="D1177"/>
  <c r="B1177"/>
  <c r="M1176"/>
  <c r="H1176" s="1"/>
  <c r="G1176" s="1"/>
  <c r="J1176"/>
  <c r="F1176"/>
  <c r="E1176"/>
  <c r="D1176"/>
  <c r="B1176"/>
  <c r="M1175"/>
  <c r="H1175" s="1"/>
  <c r="G1175" s="1"/>
  <c r="J1175"/>
  <c r="F1175"/>
  <c r="E1175"/>
  <c r="D1175"/>
  <c r="B1175"/>
  <c r="M1174"/>
  <c r="J1174"/>
  <c r="H1174"/>
  <c r="G1174" s="1"/>
  <c r="F1174"/>
  <c r="E1174"/>
  <c r="D1174"/>
  <c r="B1174"/>
  <c r="M1173"/>
  <c r="H1173" s="1"/>
  <c r="G1173" s="1"/>
  <c r="J1173"/>
  <c r="F1173"/>
  <c r="E1173"/>
  <c r="D1173"/>
  <c r="B1173"/>
  <c r="M1172"/>
  <c r="H1172" s="1"/>
  <c r="G1172" s="1"/>
  <c r="J1172"/>
  <c r="F1172"/>
  <c r="E1172"/>
  <c r="D1172"/>
  <c r="B1172"/>
  <c r="M1171"/>
  <c r="J1171"/>
  <c r="H1171"/>
  <c r="G1171" s="1"/>
  <c r="F1171"/>
  <c r="E1171"/>
  <c r="D1171"/>
  <c r="B1171"/>
  <c r="M1170"/>
  <c r="J1170"/>
  <c r="H1170"/>
  <c r="G1170" s="1"/>
  <c r="F1170"/>
  <c r="E1170"/>
  <c r="D1170"/>
  <c r="B1170"/>
  <c r="M1169"/>
  <c r="H1169" s="1"/>
  <c r="G1169" s="1"/>
  <c r="J1169"/>
  <c r="F1169"/>
  <c r="E1169"/>
  <c r="D1169"/>
  <c r="B1169"/>
  <c r="M1168"/>
  <c r="H1168" s="1"/>
  <c r="G1168" s="1"/>
  <c r="J1168"/>
  <c r="F1168"/>
  <c r="E1168"/>
  <c r="D1168"/>
  <c r="B1168"/>
  <c r="M1167"/>
  <c r="H1167" s="1"/>
  <c r="G1167" s="1"/>
  <c r="J1167"/>
  <c r="F1167"/>
  <c r="E1167"/>
  <c r="D1167"/>
  <c r="B1167"/>
  <c r="M1166"/>
  <c r="J1166"/>
  <c r="H1166"/>
  <c r="G1166" s="1"/>
  <c r="F1166"/>
  <c r="E1166"/>
  <c r="D1166"/>
  <c r="B1166"/>
  <c r="M1165"/>
  <c r="H1165" s="1"/>
  <c r="G1165" s="1"/>
  <c r="J1165"/>
  <c r="F1165"/>
  <c r="E1165"/>
  <c r="D1165"/>
  <c r="B1165"/>
  <c r="M1164"/>
  <c r="H1164" s="1"/>
  <c r="G1164" s="1"/>
  <c r="J1164"/>
  <c r="F1164"/>
  <c r="E1164"/>
  <c r="D1164"/>
  <c r="B1164"/>
  <c r="M1163"/>
  <c r="J1163"/>
  <c r="H1163"/>
  <c r="G1163" s="1"/>
  <c r="F1163"/>
  <c r="E1163"/>
  <c r="D1163"/>
  <c r="B1163"/>
  <c r="M1162"/>
  <c r="J1162"/>
  <c r="H1162"/>
  <c r="G1162" s="1"/>
  <c r="F1162"/>
  <c r="E1162"/>
  <c r="D1162"/>
  <c r="B1162"/>
  <c r="M1161"/>
  <c r="H1161" s="1"/>
  <c r="G1161" s="1"/>
  <c r="J1161"/>
  <c r="F1161"/>
  <c r="E1161"/>
  <c r="D1161"/>
  <c r="B1161"/>
  <c r="M1160"/>
  <c r="H1160" s="1"/>
  <c r="J1160"/>
  <c r="F1160"/>
  <c r="E1160"/>
  <c r="D1160"/>
  <c r="D1210" s="1"/>
  <c r="B1160"/>
  <c r="D1157"/>
  <c r="G1156"/>
  <c r="F1156"/>
  <c r="M1154"/>
  <c r="H1154" s="1"/>
  <c r="G1154" s="1"/>
  <c r="J1154"/>
  <c r="F1154"/>
  <c r="E1154"/>
  <c r="D1154"/>
  <c r="B1154"/>
  <c r="M1153"/>
  <c r="H1153" s="1"/>
  <c r="G1153" s="1"/>
  <c r="J1153"/>
  <c r="F1153"/>
  <c r="E1153"/>
  <c r="D1153"/>
  <c r="B1153"/>
  <c r="M1152"/>
  <c r="J1152"/>
  <c r="H1152"/>
  <c r="G1152" s="1"/>
  <c r="F1152"/>
  <c r="E1152"/>
  <c r="D1152"/>
  <c r="B1152"/>
  <c r="M1151"/>
  <c r="H1151" s="1"/>
  <c r="G1151" s="1"/>
  <c r="J1151"/>
  <c r="F1151"/>
  <c r="E1151"/>
  <c r="D1151"/>
  <c r="B1151"/>
  <c r="M1150"/>
  <c r="H1150" s="1"/>
  <c r="G1150" s="1"/>
  <c r="J1150"/>
  <c r="F1150"/>
  <c r="E1150"/>
  <c r="D1150"/>
  <c r="B1150"/>
  <c r="M1149"/>
  <c r="J1149"/>
  <c r="H1149"/>
  <c r="G1149" s="1"/>
  <c r="F1149"/>
  <c r="E1149"/>
  <c r="D1149"/>
  <c r="B1149"/>
  <c r="M1148"/>
  <c r="H1148" s="1"/>
  <c r="G1148" s="1"/>
  <c r="J1148"/>
  <c r="F1148"/>
  <c r="E1148"/>
  <c r="D1148"/>
  <c r="B1148"/>
  <c r="M1147"/>
  <c r="H1147" s="1"/>
  <c r="G1147" s="1"/>
  <c r="J1147"/>
  <c r="F1147"/>
  <c r="E1147"/>
  <c r="D1147"/>
  <c r="B1147"/>
  <c r="M1146"/>
  <c r="J1146"/>
  <c r="H1146"/>
  <c r="G1146" s="1"/>
  <c r="F1146"/>
  <c r="E1146"/>
  <c r="D1146"/>
  <c r="B1146"/>
  <c r="M1145"/>
  <c r="H1145" s="1"/>
  <c r="G1145" s="1"/>
  <c r="J1145"/>
  <c r="F1145"/>
  <c r="E1145"/>
  <c r="D1145"/>
  <c r="B1145"/>
  <c r="M1144"/>
  <c r="J1144"/>
  <c r="H1144"/>
  <c r="G1144" s="1"/>
  <c r="F1144"/>
  <c r="E1144"/>
  <c r="D1144"/>
  <c r="B1144"/>
  <c r="M1143"/>
  <c r="H1143" s="1"/>
  <c r="G1143" s="1"/>
  <c r="J1143"/>
  <c r="F1143"/>
  <c r="E1143"/>
  <c r="D1143"/>
  <c r="B1143"/>
  <c r="M1142"/>
  <c r="H1142" s="1"/>
  <c r="G1142" s="1"/>
  <c r="J1142"/>
  <c r="F1142"/>
  <c r="E1142"/>
  <c r="D1142"/>
  <c r="B1142"/>
  <c r="M1141"/>
  <c r="J1141"/>
  <c r="H1141"/>
  <c r="G1141" s="1"/>
  <c r="F1141"/>
  <c r="E1141"/>
  <c r="D1141"/>
  <c r="B1141"/>
  <c r="M1140"/>
  <c r="H1140" s="1"/>
  <c r="G1140" s="1"/>
  <c r="J1140"/>
  <c r="F1140"/>
  <c r="E1140"/>
  <c r="D1140"/>
  <c r="B1140"/>
  <c r="M1139"/>
  <c r="H1139" s="1"/>
  <c r="G1139" s="1"/>
  <c r="J1139"/>
  <c r="F1139"/>
  <c r="E1139"/>
  <c r="D1139"/>
  <c r="B1139"/>
  <c r="M1138"/>
  <c r="J1138"/>
  <c r="H1138"/>
  <c r="G1138" s="1"/>
  <c r="F1138"/>
  <c r="E1138"/>
  <c r="D1138"/>
  <c r="B1138"/>
  <c r="M1137"/>
  <c r="H1137" s="1"/>
  <c r="G1137" s="1"/>
  <c r="J1137"/>
  <c r="F1137"/>
  <c r="E1137"/>
  <c r="D1137"/>
  <c r="B1137"/>
  <c r="M1136"/>
  <c r="J1136"/>
  <c r="H1136"/>
  <c r="G1136" s="1"/>
  <c r="F1136"/>
  <c r="E1136"/>
  <c r="D1136"/>
  <c r="B1136"/>
  <c r="M1135"/>
  <c r="H1135" s="1"/>
  <c r="G1135" s="1"/>
  <c r="J1135"/>
  <c r="F1135"/>
  <c r="E1135"/>
  <c r="D1135"/>
  <c r="B1135"/>
  <c r="M1134"/>
  <c r="H1134" s="1"/>
  <c r="G1134" s="1"/>
  <c r="J1134"/>
  <c r="F1134"/>
  <c r="E1134"/>
  <c r="D1134"/>
  <c r="B1134"/>
  <c r="M1133"/>
  <c r="J1133"/>
  <c r="H1133"/>
  <c r="G1133" s="1"/>
  <c r="F1133"/>
  <c r="E1133"/>
  <c r="D1133"/>
  <c r="B1133"/>
  <c r="M1132"/>
  <c r="H1132" s="1"/>
  <c r="G1132" s="1"/>
  <c r="J1132"/>
  <c r="F1132"/>
  <c r="E1132"/>
  <c r="D1132"/>
  <c r="B1132"/>
  <c r="M1131"/>
  <c r="H1131" s="1"/>
  <c r="G1131" s="1"/>
  <c r="J1131"/>
  <c r="F1131"/>
  <c r="E1131"/>
  <c r="D1131"/>
  <c r="B1131"/>
  <c r="M1130"/>
  <c r="J1130"/>
  <c r="H1130"/>
  <c r="G1130" s="1"/>
  <c r="F1130"/>
  <c r="E1130"/>
  <c r="D1130"/>
  <c r="B1130"/>
  <c r="M1129"/>
  <c r="H1129" s="1"/>
  <c r="G1129" s="1"/>
  <c r="J1129"/>
  <c r="F1129"/>
  <c r="E1129"/>
  <c r="D1129"/>
  <c r="B1129"/>
  <c r="M1128"/>
  <c r="J1128"/>
  <c r="H1128"/>
  <c r="G1128" s="1"/>
  <c r="F1128"/>
  <c r="E1128"/>
  <c r="D1128"/>
  <c r="B1128"/>
  <c r="M1127"/>
  <c r="H1127" s="1"/>
  <c r="G1127" s="1"/>
  <c r="J1127"/>
  <c r="F1127"/>
  <c r="E1127"/>
  <c r="D1127"/>
  <c r="B1127"/>
  <c r="M1126"/>
  <c r="H1126" s="1"/>
  <c r="G1126" s="1"/>
  <c r="J1126"/>
  <c r="F1126"/>
  <c r="E1126"/>
  <c r="D1126"/>
  <c r="B1126"/>
  <c r="M1125"/>
  <c r="J1125"/>
  <c r="H1125"/>
  <c r="G1125" s="1"/>
  <c r="F1125"/>
  <c r="E1125"/>
  <c r="D1125"/>
  <c r="B1125"/>
  <c r="M1124"/>
  <c r="H1124" s="1"/>
  <c r="G1124" s="1"/>
  <c r="J1124"/>
  <c r="F1124"/>
  <c r="E1124"/>
  <c r="D1124"/>
  <c r="B1124"/>
  <c r="M1123"/>
  <c r="H1123" s="1"/>
  <c r="G1123" s="1"/>
  <c r="J1123"/>
  <c r="F1123"/>
  <c r="E1123"/>
  <c r="D1123"/>
  <c r="B1123"/>
  <c r="M1122"/>
  <c r="J1122"/>
  <c r="H1122"/>
  <c r="G1122" s="1"/>
  <c r="F1122"/>
  <c r="E1122"/>
  <c r="D1122"/>
  <c r="B1122"/>
  <c r="M1121"/>
  <c r="H1121" s="1"/>
  <c r="G1121" s="1"/>
  <c r="J1121"/>
  <c r="F1121"/>
  <c r="E1121"/>
  <c r="D1121"/>
  <c r="B1121"/>
  <c r="M1120"/>
  <c r="J1120"/>
  <c r="H1120"/>
  <c r="G1120" s="1"/>
  <c r="F1120"/>
  <c r="E1120"/>
  <c r="D1120"/>
  <c r="B1120"/>
  <c r="M1119"/>
  <c r="J1119"/>
  <c r="H1119"/>
  <c r="G1119" s="1"/>
  <c r="F1119"/>
  <c r="E1119"/>
  <c r="D1119"/>
  <c r="B1119"/>
  <c r="M1118"/>
  <c r="H1118" s="1"/>
  <c r="G1118" s="1"/>
  <c r="J1118"/>
  <c r="F1118"/>
  <c r="E1118"/>
  <c r="D1118"/>
  <c r="B1118"/>
  <c r="M1117"/>
  <c r="H1117" s="1"/>
  <c r="G1117" s="1"/>
  <c r="J1117"/>
  <c r="F1117"/>
  <c r="E1117"/>
  <c r="D1117"/>
  <c r="B1117"/>
  <c r="M1116"/>
  <c r="H1116" s="1"/>
  <c r="G1116" s="1"/>
  <c r="J1116"/>
  <c r="F1116"/>
  <c r="E1116"/>
  <c r="D1116"/>
  <c r="B1116"/>
  <c r="M1115"/>
  <c r="H1115" s="1"/>
  <c r="G1115" s="1"/>
  <c r="J1115"/>
  <c r="F1115"/>
  <c r="E1115"/>
  <c r="D1115"/>
  <c r="B1115"/>
  <c r="M1114"/>
  <c r="J1114"/>
  <c r="H1114"/>
  <c r="G1114" s="1"/>
  <c r="F1114"/>
  <c r="E1114"/>
  <c r="D1114"/>
  <c r="B1114"/>
  <c r="M1113"/>
  <c r="H1113" s="1"/>
  <c r="G1113" s="1"/>
  <c r="J1113"/>
  <c r="F1113"/>
  <c r="E1113"/>
  <c r="D1113"/>
  <c r="B1113"/>
  <c r="M1112"/>
  <c r="J1112"/>
  <c r="H1112"/>
  <c r="G1112" s="1"/>
  <c r="F1112"/>
  <c r="E1112"/>
  <c r="D1112"/>
  <c r="B1112"/>
  <c r="M1111"/>
  <c r="J1111"/>
  <c r="H1111"/>
  <c r="G1111" s="1"/>
  <c r="F1111"/>
  <c r="E1111"/>
  <c r="D1111"/>
  <c r="B1111"/>
  <c r="M1110"/>
  <c r="H1110" s="1"/>
  <c r="G1110" s="1"/>
  <c r="J1110"/>
  <c r="F1110"/>
  <c r="E1110"/>
  <c r="D1110"/>
  <c r="B1110"/>
  <c r="M1109"/>
  <c r="H1109" s="1"/>
  <c r="G1109" s="1"/>
  <c r="J1109"/>
  <c r="F1109"/>
  <c r="E1109"/>
  <c r="D1109"/>
  <c r="B1109"/>
  <c r="M1108"/>
  <c r="H1108" s="1"/>
  <c r="G1108" s="1"/>
  <c r="J1108"/>
  <c r="F1108"/>
  <c r="E1108"/>
  <c r="D1108"/>
  <c r="B1108"/>
  <c r="M1107"/>
  <c r="H1107" s="1"/>
  <c r="G1107" s="1"/>
  <c r="J1107"/>
  <c r="F1107"/>
  <c r="E1107"/>
  <c r="D1107"/>
  <c r="B1107"/>
  <c r="M1106"/>
  <c r="J1106"/>
  <c r="H1106"/>
  <c r="G1106" s="1"/>
  <c r="F1106"/>
  <c r="E1106"/>
  <c r="D1106"/>
  <c r="B1106"/>
  <c r="M1105"/>
  <c r="H1105" s="1"/>
  <c r="J1105"/>
  <c r="F1105"/>
  <c r="E1105"/>
  <c r="D1105"/>
  <c r="D1155" s="1"/>
  <c r="B1105"/>
  <c r="D1102"/>
  <c r="G1101"/>
  <c r="F1101"/>
  <c r="M1099"/>
  <c r="H1099" s="1"/>
  <c r="G1099" s="1"/>
  <c r="J1099"/>
  <c r="F1099"/>
  <c r="E1099"/>
  <c r="D1099"/>
  <c r="B1099"/>
  <c r="M1098"/>
  <c r="H1098" s="1"/>
  <c r="G1098" s="1"/>
  <c r="J1098"/>
  <c r="F1098"/>
  <c r="E1098"/>
  <c r="D1098"/>
  <c r="B1098"/>
  <c r="M1097"/>
  <c r="H1097" s="1"/>
  <c r="G1097" s="1"/>
  <c r="J1097"/>
  <c r="F1097"/>
  <c r="E1097"/>
  <c r="D1097"/>
  <c r="B1097"/>
  <c r="M1096"/>
  <c r="J1096"/>
  <c r="H1096"/>
  <c r="G1096" s="1"/>
  <c r="F1096"/>
  <c r="E1096"/>
  <c r="D1096"/>
  <c r="B1096"/>
  <c r="M1095"/>
  <c r="H1095" s="1"/>
  <c r="G1095" s="1"/>
  <c r="J1095"/>
  <c r="F1095"/>
  <c r="E1095"/>
  <c r="D1095"/>
  <c r="B1095"/>
  <c r="M1094"/>
  <c r="H1094" s="1"/>
  <c r="G1094" s="1"/>
  <c r="J1094"/>
  <c r="F1094"/>
  <c r="E1094"/>
  <c r="D1094"/>
  <c r="B1094"/>
  <c r="M1093"/>
  <c r="J1093"/>
  <c r="H1093"/>
  <c r="G1093" s="1"/>
  <c r="F1093"/>
  <c r="E1093"/>
  <c r="D1093"/>
  <c r="B1093"/>
  <c r="M1092"/>
  <c r="J1092"/>
  <c r="H1092"/>
  <c r="G1092" s="1"/>
  <c r="F1092"/>
  <c r="E1092"/>
  <c r="D1092"/>
  <c r="B1092"/>
  <c r="M1091"/>
  <c r="H1091" s="1"/>
  <c r="G1091" s="1"/>
  <c r="J1091"/>
  <c r="F1091"/>
  <c r="E1091"/>
  <c r="D1091"/>
  <c r="B1091"/>
  <c r="M1090"/>
  <c r="J1090"/>
  <c r="H1090"/>
  <c r="G1090" s="1"/>
  <c r="F1090"/>
  <c r="E1090"/>
  <c r="D1090"/>
  <c r="B1090"/>
  <c r="M1089"/>
  <c r="J1089"/>
  <c r="H1089"/>
  <c r="G1089" s="1"/>
  <c r="F1089"/>
  <c r="E1089"/>
  <c r="D1089"/>
  <c r="B1089"/>
  <c r="M1088"/>
  <c r="J1088"/>
  <c r="H1088"/>
  <c r="G1088" s="1"/>
  <c r="F1088"/>
  <c r="E1088"/>
  <c r="D1088"/>
  <c r="B1088"/>
  <c r="M1087"/>
  <c r="H1087" s="1"/>
  <c r="G1087" s="1"/>
  <c r="J1087"/>
  <c r="F1087"/>
  <c r="E1087"/>
  <c r="D1087"/>
  <c r="B1087"/>
  <c r="M1086"/>
  <c r="H1086" s="1"/>
  <c r="G1086" s="1"/>
  <c r="J1086"/>
  <c r="F1086"/>
  <c r="E1086"/>
  <c r="D1086"/>
  <c r="B1086"/>
  <c r="M1085"/>
  <c r="J1085"/>
  <c r="H1085"/>
  <c r="G1085" s="1"/>
  <c r="F1085"/>
  <c r="E1085"/>
  <c r="D1085"/>
  <c r="B1085"/>
  <c r="M1084"/>
  <c r="J1084"/>
  <c r="H1084"/>
  <c r="G1084" s="1"/>
  <c r="F1084"/>
  <c r="E1084"/>
  <c r="D1084"/>
  <c r="B1084"/>
  <c r="M1083"/>
  <c r="H1083" s="1"/>
  <c r="G1083" s="1"/>
  <c r="J1083"/>
  <c r="F1083"/>
  <c r="E1083"/>
  <c r="D1083"/>
  <c r="B1083"/>
  <c r="M1082"/>
  <c r="J1082"/>
  <c r="H1082"/>
  <c r="G1082" s="1"/>
  <c r="F1082"/>
  <c r="E1082"/>
  <c r="D1082"/>
  <c r="B1082"/>
  <c r="M1081"/>
  <c r="J1081"/>
  <c r="H1081"/>
  <c r="G1081" s="1"/>
  <c r="F1081"/>
  <c r="E1081"/>
  <c r="D1081"/>
  <c r="B1081"/>
  <c r="M1080"/>
  <c r="J1080"/>
  <c r="H1080"/>
  <c r="G1080" s="1"/>
  <c r="F1080"/>
  <c r="E1080"/>
  <c r="D1080"/>
  <c r="B1080"/>
  <c r="M1079"/>
  <c r="H1079" s="1"/>
  <c r="G1079" s="1"/>
  <c r="J1079"/>
  <c r="F1079"/>
  <c r="E1079"/>
  <c r="D1079"/>
  <c r="B1079"/>
  <c r="M1078"/>
  <c r="H1078" s="1"/>
  <c r="G1078" s="1"/>
  <c r="J1078"/>
  <c r="F1078"/>
  <c r="E1078"/>
  <c r="D1078"/>
  <c r="B1078"/>
  <c r="M1077"/>
  <c r="J1077"/>
  <c r="H1077"/>
  <c r="G1077" s="1"/>
  <c r="F1077"/>
  <c r="E1077"/>
  <c r="D1077"/>
  <c r="B1077"/>
  <c r="M1076"/>
  <c r="J1076"/>
  <c r="H1076"/>
  <c r="G1076" s="1"/>
  <c r="F1076"/>
  <c r="E1076"/>
  <c r="D1076"/>
  <c r="B1076"/>
  <c r="M1075"/>
  <c r="H1075" s="1"/>
  <c r="G1075" s="1"/>
  <c r="J1075"/>
  <c r="F1075"/>
  <c r="E1075"/>
  <c r="D1075"/>
  <c r="B1075"/>
  <c r="M1074"/>
  <c r="J1074"/>
  <c r="H1074"/>
  <c r="G1074" s="1"/>
  <c r="F1074"/>
  <c r="E1074"/>
  <c r="D1074"/>
  <c r="B1074"/>
  <c r="M1073"/>
  <c r="J1073"/>
  <c r="H1073"/>
  <c r="G1073" s="1"/>
  <c r="F1073"/>
  <c r="E1073"/>
  <c r="D1073"/>
  <c r="B1073"/>
  <c r="M1072"/>
  <c r="J1072"/>
  <c r="H1072"/>
  <c r="G1072" s="1"/>
  <c r="F1072"/>
  <c r="E1072"/>
  <c r="D1072"/>
  <c r="B1072"/>
  <c r="M1071"/>
  <c r="H1071" s="1"/>
  <c r="G1071" s="1"/>
  <c r="J1071"/>
  <c r="F1071"/>
  <c r="E1071"/>
  <c r="D1071"/>
  <c r="B1071"/>
  <c r="M1070"/>
  <c r="H1070" s="1"/>
  <c r="G1070" s="1"/>
  <c r="J1070"/>
  <c r="F1070"/>
  <c r="E1070"/>
  <c r="D1070"/>
  <c r="B1070"/>
  <c r="M1069"/>
  <c r="J1069"/>
  <c r="H1069"/>
  <c r="G1069" s="1"/>
  <c r="F1069"/>
  <c r="E1069"/>
  <c r="D1069"/>
  <c r="B1069"/>
  <c r="M1068"/>
  <c r="J1068"/>
  <c r="H1068"/>
  <c r="G1068" s="1"/>
  <c r="F1068"/>
  <c r="E1068"/>
  <c r="D1068"/>
  <c r="B1068"/>
  <c r="M1067"/>
  <c r="H1067" s="1"/>
  <c r="G1067" s="1"/>
  <c r="J1067"/>
  <c r="F1067"/>
  <c r="E1067"/>
  <c r="D1067"/>
  <c r="B1067"/>
  <c r="M1066"/>
  <c r="J1066"/>
  <c r="H1066"/>
  <c r="G1066" s="1"/>
  <c r="F1066"/>
  <c r="E1066"/>
  <c r="D1066"/>
  <c r="B1066"/>
  <c r="M1065"/>
  <c r="J1065"/>
  <c r="H1065"/>
  <c r="G1065" s="1"/>
  <c r="F1065"/>
  <c r="E1065"/>
  <c r="D1065"/>
  <c r="B1065"/>
  <c r="M1064"/>
  <c r="J1064"/>
  <c r="H1064"/>
  <c r="G1064" s="1"/>
  <c r="F1064"/>
  <c r="E1064"/>
  <c r="D1064"/>
  <c r="B1064"/>
  <c r="M1063"/>
  <c r="J1063"/>
  <c r="H1063"/>
  <c r="G1063" s="1"/>
  <c r="F1063"/>
  <c r="E1063"/>
  <c r="D1063"/>
  <c r="B1063"/>
  <c r="M1062"/>
  <c r="H1062" s="1"/>
  <c r="G1062" s="1"/>
  <c r="J1062"/>
  <c r="F1062"/>
  <c r="E1062"/>
  <c r="D1062"/>
  <c r="B1062"/>
  <c r="M1061"/>
  <c r="J1061"/>
  <c r="H1061"/>
  <c r="G1061" s="1"/>
  <c r="F1061"/>
  <c r="E1061"/>
  <c r="D1061"/>
  <c r="B1061"/>
  <c r="M1060"/>
  <c r="J1060"/>
  <c r="H1060"/>
  <c r="G1060" s="1"/>
  <c r="F1060"/>
  <c r="E1060"/>
  <c r="D1060"/>
  <c r="B1060"/>
  <c r="M1059"/>
  <c r="H1059" s="1"/>
  <c r="G1059" s="1"/>
  <c r="J1059"/>
  <c r="F1059"/>
  <c r="E1059"/>
  <c r="D1059"/>
  <c r="B1059"/>
  <c r="M1058"/>
  <c r="J1058"/>
  <c r="H1058"/>
  <c r="G1058" s="1"/>
  <c r="F1058"/>
  <c r="E1058"/>
  <c r="D1058"/>
  <c r="B1058"/>
  <c r="M1057"/>
  <c r="J1057"/>
  <c r="H1057"/>
  <c r="G1057" s="1"/>
  <c r="F1057"/>
  <c r="E1057"/>
  <c r="D1057"/>
  <c r="B1057"/>
  <c r="M1056"/>
  <c r="J1056"/>
  <c r="H1056"/>
  <c r="G1056" s="1"/>
  <c r="F1056"/>
  <c r="E1056"/>
  <c r="D1056"/>
  <c r="B1056"/>
  <c r="M1055"/>
  <c r="J1055"/>
  <c r="H1055"/>
  <c r="G1055" s="1"/>
  <c r="F1055"/>
  <c r="E1055"/>
  <c r="D1055"/>
  <c r="B1055"/>
  <c r="M1054"/>
  <c r="H1054" s="1"/>
  <c r="G1054" s="1"/>
  <c r="J1054"/>
  <c r="F1054"/>
  <c r="E1054"/>
  <c r="D1054"/>
  <c r="B1054"/>
  <c r="M1053"/>
  <c r="J1053"/>
  <c r="H1053"/>
  <c r="G1053" s="1"/>
  <c r="F1053"/>
  <c r="E1053"/>
  <c r="D1053"/>
  <c r="B1053"/>
  <c r="M1052"/>
  <c r="J1052"/>
  <c r="H1052"/>
  <c r="G1052" s="1"/>
  <c r="F1052"/>
  <c r="E1052"/>
  <c r="D1052"/>
  <c r="B1052"/>
  <c r="M1051"/>
  <c r="H1051" s="1"/>
  <c r="G1051" s="1"/>
  <c r="J1051"/>
  <c r="F1051"/>
  <c r="E1051"/>
  <c r="D1051"/>
  <c r="B1051"/>
  <c r="M1050"/>
  <c r="J1050"/>
  <c r="H1050"/>
  <c r="F1050"/>
  <c r="E1050"/>
  <c r="D1050"/>
  <c r="D1100" s="1"/>
  <c r="B1050"/>
  <c r="D1047"/>
  <c r="G1046"/>
  <c r="F1046"/>
  <c r="M1044"/>
  <c r="H1044" s="1"/>
  <c r="G1044" s="1"/>
  <c r="J1044"/>
  <c r="F1044"/>
  <c r="E1044"/>
  <c r="D1044"/>
  <c r="B1044"/>
  <c r="M1043"/>
  <c r="H1043" s="1"/>
  <c r="G1043" s="1"/>
  <c r="J1043"/>
  <c r="F1043"/>
  <c r="E1043"/>
  <c r="D1043"/>
  <c r="B1043"/>
  <c r="M1042"/>
  <c r="J1042"/>
  <c r="H1042"/>
  <c r="G1042" s="1"/>
  <c r="F1042"/>
  <c r="E1042"/>
  <c r="D1042"/>
  <c r="B1042"/>
  <c r="M1041"/>
  <c r="H1041" s="1"/>
  <c r="G1041" s="1"/>
  <c r="J1041"/>
  <c r="F1041"/>
  <c r="E1041"/>
  <c r="D1041"/>
  <c r="B1041"/>
  <c r="M1040"/>
  <c r="H1040" s="1"/>
  <c r="G1040" s="1"/>
  <c r="J1040"/>
  <c r="F1040"/>
  <c r="E1040"/>
  <c r="D1040"/>
  <c r="B1040"/>
  <c r="M1039"/>
  <c r="H1039" s="1"/>
  <c r="G1039" s="1"/>
  <c r="J1039"/>
  <c r="F1039"/>
  <c r="E1039"/>
  <c r="D1039"/>
  <c r="B1039"/>
  <c r="M1038"/>
  <c r="H1038" s="1"/>
  <c r="G1038" s="1"/>
  <c r="J1038"/>
  <c r="F1038"/>
  <c r="E1038"/>
  <c r="D1038"/>
  <c r="B1038"/>
  <c r="M1037"/>
  <c r="J1037"/>
  <c r="H1037"/>
  <c r="G1037" s="1"/>
  <c r="F1037"/>
  <c r="E1037"/>
  <c r="D1037"/>
  <c r="B1037"/>
  <c r="M1036"/>
  <c r="J1036"/>
  <c r="H1036"/>
  <c r="G1036" s="1"/>
  <c r="F1036"/>
  <c r="E1036"/>
  <c r="D1036"/>
  <c r="B1036"/>
  <c r="M1035"/>
  <c r="H1035" s="1"/>
  <c r="G1035" s="1"/>
  <c r="J1035"/>
  <c r="F1035"/>
  <c r="E1035"/>
  <c r="D1035"/>
  <c r="B1035"/>
  <c r="M1034"/>
  <c r="J1034"/>
  <c r="H1034"/>
  <c r="G1034" s="1"/>
  <c r="F1034"/>
  <c r="E1034"/>
  <c r="D1034"/>
  <c r="B1034"/>
  <c r="M1033"/>
  <c r="H1033" s="1"/>
  <c r="G1033" s="1"/>
  <c r="J1033"/>
  <c r="F1033"/>
  <c r="E1033"/>
  <c r="D1033"/>
  <c r="B1033"/>
  <c r="M1032"/>
  <c r="H1032" s="1"/>
  <c r="G1032" s="1"/>
  <c r="J1032"/>
  <c r="F1032"/>
  <c r="E1032"/>
  <c r="D1032"/>
  <c r="B1032"/>
  <c r="M1031"/>
  <c r="H1031" s="1"/>
  <c r="G1031" s="1"/>
  <c r="J1031"/>
  <c r="F1031"/>
  <c r="E1031"/>
  <c r="D1031"/>
  <c r="B1031"/>
  <c r="M1030"/>
  <c r="J1030"/>
  <c r="H1030"/>
  <c r="G1030" s="1"/>
  <c r="F1030"/>
  <c r="E1030"/>
  <c r="D1030"/>
  <c r="B1030"/>
  <c r="M1029"/>
  <c r="J1029"/>
  <c r="H1029"/>
  <c r="G1029" s="1"/>
  <c r="F1029"/>
  <c r="E1029"/>
  <c r="D1029"/>
  <c r="B1029"/>
  <c r="M1028"/>
  <c r="J1028"/>
  <c r="H1028"/>
  <c r="G1028" s="1"/>
  <c r="F1028"/>
  <c r="E1028"/>
  <c r="D1028"/>
  <c r="B1028"/>
  <c r="M1027"/>
  <c r="H1027" s="1"/>
  <c r="G1027" s="1"/>
  <c r="J1027"/>
  <c r="F1027"/>
  <c r="E1027"/>
  <c r="D1027"/>
  <c r="B1027"/>
  <c r="M1026"/>
  <c r="J1026"/>
  <c r="H1026"/>
  <c r="G1026" s="1"/>
  <c r="F1026"/>
  <c r="E1026"/>
  <c r="D1026"/>
  <c r="B1026"/>
  <c r="M1025"/>
  <c r="H1025" s="1"/>
  <c r="G1025" s="1"/>
  <c r="J1025"/>
  <c r="F1025"/>
  <c r="E1025"/>
  <c r="D1025"/>
  <c r="B1025"/>
  <c r="M1024"/>
  <c r="H1024" s="1"/>
  <c r="G1024" s="1"/>
  <c r="J1024"/>
  <c r="F1024"/>
  <c r="E1024"/>
  <c r="D1024"/>
  <c r="B1024"/>
  <c r="M1023"/>
  <c r="H1023" s="1"/>
  <c r="G1023" s="1"/>
  <c r="J1023"/>
  <c r="F1023"/>
  <c r="E1023"/>
  <c r="D1023"/>
  <c r="B1023"/>
  <c r="M1022"/>
  <c r="J1022"/>
  <c r="H1022"/>
  <c r="G1022" s="1"/>
  <c r="F1022"/>
  <c r="E1022"/>
  <c r="D1022"/>
  <c r="B1022"/>
  <c r="M1021"/>
  <c r="J1021"/>
  <c r="H1021"/>
  <c r="G1021" s="1"/>
  <c r="F1021"/>
  <c r="E1021"/>
  <c r="D1021"/>
  <c r="B1021"/>
  <c r="M1020"/>
  <c r="J1020"/>
  <c r="H1020"/>
  <c r="G1020" s="1"/>
  <c r="F1020"/>
  <c r="E1020"/>
  <c r="D1020"/>
  <c r="B1020"/>
  <c r="M1019"/>
  <c r="H1019" s="1"/>
  <c r="G1019" s="1"/>
  <c r="J1019"/>
  <c r="F1019"/>
  <c r="E1019"/>
  <c r="D1019"/>
  <c r="B1019"/>
  <c r="M1018"/>
  <c r="J1018"/>
  <c r="H1018"/>
  <c r="G1018" s="1"/>
  <c r="F1018"/>
  <c r="E1018"/>
  <c r="D1018"/>
  <c r="B1018"/>
  <c r="M1017"/>
  <c r="J1017"/>
  <c r="H1017"/>
  <c r="G1017" s="1"/>
  <c r="F1017"/>
  <c r="E1017"/>
  <c r="D1017"/>
  <c r="B1017"/>
  <c r="M1016"/>
  <c r="H1016" s="1"/>
  <c r="G1016" s="1"/>
  <c r="J1016"/>
  <c r="F1016"/>
  <c r="E1016"/>
  <c r="D1016"/>
  <c r="B1016"/>
  <c r="M1015"/>
  <c r="H1015" s="1"/>
  <c r="G1015" s="1"/>
  <c r="J1015"/>
  <c r="F1015"/>
  <c r="E1015"/>
  <c r="D1015"/>
  <c r="B1015"/>
  <c r="M1014"/>
  <c r="J1014"/>
  <c r="H1014"/>
  <c r="G1014" s="1"/>
  <c r="F1014"/>
  <c r="E1014"/>
  <c r="D1014"/>
  <c r="B1014"/>
  <c r="M1013"/>
  <c r="J1013"/>
  <c r="H1013"/>
  <c r="G1013" s="1"/>
  <c r="F1013"/>
  <c r="E1013"/>
  <c r="D1013"/>
  <c r="B1013"/>
  <c r="M1012"/>
  <c r="J1012"/>
  <c r="H1012"/>
  <c r="G1012" s="1"/>
  <c r="F1012"/>
  <c r="E1012"/>
  <c r="D1012"/>
  <c r="B1012"/>
  <c r="M1011"/>
  <c r="H1011" s="1"/>
  <c r="G1011" s="1"/>
  <c r="J1011"/>
  <c r="F1011"/>
  <c r="E1011"/>
  <c r="D1011"/>
  <c r="B1011"/>
  <c r="M1010"/>
  <c r="J1010"/>
  <c r="H1010"/>
  <c r="G1010" s="1"/>
  <c r="F1010"/>
  <c r="E1010"/>
  <c r="D1010"/>
  <c r="B1010"/>
  <c r="M1009"/>
  <c r="J1009"/>
  <c r="H1009"/>
  <c r="G1009" s="1"/>
  <c r="F1009"/>
  <c r="E1009"/>
  <c r="D1009"/>
  <c r="B1009"/>
  <c r="M1008"/>
  <c r="H1008" s="1"/>
  <c r="G1008" s="1"/>
  <c r="J1008"/>
  <c r="F1008"/>
  <c r="E1008"/>
  <c r="D1008"/>
  <c r="B1008"/>
  <c r="M1007"/>
  <c r="H1007" s="1"/>
  <c r="G1007" s="1"/>
  <c r="J1007"/>
  <c r="F1007"/>
  <c r="E1007"/>
  <c r="D1007"/>
  <c r="B1007"/>
  <c r="M1006"/>
  <c r="J1006"/>
  <c r="H1006"/>
  <c r="G1006" s="1"/>
  <c r="F1006"/>
  <c r="E1006"/>
  <c r="D1006"/>
  <c r="B1006"/>
  <c r="M1005"/>
  <c r="J1005"/>
  <c r="H1005"/>
  <c r="G1005" s="1"/>
  <c r="F1005"/>
  <c r="E1005"/>
  <c r="D1005"/>
  <c r="B1005"/>
  <c r="M1004"/>
  <c r="J1004"/>
  <c r="H1004"/>
  <c r="G1004" s="1"/>
  <c r="F1004"/>
  <c r="E1004"/>
  <c r="D1004"/>
  <c r="B1004"/>
  <c r="M1003"/>
  <c r="H1003" s="1"/>
  <c r="G1003" s="1"/>
  <c r="J1003"/>
  <c r="F1003"/>
  <c r="E1003"/>
  <c r="D1003"/>
  <c r="B1003"/>
  <c r="M1002"/>
  <c r="J1002"/>
  <c r="H1002"/>
  <c r="G1002" s="1"/>
  <c r="F1002"/>
  <c r="E1002"/>
  <c r="D1002"/>
  <c r="B1002"/>
  <c r="M1001"/>
  <c r="J1001"/>
  <c r="H1001"/>
  <c r="G1001" s="1"/>
  <c r="F1001"/>
  <c r="E1001"/>
  <c r="D1001"/>
  <c r="B1001"/>
  <c r="M1000"/>
  <c r="H1000" s="1"/>
  <c r="G1000" s="1"/>
  <c r="J1000"/>
  <c r="F1000"/>
  <c r="E1000"/>
  <c r="D1000"/>
  <c r="B1000"/>
  <c r="M999"/>
  <c r="H999" s="1"/>
  <c r="G999" s="1"/>
  <c r="J999"/>
  <c r="F999"/>
  <c r="E999"/>
  <c r="D999"/>
  <c r="B999"/>
  <c r="M998"/>
  <c r="J998"/>
  <c r="H998"/>
  <c r="G998" s="1"/>
  <c r="F998"/>
  <c r="E998"/>
  <c r="D998"/>
  <c r="B998"/>
  <c r="M997"/>
  <c r="J997"/>
  <c r="H997"/>
  <c r="G997" s="1"/>
  <c r="F997"/>
  <c r="E997"/>
  <c r="D997"/>
  <c r="B997"/>
  <c r="M996"/>
  <c r="J996"/>
  <c r="H996"/>
  <c r="G996" s="1"/>
  <c r="F996"/>
  <c r="E996"/>
  <c r="D996"/>
  <c r="B996"/>
  <c r="M995"/>
  <c r="H995" s="1"/>
  <c r="J995"/>
  <c r="F995"/>
  <c r="E995"/>
  <c r="D995"/>
  <c r="D1045" s="1"/>
  <c r="B995"/>
  <c r="D992"/>
  <c r="G991"/>
  <c r="F991"/>
  <c r="M989"/>
  <c r="H989" s="1"/>
  <c r="G989" s="1"/>
  <c r="J989"/>
  <c r="F989"/>
  <c r="E989"/>
  <c r="D989"/>
  <c r="B989"/>
  <c r="M988"/>
  <c r="H988" s="1"/>
  <c r="G988" s="1"/>
  <c r="J988"/>
  <c r="F988"/>
  <c r="E988"/>
  <c r="D988"/>
  <c r="B988"/>
  <c r="M987"/>
  <c r="J987"/>
  <c r="H987"/>
  <c r="G987" s="1"/>
  <c r="F987"/>
  <c r="E987"/>
  <c r="D987"/>
  <c r="B987"/>
  <c r="M986"/>
  <c r="H986" s="1"/>
  <c r="G986" s="1"/>
  <c r="J986"/>
  <c r="F986"/>
  <c r="E986"/>
  <c r="D986"/>
  <c r="B986"/>
  <c r="M985"/>
  <c r="H985" s="1"/>
  <c r="G985" s="1"/>
  <c r="J985"/>
  <c r="F985"/>
  <c r="E985"/>
  <c r="D985"/>
  <c r="B985"/>
  <c r="M984"/>
  <c r="H984" s="1"/>
  <c r="G984" s="1"/>
  <c r="J984"/>
  <c r="F984"/>
  <c r="E984"/>
  <c r="D984"/>
  <c r="B984"/>
  <c r="M983"/>
  <c r="J983"/>
  <c r="H983"/>
  <c r="G983" s="1"/>
  <c r="F983"/>
  <c r="E983"/>
  <c r="D983"/>
  <c r="B983"/>
  <c r="M982"/>
  <c r="J982"/>
  <c r="H982"/>
  <c r="G982" s="1"/>
  <c r="F982"/>
  <c r="E982"/>
  <c r="D982"/>
  <c r="B982"/>
  <c r="M981"/>
  <c r="J981"/>
  <c r="H981"/>
  <c r="G981" s="1"/>
  <c r="F981"/>
  <c r="E981"/>
  <c r="D981"/>
  <c r="B981"/>
  <c r="M980"/>
  <c r="J980"/>
  <c r="H980"/>
  <c r="G980" s="1"/>
  <c r="F980"/>
  <c r="E980"/>
  <c r="D980"/>
  <c r="B980"/>
  <c r="M979"/>
  <c r="J979"/>
  <c r="H979"/>
  <c r="G979" s="1"/>
  <c r="F979"/>
  <c r="E979"/>
  <c r="D979"/>
  <c r="B979"/>
  <c r="M978"/>
  <c r="H978" s="1"/>
  <c r="G978" s="1"/>
  <c r="J978"/>
  <c r="F978"/>
  <c r="E978"/>
  <c r="D978"/>
  <c r="B978"/>
  <c r="M977"/>
  <c r="H977" s="1"/>
  <c r="G977" s="1"/>
  <c r="J977"/>
  <c r="F977"/>
  <c r="E977"/>
  <c r="D977"/>
  <c r="B977"/>
  <c r="M976"/>
  <c r="H976" s="1"/>
  <c r="G976" s="1"/>
  <c r="J976"/>
  <c r="F976"/>
  <c r="E976"/>
  <c r="D976"/>
  <c r="B976"/>
  <c r="M975"/>
  <c r="J975"/>
  <c r="H975"/>
  <c r="G975" s="1"/>
  <c r="F975"/>
  <c r="E975"/>
  <c r="D975"/>
  <c r="B975"/>
  <c r="M974"/>
  <c r="J974"/>
  <c r="H974"/>
  <c r="G974" s="1"/>
  <c r="F974"/>
  <c r="E974"/>
  <c r="D974"/>
  <c r="B974"/>
  <c r="M973"/>
  <c r="J973"/>
  <c r="H973"/>
  <c r="G973" s="1"/>
  <c r="F973"/>
  <c r="E973"/>
  <c r="D973"/>
  <c r="B973"/>
  <c r="M972"/>
  <c r="J972"/>
  <c r="H972"/>
  <c r="G972" s="1"/>
  <c r="F972"/>
  <c r="E972"/>
  <c r="D972"/>
  <c r="B972"/>
  <c r="M971"/>
  <c r="J971"/>
  <c r="H971"/>
  <c r="G971" s="1"/>
  <c r="F971"/>
  <c r="E971"/>
  <c r="D971"/>
  <c r="B971"/>
  <c r="M970"/>
  <c r="H970" s="1"/>
  <c r="G970" s="1"/>
  <c r="J970"/>
  <c r="F970"/>
  <c r="E970"/>
  <c r="D970"/>
  <c r="B970"/>
  <c r="M969"/>
  <c r="H969" s="1"/>
  <c r="G969" s="1"/>
  <c r="J969"/>
  <c r="F969"/>
  <c r="E969"/>
  <c r="D969"/>
  <c r="B969"/>
  <c r="M968"/>
  <c r="H968" s="1"/>
  <c r="G968" s="1"/>
  <c r="J968"/>
  <c r="F968"/>
  <c r="E968"/>
  <c r="D968"/>
  <c r="B968"/>
  <c r="M967"/>
  <c r="J967"/>
  <c r="H967"/>
  <c r="G967" s="1"/>
  <c r="F967"/>
  <c r="E967"/>
  <c r="D967"/>
  <c r="B967"/>
  <c r="M966"/>
  <c r="J966"/>
  <c r="H966"/>
  <c r="G966" s="1"/>
  <c r="F966"/>
  <c r="E966"/>
  <c r="D966"/>
  <c r="B966"/>
  <c r="M965"/>
  <c r="J965"/>
  <c r="H965"/>
  <c r="G965" s="1"/>
  <c r="F965"/>
  <c r="E965"/>
  <c r="D965"/>
  <c r="B965"/>
  <c r="M964"/>
  <c r="H964" s="1"/>
  <c r="G964" s="1"/>
  <c r="J964"/>
  <c r="F964"/>
  <c r="E964"/>
  <c r="D964"/>
  <c r="B964"/>
  <c r="M963"/>
  <c r="J963"/>
  <c r="H963"/>
  <c r="G963" s="1"/>
  <c r="F963"/>
  <c r="E963"/>
  <c r="D963"/>
  <c r="B963"/>
  <c r="M962"/>
  <c r="H962" s="1"/>
  <c r="G962" s="1"/>
  <c r="J962"/>
  <c r="F962"/>
  <c r="E962"/>
  <c r="D962"/>
  <c r="B962"/>
  <c r="M961"/>
  <c r="H961" s="1"/>
  <c r="G961" s="1"/>
  <c r="J961"/>
  <c r="F961"/>
  <c r="E961"/>
  <c r="D961"/>
  <c r="B961"/>
  <c r="M960"/>
  <c r="H960" s="1"/>
  <c r="G960" s="1"/>
  <c r="J960"/>
  <c r="F960"/>
  <c r="E960"/>
  <c r="D960"/>
  <c r="B960"/>
  <c r="M959"/>
  <c r="J959"/>
  <c r="H959"/>
  <c r="G959" s="1"/>
  <c r="F959"/>
  <c r="E959"/>
  <c r="D959"/>
  <c r="B959"/>
  <c r="M958"/>
  <c r="J958"/>
  <c r="H958"/>
  <c r="G958" s="1"/>
  <c r="F958"/>
  <c r="E958"/>
  <c r="D958"/>
  <c r="B958"/>
  <c r="M957"/>
  <c r="J957"/>
  <c r="H957"/>
  <c r="G957" s="1"/>
  <c r="F957"/>
  <c r="E957"/>
  <c r="D957"/>
  <c r="B957"/>
  <c r="M956"/>
  <c r="H956" s="1"/>
  <c r="G956" s="1"/>
  <c r="J956"/>
  <c r="F956"/>
  <c r="E956"/>
  <c r="D956"/>
  <c r="B956"/>
  <c r="M955"/>
  <c r="J955"/>
  <c r="H955"/>
  <c r="G955" s="1"/>
  <c r="F955"/>
  <c r="E955"/>
  <c r="D955"/>
  <c r="B955"/>
  <c r="M954"/>
  <c r="H954" s="1"/>
  <c r="G954" s="1"/>
  <c r="J954"/>
  <c r="F954"/>
  <c r="E954"/>
  <c r="D954"/>
  <c r="B954"/>
  <c r="M953"/>
  <c r="H953" s="1"/>
  <c r="G953" s="1"/>
  <c r="J953"/>
  <c r="F953"/>
  <c r="E953"/>
  <c r="D953"/>
  <c r="B953"/>
  <c r="M952"/>
  <c r="H952" s="1"/>
  <c r="G952" s="1"/>
  <c r="J952"/>
  <c r="F952"/>
  <c r="E952"/>
  <c r="D952"/>
  <c r="B952"/>
  <c r="M951"/>
  <c r="J951"/>
  <c r="H951"/>
  <c r="G951" s="1"/>
  <c r="F951"/>
  <c r="E951"/>
  <c r="D951"/>
  <c r="B951"/>
  <c r="M950"/>
  <c r="J950"/>
  <c r="H950"/>
  <c r="G950" s="1"/>
  <c r="F950"/>
  <c r="E950"/>
  <c r="D950"/>
  <c r="B950"/>
  <c r="M949"/>
  <c r="J949"/>
  <c r="H949"/>
  <c r="G949" s="1"/>
  <c r="F949"/>
  <c r="E949"/>
  <c r="D949"/>
  <c r="B949"/>
  <c r="M948"/>
  <c r="H948" s="1"/>
  <c r="G948" s="1"/>
  <c r="J948"/>
  <c r="F948"/>
  <c r="E948"/>
  <c r="D948"/>
  <c r="B948"/>
  <c r="M947"/>
  <c r="J947"/>
  <c r="H947"/>
  <c r="G947" s="1"/>
  <c r="F947"/>
  <c r="E947"/>
  <c r="D947"/>
  <c r="B947"/>
  <c r="M946"/>
  <c r="H946" s="1"/>
  <c r="G946" s="1"/>
  <c r="J946"/>
  <c r="F946"/>
  <c r="E946"/>
  <c r="D946"/>
  <c r="B946"/>
  <c r="M945"/>
  <c r="H945" s="1"/>
  <c r="G945" s="1"/>
  <c r="J945"/>
  <c r="F945"/>
  <c r="E945"/>
  <c r="D945"/>
  <c r="B945"/>
  <c r="M944"/>
  <c r="H944" s="1"/>
  <c r="G944" s="1"/>
  <c r="J944"/>
  <c r="F944"/>
  <c r="E944"/>
  <c r="D944"/>
  <c r="B944"/>
  <c r="M943"/>
  <c r="J943"/>
  <c r="H943"/>
  <c r="G943" s="1"/>
  <c r="F943"/>
  <c r="E943"/>
  <c r="D943"/>
  <c r="B943"/>
  <c r="M942"/>
  <c r="J942"/>
  <c r="H942"/>
  <c r="G942" s="1"/>
  <c r="F942"/>
  <c r="E942"/>
  <c r="D942"/>
  <c r="B942"/>
  <c r="M941"/>
  <c r="J941"/>
  <c r="H941"/>
  <c r="G941" s="1"/>
  <c r="F941"/>
  <c r="E941"/>
  <c r="D941"/>
  <c r="B941"/>
  <c r="M940"/>
  <c r="H940" s="1"/>
  <c r="J940"/>
  <c r="F940"/>
  <c r="E940"/>
  <c r="D940"/>
  <c r="D990" s="1"/>
  <c r="B940"/>
  <c r="D937"/>
  <c r="G936"/>
  <c r="F936"/>
  <c r="M934"/>
  <c r="H934" s="1"/>
  <c r="G934" s="1"/>
  <c r="J934"/>
  <c r="F934"/>
  <c r="E934"/>
  <c r="D934"/>
  <c r="B934"/>
  <c r="M933"/>
  <c r="H933" s="1"/>
  <c r="G933" s="1"/>
  <c r="J933"/>
  <c r="F933"/>
  <c r="E933"/>
  <c r="D933"/>
  <c r="B933"/>
  <c r="M932"/>
  <c r="J932"/>
  <c r="H932"/>
  <c r="G932" s="1"/>
  <c r="F932"/>
  <c r="E932"/>
  <c r="D932"/>
  <c r="B932"/>
  <c r="M931"/>
  <c r="J931"/>
  <c r="H931"/>
  <c r="G931" s="1"/>
  <c r="F931"/>
  <c r="E931"/>
  <c r="D931"/>
  <c r="B931"/>
  <c r="M930"/>
  <c r="H930" s="1"/>
  <c r="G930" s="1"/>
  <c r="J930"/>
  <c r="F930"/>
  <c r="E930"/>
  <c r="D930"/>
  <c r="B930"/>
  <c r="M929"/>
  <c r="H929" s="1"/>
  <c r="G929" s="1"/>
  <c r="J929"/>
  <c r="F929"/>
  <c r="E929"/>
  <c r="D929"/>
  <c r="B929"/>
  <c r="M928"/>
  <c r="J928"/>
  <c r="H928"/>
  <c r="G928" s="1"/>
  <c r="F928"/>
  <c r="E928"/>
  <c r="D928"/>
  <c r="B928"/>
  <c r="M927"/>
  <c r="J927"/>
  <c r="H927"/>
  <c r="G927" s="1"/>
  <c r="F927"/>
  <c r="E927"/>
  <c r="D927"/>
  <c r="B927"/>
  <c r="M926"/>
  <c r="H926" s="1"/>
  <c r="G926" s="1"/>
  <c r="J926"/>
  <c r="F926"/>
  <c r="E926"/>
  <c r="D926"/>
  <c r="B926"/>
  <c r="M925"/>
  <c r="H925" s="1"/>
  <c r="G925" s="1"/>
  <c r="J925"/>
  <c r="F925"/>
  <c r="E925"/>
  <c r="D925"/>
  <c r="B925"/>
  <c r="M924"/>
  <c r="J924"/>
  <c r="H924"/>
  <c r="G924" s="1"/>
  <c r="F924"/>
  <c r="E924"/>
  <c r="D924"/>
  <c r="B924"/>
  <c r="M923"/>
  <c r="J923"/>
  <c r="H923"/>
  <c r="G923" s="1"/>
  <c r="F923"/>
  <c r="E923"/>
  <c r="D923"/>
  <c r="B923"/>
  <c r="M922"/>
  <c r="H922" s="1"/>
  <c r="G922" s="1"/>
  <c r="J922"/>
  <c r="F922"/>
  <c r="E922"/>
  <c r="D922"/>
  <c r="B922"/>
  <c r="M921"/>
  <c r="H921" s="1"/>
  <c r="G921" s="1"/>
  <c r="J921"/>
  <c r="F921"/>
  <c r="E921"/>
  <c r="D921"/>
  <c r="B921"/>
  <c r="M920"/>
  <c r="J920"/>
  <c r="H920"/>
  <c r="G920" s="1"/>
  <c r="F920"/>
  <c r="E920"/>
  <c r="D920"/>
  <c r="B920"/>
  <c r="M919"/>
  <c r="J919"/>
  <c r="H919"/>
  <c r="G919" s="1"/>
  <c r="F919"/>
  <c r="E919"/>
  <c r="D919"/>
  <c r="B919"/>
  <c r="M918"/>
  <c r="H918" s="1"/>
  <c r="G918" s="1"/>
  <c r="J918"/>
  <c r="F918"/>
  <c r="E918"/>
  <c r="D918"/>
  <c r="B918"/>
  <c r="M917"/>
  <c r="H917" s="1"/>
  <c r="G917" s="1"/>
  <c r="J917"/>
  <c r="F917"/>
  <c r="E917"/>
  <c r="D917"/>
  <c r="B917"/>
  <c r="M916"/>
  <c r="J916"/>
  <c r="H916"/>
  <c r="G916" s="1"/>
  <c r="F916"/>
  <c r="E916"/>
  <c r="D916"/>
  <c r="B916"/>
  <c r="M915"/>
  <c r="J915"/>
  <c r="H915"/>
  <c r="G915" s="1"/>
  <c r="F915"/>
  <c r="E915"/>
  <c r="D915"/>
  <c r="B915"/>
  <c r="M914"/>
  <c r="H914" s="1"/>
  <c r="G914" s="1"/>
  <c r="J914"/>
  <c r="F914"/>
  <c r="E914"/>
  <c r="D914"/>
  <c r="B914"/>
  <c r="M913"/>
  <c r="H913" s="1"/>
  <c r="G913" s="1"/>
  <c r="J913"/>
  <c r="F913"/>
  <c r="E913"/>
  <c r="D913"/>
  <c r="B913"/>
  <c r="M912"/>
  <c r="J912"/>
  <c r="H912"/>
  <c r="G912" s="1"/>
  <c r="F912"/>
  <c r="E912"/>
  <c r="D912"/>
  <c r="B912"/>
  <c r="M911"/>
  <c r="J911"/>
  <c r="H911"/>
  <c r="G911" s="1"/>
  <c r="F911"/>
  <c r="E911"/>
  <c r="D911"/>
  <c r="B911"/>
  <c r="M910"/>
  <c r="H910" s="1"/>
  <c r="G910" s="1"/>
  <c r="J910"/>
  <c r="F910"/>
  <c r="E910"/>
  <c r="D910"/>
  <c r="B910"/>
  <c r="M909"/>
  <c r="H909" s="1"/>
  <c r="G909" s="1"/>
  <c r="J909"/>
  <c r="F909"/>
  <c r="E909"/>
  <c r="D909"/>
  <c r="B909"/>
  <c r="M908"/>
  <c r="J908"/>
  <c r="H908"/>
  <c r="G908" s="1"/>
  <c r="F908"/>
  <c r="E908"/>
  <c r="D908"/>
  <c r="B908"/>
  <c r="M907"/>
  <c r="J907"/>
  <c r="H907"/>
  <c r="G907" s="1"/>
  <c r="F907"/>
  <c r="E907"/>
  <c r="D907"/>
  <c r="B907"/>
  <c r="M906"/>
  <c r="H906" s="1"/>
  <c r="G906" s="1"/>
  <c r="J906"/>
  <c r="F906"/>
  <c r="E906"/>
  <c r="D906"/>
  <c r="B906"/>
  <c r="M905"/>
  <c r="H905" s="1"/>
  <c r="G905" s="1"/>
  <c r="J905"/>
  <c r="F905"/>
  <c r="E905"/>
  <c r="D905"/>
  <c r="B905"/>
  <c r="M904"/>
  <c r="J904"/>
  <c r="H904"/>
  <c r="G904" s="1"/>
  <c r="F904"/>
  <c r="E904"/>
  <c r="D904"/>
  <c r="B904"/>
  <c r="M903"/>
  <c r="J903"/>
  <c r="H903"/>
  <c r="G903" s="1"/>
  <c r="F903"/>
  <c r="E903"/>
  <c r="D903"/>
  <c r="B903"/>
  <c r="M902"/>
  <c r="H902" s="1"/>
  <c r="G902" s="1"/>
  <c r="J902"/>
  <c r="F902"/>
  <c r="E902"/>
  <c r="D902"/>
  <c r="B902"/>
  <c r="M901"/>
  <c r="H901" s="1"/>
  <c r="G901" s="1"/>
  <c r="J901"/>
  <c r="F901"/>
  <c r="E901"/>
  <c r="D901"/>
  <c r="B901"/>
  <c r="M900"/>
  <c r="J900"/>
  <c r="H900"/>
  <c r="G900" s="1"/>
  <c r="F900"/>
  <c r="E900"/>
  <c r="D900"/>
  <c r="B900"/>
  <c r="M899"/>
  <c r="J899"/>
  <c r="H899"/>
  <c r="G899" s="1"/>
  <c r="F899"/>
  <c r="E899"/>
  <c r="D899"/>
  <c r="B899"/>
  <c r="M898"/>
  <c r="H898" s="1"/>
  <c r="G898" s="1"/>
  <c r="J898"/>
  <c r="F898"/>
  <c r="E898"/>
  <c r="D898"/>
  <c r="B898"/>
  <c r="M897"/>
  <c r="H897" s="1"/>
  <c r="G897" s="1"/>
  <c r="J897"/>
  <c r="F897"/>
  <c r="E897"/>
  <c r="D897"/>
  <c r="B897"/>
  <c r="M896"/>
  <c r="J896"/>
  <c r="H896"/>
  <c r="G896" s="1"/>
  <c r="F896"/>
  <c r="E896"/>
  <c r="D896"/>
  <c r="B896"/>
  <c r="M895"/>
  <c r="J895"/>
  <c r="H895"/>
  <c r="G895" s="1"/>
  <c r="F895"/>
  <c r="E895"/>
  <c r="D895"/>
  <c r="B895"/>
  <c r="M894"/>
  <c r="H894" s="1"/>
  <c r="G894" s="1"/>
  <c r="J894"/>
  <c r="F894"/>
  <c r="E894"/>
  <c r="D894"/>
  <c r="B894"/>
  <c r="M893"/>
  <c r="H893" s="1"/>
  <c r="G893" s="1"/>
  <c r="J893"/>
  <c r="F893"/>
  <c r="E893"/>
  <c r="D893"/>
  <c r="B893"/>
  <c r="M892"/>
  <c r="J892"/>
  <c r="H892"/>
  <c r="G892" s="1"/>
  <c r="F892"/>
  <c r="E892"/>
  <c r="D892"/>
  <c r="B892"/>
  <c r="M891"/>
  <c r="J891"/>
  <c r="H891"/>
  <c r="G891" s="1"/>
  <c r="F891"/>
  <c r="E891"/>
  <c r="D891"/>
  <c r="B891"/>
  <c r="M890"/>
  <c r="H890" s="1"/>
  <c r="G890" s="1"/>
  <c r="J890"/>
  <c r="F890"/>
  <c r="E890"/>
  <c r="D890"/>
  <c r="B890"/>
  <c r="M889"/>
  <c r="H889" s="1"/>
  <c r="G889" s="1"/>
  <c r="J889"/>
  <c r="F889"/>
  <c r="E889"/>
  <c r="D889"/>
  <c r="B889"/>
  <c r="M888"/>
  <c r="J888"/>
  <c r="H888"/>
  <c r="G888" s="1"/>
  <c r="F888"/>
  <c r="E888"/>
  <c r="D888"/>
  <c r="B888"/>
  <c r="M887"/>
  <c r="J887"/>
  <c r="H887"/>
  <c r="G887" s="1"/>
  <c r="F887"/>
  <c r="E887"/>
  <c r="D887"/>
  <c r="B887"/>
  <c r="M886"/>
  <c r="H886" s="1"/>
  <c r="G886" s="1"/>
  <c r="J886"/>
  <c r="F886"/>
  <c r="E886"/>
  <c r="D886"/>
  <c r="B886"/>
  <c r="M885"/>
  <c r="H885" s="1"/>
  <c r="J885"/>
  <c r="F885"/>
  <c r="E885"/>
  <c r="D885"/>
  <c r="D935" s="1"/>
  <c r="B885"/>
  <c r="D882"/>
  <c r="G881"/>
  <c r="F881"/>
  <c r="M879"/>
  <c r="H879" s="1"/>
  <c r="G879" s="1"/>
  <c r="J879"/>
  <c r="F879"/>
  <c r="E879"/>
  <c r="D879"/>
  <c r="B879"/>
  <c r="M878"/>
  <c r="H878" s="1"/>
  <c r="G878" s="1"/>
  <c r="J878"/>
  <c r="F878"/>
  <c r="E878"/>
  <c r="D878"/>
  <c r="B878"/>
  <c r="M877"/>
  <c r="J877"/>
  <c r="H877"/>
  <c r="G877" s="1"/>
  <c r="F877"/>
  <c r="E877"/>
  <c r="D877"/>
  <c r="B877"/>
  <c r="M876"/>
  <c r="J876"/>
  <c r="H876"/>
  <c r="G876" s="1"/>
  <c r="F876"/>
  <c r="E876"/>
  <c r="D876"/>
  <c r="B876"/>
  <c r="M875"/>
  <c r="H875" s="1"/>
  <c r="G875" s="1"/>
  <c r="J875"/>
  <c r="F875"/>
  <c r="E875"/>
  <c r="D875"/>
  <c r="B875"/>
  <c r="M874"/>
  <c r="H874" s="1"/>
  <c r="G874" s="1"/>
  <c r="J874"/>
  <c r="F874"/>
  <c r="E874"/>
  <c r="D874"/>
  <c r="B874"/>
  <c r="M873"/>
  <c r="J873"/>
  <c r="H873"/>
  <c r="G873" s="1"/>
  <c r="F873"/>
  <c r="E873"/>
  <c r="D873"/>
  <c r="B873"/>
  <c r="M872"/>
  <c r="J872"/>
  <c r="H872"/>
  <c r="G872" s="1"/>
  <c r="F872"/>
  <c r="E872"/>
  <c r="D872"/>
  <c r="B872"/>
  <c r="M871"/>
  <c r="H871" s="1"/>
  <c r="G871" s="1"/>
  <c r="J871"/>
  <c r="F871"/>
  <c r="E871"/>
  <c r="D871"/>
  <c r="B871"/>
  <c r="M870"/>
  <c r="H870" s="1"/>
  <c r="G870" s="1"/>
  <c r="J870"/>
  <c r="F870"/>
  <c r="E870"/>
  <c r="D870"/>
  <c r="B870"/>
  <c r="M869"/>
  <c r="J869"/>
  <c r="H869"/>
  <c r="G869" s="1"/>
  <c r="F869"/>
  <c r="E869"/>
  <c r="D869"/>
  <c r="B869"/>
  <c r="M868"/>
  <c r="J868"/>
  <c r="H868"/>
  <c r="G868" s="1"/>
  <c r="F868"/>
  <c r="E868"/>
  <c r="D868"/>
  <c r="B868"/>
  <c r="M867"/>
  <c r="H867" s="1"/>
  <c r="G867" s="1"/>
  <c r="J867"/>
  <c r="F867"/>
  <c r="E867"/>
  <c r="D867"/>
  <c r="B867"/>
  <c r="M866"/>
  <c r="H866" s="1"/>
  <c r="G866" s="1"/>
  <c r="J866"/>
  <c r="F866"/>
  <c r="E866"/>
  <c r="D866"/>
  <c r="B866"/>
  <c r="M865"/>
  <c r="J865"/>
  <c r="H865"/>
  <c r="G865"/>
  <c r="F865"/>
  <c r="E865"/>
  <c r="D865"/>
  <c r="B865"/>
  <c r="M864"/>
  <c r="J864"/>
  <c r="H864"/>
  <c r="G864" s="1"/>
  <c r="F864"/>
  <c r="E864"/>
  <c r="D864"/>
  <c r="B864"/>
  <c r="M863"/>
  <c r="H863" s="1"/>
  <c r="G863" s="1"/>
  <c r="J863"/>
  <c r="F863"/>
  <c r="E863"/>
  <c r="D863"/>
  <c r="B863"/>
  <c r="M862"/>
  <c r="H862" s="1"/>
  <c r="G862" s="1"/>
  <c r="J862"/>
  <c r="F862"/>
  <c r="E862"/>
  <c r="D862"/>
  <c r="B862"/>
  <c r="M861"/>
  <c r="J861"/>
  <c r="H861"/>
  <c r="G861" s="1"/>
  <c r="F861"/>
  <c r="E861"/>
  <c r="D861"/>
  <c r="B861"/>
  <c r="M860"/>
  <c r="J860"/>
  <c r="H860"/>
  <c r="G860" s="1"/>
  <c r="F860"/>
  <c r="E860"/>
  <c r="D860"/>
  <c r="B860"/>
  <c r="M859"/>
  <c r="H859" s="1"/>
  <c r="G859" s="1"/>
  <c r="J859"/>
  <c r="F859"/>
  <c r="E859"/>
  <c r="D859"/>
  <c r="B859"/>
  <c r="M858"/>
  <c r="H858" s="1"/>
  <c r="G858" s="1"/>
  <c r="J858"/>
  <c r="F858"/>
  <c r="E858"/>
  <c r="D858"/>
  <c r="B858"/>
  <c r="M857"/>
  <c r="J857"/>
  <c r="H857"/>
  <c r="G857" s="1"/>
  <c r="F857"/>
  <c r="E857"/>
  <c r="D857"/>
  <c r="B857"/>
  <c r="M856"/>
  <c r="J856"/>
  <c r="H856"/>
  <c r="G856" s="1"/>
  <c r="F856"/>
  <c r="E856"/>
  <c r="D856"/>
  <c r="B856"/>
  <c r="M855"/>
  <c r="H855" s="1"/>
  <c r="G855" s="1"/>
  <c r="J855"/>
  <c r="F855"/>
  <c r="E855"/>
  <c r="D855"/>
  <c r="B855"/>
  <c r="M854"/>
  <c r="H854" s="1"/>
  <c r="G854" s="1"/>
  <c r="J854"/>
  <c r="F854"/>
  <c r="E854"/>
  <c r="D854"/>
  <c r="B854"/>
  <c r="M853"/>
  <c r="J853"/>
  <c r="H853"/>
  <c r="G853" s="1"/>
  <c r="F853"/>
  <c r="E853"/>
  <c r="D853"/>
  <c r="B853"/>
  <c r="M852"/>
  <c r="J852"/>
  <c r="H852"/>
  <c r="G852" s="1"/>
  <c r="F852"/>
  <c r="E852"/>
  <c r="D852"/>
  <c r="B852"/>
  <c r="M851"/>
  <c r="H851" s="1"/>
  <c r="G851" s="1"/>
  <c r="J851"/>
  <c r="F851"/>
  <c r="E851"/>
  <c r="D851"/>
  <c r="B851"/>
  <c r="M850"/>
  <c r="H850" s="1"/>
  <c r="G850" s="1"/>
  <c r="J850"/>
  <c r="F850"/>
  <c r="E850"/>
  <c r="D850"/>
  <c r="B850"/>
  <c r="M849"/>
  <c r="J849"/>
  <c r="H849"/>
  <c r="G849" s="1"/>
  <c r="F849"/>
  <c r="E849"/>
  <c r="D849"/>
  <c r="B849"/>
  <c r="M848"/>
  <c r="J848"/>
  <c r="H848"/>
  <c r="G848" s="1"/>
  <c r="F848"/>
  <c r="E848"/>
  <c r="D848"/>
  <c r="B848"/>
  <c r="M847"/>
  <c r="H847" s="1"/>
  <c r="G847" s="1"/>
  <c r="J847"/>
  <c r="F847"/>
  <c r="E847"/>
  <c r="D847"/>
  <c r="B847"/>
  <c r="M846"/>
  <c r="H846" s="1"/>
  <c r="G846" s="1"/>
  <c r="J846"/>
  <c r="F846"/>
  <c r="E846"/>
  <c r="D846"/>
  <c r="B846"/>
  <c r="M845"/>
  <c r="J845"/>
  <c r="H845"/>
  <c r="G845" s="1"/>
  <c r="F845"/>
  <c r="E845"/>
  <c r="D845"/>
  <c r="B845"/>
  <c r="M844"/>
  <c r="J844"/>
  <c r="H844"/>
  <c r="G844" s="1"/>
  <c r="F844"/>
  <c r="E844"/>
  <c r="D844"/>
  <c r="B844"/>
  <c r="M843"/>
  <c r="H843" s="1"/>
  <c r="G843" s="1"/>
  <c r="J843"/>
  <c r="F843"/>
  <c r="E843"/>
  <c r="D843"/>
  <c r="B843"/>
  <c r="M842"/>
  <c r="H842" s="1"/>
  <c r="G842" s="1"/>
  <c r="J842"/>
  <c r="F842"/>
  <c r="E842"/>
  <c r="D842"/>
  <c r="B842"/>
  <c r="M841"/>
  <c r="J841"/>
  <c r="H841"/>
  <c r="G841" s="1"/>
  <c r="F841"/>
  <c r="E841"/>
  <c r="D841"/>
  <c r="B841"/>
  <c r="M840"/>
  <c r="J840"/>
  <c r="H840"/>
  <c r="G840" s="1"/>
  <c r="F840"/>
  <c r="E840"/>
  <c r="D840"/>
  <c r="B840"/>
  <c r="M839"/>
  <c r="H839" s="1"/>
  <c r="G839" s="1"/>
  <c r="J839"/>
  <c r="F839"/>
  <c r="E839"/>
  <c r="D839"/>
  <c r="B839"/>
  <c r="M838"/>
  <c r="H838" s="1"/>
  <c r="G838" s="1"/>
  <c r="J838"/>
  <c r="F838"/>
  <c r="E838"/>
  <c r="D838"/>
  <c r="B838"/>
  <c r="M837"/>
  <c r="J837"/>
  <c r="H837"/>
  <c r="G837" s="1"/>
  <c r="F837"/>
  <c r="E837"/>
  <c r="D837"/>
  <c r="B837"/>
  <c r="M836"/>
  <c r="J836"/>
  <c r="H836"/>
  <c r="G836" s="1"/>
  <c r="F836"/>
  <c r="E836"/>
  <c r="D836"/>
  <c r="B836"/>
  <c r="M835"/>
  <c r="H835" s="1"/>
  <c r="G835" s="1"/>
  <c r="J835"/>
  <c r="F835"/>
  <c r="E835"/>
  <c r="D835"/>
  <c r="B835"/>
  <c r="M834"/>
  <c r="H834" s="1"/>
  <c r="G834" s="1"/>
  <c r="J834"/>
  <c r="F834"/>
  <c r="E834"/>
  <c r="D834"/>
  <c r="B834"/>
  <c r="M833"/>
  <c r="J833"/>
  <c r="H833"/>
  <c r="G833" s="1"/>
  <c r="F833"/>
  <c r="E833"/>
  <c r="D833"/>
  <c r="B833"/>
  <c r="M832"/>
  <c r="J832"/>
  <c r="H832"/>
  <c r="G832" s="1"/>
  <c r="F832"/>
  <c r="E832"/>
  <c r="D832"/>
  <c r="B832"/>
  <c r="M831"/>
  <c r="H831" s="1"/>
  <c r="G831" s="1"/>
  <c r="J831"/>
  <c r="F831"/>
  <c r="E831"/>
  <c r="D831"/>
  <c r="B831"/>
  <c r="M830"/>
  <c r="H830" s="1"/>
  <c r="J830"/>
  <c r="F830"/>
  <c r="E830"/>
  <c r="D830"/>
  <c r="D880" s="1"/>
  <c r="B830"/>
  <c r="D827"/>
  <c r="G826"/>
  <c r="F826"/>
  <c r="M824"/>
  <c r="H824" s="1"/>
  <c r="G824" s="1"/>
  <c r="J824"/>
  <c r="F824"/>
  <c r="E824"/>
  <c r="D824"/>
  <c r="B824"/>
  <c r="M823"/>
  <c r="H823" s="1"/>
  <c r="G823" s="1"/>
  <c r="J823"/>
  <c r="F823"/>
  <c r="E823"/>
  <c r="D823"/>
  <c r="B823"/>
  <c r="M822"/>
  <c r="J822"/>
  <c r="H822"/>
  <c r="G822" s="1"/>
  <c r="F822"/>
  <c r="E822"/>
  <c r="D822"/>
  <c r="B822"/>
  <c r="M821"/>
  <c r="J821"/>
  <c r="H821"/>
  <c r="G821" s="1"/>
  <c r="F821"/>
  <c r="E821"/>
  <c r="D821"/>
  <c r="B821"/>
  <c r="M820"/>
  <c r="H820" s="1"/>
  <c r="G820" s="1"/>
  <c r="J820"/>
  <c r="F820"/>
  <c r="E820"/>
  <c r="D820"/>
  <c r="B820"/>
  <c r="M819"/>
  <c r="H819" s="1"/>
  <c r="G819" s="1"/>
  <c r="J819"/>
  <c r="F819"/>
  <c r="E819"/>
  <c r="D819"/>
  <c r="B819"/>
  <c r="M818"/>
  <c r="J818"/>
  <c r="H818"/>
  <c r="G818" s="1"/>
  <c r="F818"/>
  <c r="E818"/>
  <c r="D818"/>
  <c r="B818"/>
  <c r="M817"/>
  <c r="J817"/>
  <c r="H817"/>
  <c r="G817" s="1"/>
  <c r="F817"/>
  <c r="E817"/>
  <c r="D817"/>
  <c r="B817"/>
  <c r="M816"/>
  <c r="H816" s="1"/>
  <c r="G816" s="1"/>
  <c r="J816"/>
  <c r="F816"/>
  <c r="E816"/>
  <c r="D816"/>
  <c r="B816"/>
  <c r="M815"/>
  <c r="H815" s="1"/>
  <c r="G815" s="1"/>
  <c r="J815"/>
  <c r="F815"/>
  <c r="E815"/>
  <c r="D815"/>
  <c r="B815"/>
  <c r="M814"/>
  <c r="J814"/>
  <c r="H814"/>
  <c r="G814" s="1"/>
  <c r="F814"/>
  <c r="E814"/>
  <c r="D814"/>
  <c r="B814"/>
  <c r="M813"/>
  <c r="J813"/>
  <c r="H813"/>
  <c r="G813" s="1"/>
  <c r="F813"/>
  <c r="E813"/>
  <c r="D813"/>
  <c r="B813"/>
  <c r="M812"/>
  <c r="H812" s="1"/>
  <c r="G812" s="1"/>
  <c r="J812"/>
  <c r="F812"/>
  <c r="E812"/>
  <c r="D812"/>
  <c r="B812"/>
  <c r="M811"/>
  <c r="H811" s="1"/>
  <c r="G811" s="1"/>
  <c r="J811"/>
  <c r="F811"/>
  <c r="E811"/>
  <c r="D811"/>
  <c r="B811"/>
  <c r="M810"/>
  <c r="J810"/>
  <c r="H810"/>
  <c r="G810" s="1"/>
  <c r="F810"/>
  <c r="E810"/>
  <c r="D810"/>
  <c r="B810"/>
  <c r="M809"/>
  <c r="J809"/>
  <c r="H809"/>
  <c r="G809" s="1"/>
  <c r="F809"/>
  <c r="E809"/>
  <c r="D809"/>
  <c r="B809"/>
  <c r="M808"/>
  <c r="H808" s="1"/>
  <c r="G808" s="1"/>
  <c r="J808"/>
  <c r="F808"/>
  <c r="E808"/>
  <c r="D808"/>
  <c r="B808"/>
  <c r="M807"/>
  <c r="H807" s="1"/>
  <c r="G807" s="1"/>
  <c r="J807"/>
  <c r="F807"/>
  <c r="E807"/>
  <c r="D807"/>
  <c r="B807"/>
  <c r="M806"/>
  <c r="J806"/>
  <c r="H806"/>
  <c r="G806" s="1"/>
  <c r="F806"/>
  <c r="E806"/>
  <c r="D806"/>
  <c r="B806"/>
  <c r="M805"/>
  <c r="J805"/>
  <c r="H805"/>
  <c r="G805" s="1"/>
  <c r="F805"/>
  <c r="E805"/>
  <c r="D805"/>
  <c r="B805"/>
  <c r="M804"/>
  <c r="H804" s="1"/>
  <c r="G804" s="1"/>
  <c r="J804"/>
  <c r="F804"/>
  <c r="E804"/>
  <c r="D804"/>
  <c r="B804"/>
  <c r="M803"/>
  <c r="H803" s="1"/>
  <c r="G803" s="1"/>
  <c r="J803"/>
  <c r="F803"/>
  <c r="E803"/>
  <c r="D803"/>
  <c r="B803"/>
  <c r="M802"/>
  <c r="J802"/>
  <c r="H802"/>
  <c r="G802" s="1"/>
  <c r="F802"/>
  <c r="E802"/>
  <c r="D802"/>
  <c r="B802"/>
  <c r="M801"/>
  <c r="J801"/>
  <c r="H801"/>
  <c r="G801" s="1"/>
  <c r="F801"/>
  <c r="E801"/>
  <c r="D801"/>
  <c r="B801"/>
  <c r="M800"/>
  <c r="H800" s="1"/>
  <c r="G800" s="1"/>
  <c r="J800"/>
  <c r="F800"/>
  <c r="E800"/>
  <c r="D800"/>
  <c r="B800"/>
  <c r="M799"/>
  <c r="H799" s="1"/>
  <c r="G799" s="1"/>
  <c r="J799"/>
  <c r="F799"/>
  <c r="E799"/>
  <c r="D799"/>
  <c r="B799"/>
  <c r="M798"/>
  <c r="J798"/>
  <c r="H798"/>
  <c r="G798" s="1"/>
  <c r="F798"/>
  <c r="E798"/>
  <c r="D798"/>
  <c r="B798"/>
  <c r="M797"/>
  <c r="J797"/>
  <c r="H797"/>
  <c r="G797" s="1"/>
  <c r="F797"/>
  <c r="E797"/>
  <c r="D797"/>
  <c r="B797"/>
  <c r="M796"/>
  <c r="H796" s="1"/>
  <c r="G796" s="1"/>
  <c r="J796"/>
  <c r="F796"/>
  <c r="E796"/>
  <c r="D796"/>
  <c r="B796"/>
  <c r="M795"/>
  <c r="H795" s="1"/>
  <c r="G795" s="1"/>
  <c r="J795"/>
  <c r="F795"/>
  <c r="E795"/>
  <c r="D795"/>
  <c r="B795"/>
  <c r="M794"/>
  <c r="J794"/>
  <c r="H794"/>
  <c r="G794" s="1"/>
  <c r="F794"/>
  <c r="E794"/>
  <c r="D794"/>
  <c r="B794"/>
  <c r="M793"/>
  <c r="J793"/>
  <c r="H793"/>
  <c r="G793" s="1"/>
  <c r="F793"/>
  <c r="E793"/>
  <c r="D793"/>
  <c r="B793"/>
  <c r="M792"/>
  <c r="H792" s="1"/>
  <c r="G792" s="1"/>
  <c r="J792"/>
  <c r="F792"/>
  <c r="E792"/>
  <c r="D792"/>
  <c r="B792"/>
  <c r="M791"/>
  <c r="H791" s="1"/>
  <c r="G791" s="1"/>
  <c r="J791"/>
  <c r="F791"/>
  <c r="E791"/>
  <c r="D791"/>
  <c r="B791"/>
  <c r="M790"/>
  <c r="J790"/>
  <c r="H790"/>
  <c r="G790" s="1"/>
  <c r="F790"/>
  <c r="E790"/>
  <c r="D790"/>
  <c r="B790"/>
  <c r="M789"/>
  <c r="J789"/>
  <c r="H789"/>
  <c r="G789" s="1"/>
  <c r="F789"/>
  <c r="E789"/>
  <c r="D789"/>
  <c r="B789"/>
  <c r="M788"/>
  <c r="H788" s="1"/>
  <c r="G788" s="1"/>
  <c r="J788"/>
  <c r="F788"/>
  <c r="E788"/>
  <c r="D788"/>
  <c r="B788"/>
  <c r="M787"/>
  <c r="H787" s="1"/>
  <c r="G787" s="1"/>
  <c r="J787"/>
  <c r="F787"/>
  <c r="E787"/>
  <c r="D787"/>
  <c r="B787"/>
  <c r="M786"/>
  <c r="J786"/>
  <c r="H786"/>
  <c r="G786" s="1"/>
  <c r="F786"/>
  <c r="E786"/>
  <c r="D786"/>
  <c r="B786"/>
  <c r="M785"/>
  <c r="J785"/>
  <c r="H785"/>
  <c r="G785" s="1"/>
  <c r="F785"/>
  <c r="E785"/>
  <c r="D785"/>
  <c r="B785"/>
  <c r="M784"/>
  <c r="H784" s="1"/>
  <c r="G784" s="1"/>
  <c r="J784"/>
  <c r="F784"/>
  <c r="E784"/>
  <c r="D784"/>
  <c r="B784"/>
  <c r="M783"/>
  <c r="H783" s="1"/>
  <c r="G783" s="1"/>
  <c r="J783"/>
  <c r="F783"/>
  <c r="E783"/>
  <c r="D783"/>
  <c r="B783"/>
  <c r="M782"/>
  <c r="J782"/>
  <c r="H782"/>
  <c r="G782" s="1"/>
  <c r="F782"/>
  <c r="E782"/>
  <c r="D782"/>
  <c r="B782"/>
  <c r="M781"/>
  <c r="J781"/>
  <c r="H781"/>
  <c r="G781" s="1"/>
  <c r="F781"/>
  <c r="E781"/>
  <c r="D781"/>
  <c r="B781"/>
  <c r="M780"/>
  <c r="H780" s="1"/>
  <c r="G780" s="1"/>
  <c r="J780"/>
  <c r="F780"/>
  <c r="E780"/>
  <c r="D780"/>
  <c r="B780"/>
  <c r="M779"/>
  <c r="H779" s="1"/>
  <c r="G779" s="1"/>
  <c r="J779"/>
  <c r="F779"/>
  <c r="E779"/>
  <c r="D779"/>
  <c r="B779"/>
  <c r="M778"/>
  <c r="J778"/>
  <c r="H778"/>
  <c r="G778" s="1"/>
  <c r="F778"/>
  <c r="E778"/>
  <c r="D778"/>
  <c r="B778"/>
  <c r="M777"/>
  <c r="J777"/>
  <c r="H777"/>
  <c r="G777" s="1"/>
  <c r="F777"/>
  <c r="E777"/>
  <c r="D777"/>
  <c r="B777"/>
  <c r="M776"/>
  <c r="H776" s="1"/>
  <c r="G776" s="1"/>
  <c r="J776"/>
  <c r="F776"/>
  <c r="E776"/>
  <c r="D776"/>
  <c r="B776"/>
  <c r="M775"/>
  <c r="H775" s="1"/>
  <c r="J775"/>
  <c r="F775"/>
  <c r="E775"/>
  <c r="D775"/>
  <c r="D825" s="1"/>
  <c r="B775"/>
  <c r="D772"/>
  <c r="G771"/>
  <c r="F771"/>
  <c r="M769"/>
  <c r="J769"/>
  <c r="H769"/>
  <c r="G769" s="1"/>
  <c r="F769"/>
  <c r="E769"/>
  <c r="D769"/>
  <c r="B769"/>
  <c r="M768"/>
  <c r="H768" s="1"/>
  <c r="G768" s="1"/>
  <c r="J768"/>
  <c r="F768"/>
  <c r="E768"/>
  <c r="D768"/>
  <c r="B768"/>
  <c r="M767"/>
  <c r="H767" s="1"/>
  <c r="G767" s="1"/>
  <c r="J767"/>
  <c r="F767"/>
  <c r="E767"/>
  <c r="D767"/>
  <c r="B767"/>
  <c r="M766"/>
  <c r="J766"/>
  <c r="H766"/>
  <c r="G766" s="1"/>
  <c r="F766"/>
  <c r="E766"/>
  <c r="D766"/>
  <c r="B766"/>
  <c r="M765"/>
  <c r="H765" s="1"/>
  <c r="G765" s="1"/>
  <c r="J765"/>
  <c r="F765"/>
  <c r="E765"/>
  <c r="D765"/>
  <c r="B765"/>
  <c r="M764"/>
  <c r="H764" s="1"/>
  <c r="G764" s="1"/>
  <c r="J764"/>
  <c r="F764"/>
  <c r="E764"/>
  <c r="D764"/>
  <c r="B764"/>
  <c r="M763"/>
  <c r="H763" s="1"/>
  <c r="G763" s="1"/>
  <c r="J763"/>
  <c r="F763"/>
  <c r="E763"/>
  <c r="D763"/>
  <c r="B763"/>
  <c r="M762"/>
  <c r="J762"/>
  <c r="H762"/>
  <c r="G762" s="1"/>
  <c r="F762"/>
  <c r="E762"/>
  <c r="D762"/>
  <c r="B762"/>
  <c r="M761"/>
  <c r="J761"/>
  <c r="H761"/>
  <c r="G761" s="1"/>
  <c r="F761"/>
  <c r="E761"/>
  <c r="D761"/>
  <c r="B761"/>
  <c r="M760"/>
  <c r="J760"/>
  <c r="H760"/>
  <c r="G760" s="1"/>
  <c r="F760"/>
  <c r="E760"/>
  <c r="D760"/>
  <c r="B760"/>
  <c r="M759"/>
  <c r="H759" s="1"/>
  <c r="G759" s="1"/>
  <c r="J759"/>
  <c r="F759"/>
  <c r="E759"/>
  <c r="D759"/>
  <c r="B759"/>
  <c r="M758"/>
  <c r="J758"/>
  <c r="H758"/>
  <c r="G758" s="1"/>
  <c r="F758"/>
  <c r="E758"/>
  <c r="D758"/>
  <c r="B758"/>
  <c r="M757"/>
  <c r="H757" s="1"/>
  <c r="G757" s="1"/>
  <c r="J757"/>
  <c r="F757"/>
  <c r="E757"/>
  <c r="D757"/>
  <c r="B757"/>
  <c r="M756"/>
  <c r="H756" s="1"/>
  <c r="G756" s="1"/>
  <c r="J756"/>
  <c r="F756"/>
  <c r="E756"/>
  <c r="D756"/>
  <c r="B756"/>
  <c r="M755"/>
  <c r="H755" s="1"/>
  <c r="G755" s="1"/>
  <c r="J755"/>
  <c r="F755"/>
  <c r="E755"/>
  <c r="D755"/>
  <c r="B755"/>
  <c r="M754"/>
  <c r="J754"/>
  <c r="H754"/>
  <c r="G754" s="1"/>
  <c r="F754"/>
  <c r="E754"/>
  <c r="D754"/>
  <c r="B754"/>
  <c r="M753"/>
  <c r="J753"/>
  <c r="H753"/>
  <c r="G753" s="1"/>
  <c r="F753"/>
  <c r="E753"/>
  <c r="D753"/>
  <c r="B753"/>
  <c r="M752"/>
  <c r="J752"/>
  <c r="H752"/>
  <c r="G752"/>
  <c r="F752"/>
  <c r="E752"/>
  <c r="D752"/>
  <c r="B752"/>
  <c r="M751"/>
  <c r="H751" s="1"/>
  <c r="G751" s="1"/>
  <c r="J751"/>
  <c r="F751"/>
  <c r="E751"/>
  <c r="D751"/>
  <c r="B751"/>
  <c r="M750"/>
  <c r="J750"/>
  <c r="H750"/>
  <c r="G750" s="1"/>
  <c r="F750"/>
  <c r="E750"/>
  <c r="D750"/>
  <c r="B750"/>
  <c r="M749"/>
  <c r="H749" s="1"/>
  <c r="G749" s="1"/>
  <c r="J749"/>
  <c r="F749"/>
  <c r="E749"/>
  <c r="D749"/>
  <c r="B749"/>
  <c r="M748"/>
  <c r="H748" s="1"/>
  <c r="G748" s="1"/>
  <c r="J748"/>
  <c r="F748"/>
  <c r="E748"/>
  <c r="D748"/>
  <c r="B748"/>
  <c r="M747"/>
  <c r="H747" s="1"/>
  <c r="G747" s="1"/>
  <c r="J747"/>
  <c r="F747"/>
  <c r="E747"/>
  <c r="D747"/>
  <c r="B747"/>
  <c r="M746"/>
  <c r="J746"/>
  <c r="H746"/>
  <c r="G746" s="1"/>
  <c r="F746"/>
  <c r="E746"/>
  <c r="D746"/>
  <c r="B746"/>
  <c r="M745"/>
  <c r="J745"/>
  <c r="H745"/>
  <c r="G745" s="1"/>
  <c r="F745"/>
  <c r="E745"/>
  <c r="D745"/>
  <c r="B745"/>
  <c r="M744"/>
  <c r="J744"/>
  <c r="H744"/>
  <c r="G744" s="1"/>
  <c r="F744"/>
  <c r="E744"/>
  <c r="D744"/>
  <c r="B744"/>
  <c r="M743"/>
  <c r="H743" s="1"/>
  <c r="G743" s="1"/>
  <c r="J743"/>
  <c r="F743"/>
  <c r="E743"/>
  <c r="D743"/>
  <c r="B743"/>
  <c r="M742"/>
  <c r="J742"/>
  <c r="H742"/>
  <c r="G742" s="1"/>
  <c r="F742"/>
  <c r="E742"/>
  <c r="D742"/>
  <c r="B742"/>
  <c r="M741"/>
  <c r="H741" s="1"/>
  <c r="G741" s="1"/>
  <c r="J741"/>
  <c r="F741"/>
  <c r="E741"/>
  <c r="D741"/>
  <c r="B741"/>
  <c r="M740"/>
  <c r="H740" s="1"/>
  <c r="G740" s="1"/>
  <c r="J740"/>
  <c r="F740"/>
  <c r="E740"/>
  <c r="D740"/>
  <c r="B740"/>
  <c r="M739"/>
  <c r="H739" s="1"/>
  <c r="G739" s="1"/>
  <c r="J739"/>
  <c r="F739"/>
  <c r="E739"/>
  <c r="D739"/>
  <c r="B739"/>
  <c r="M738"/>
  <c r="J738"/>
  <c r="H738"/>
  <c r="G738" s="1"/>
  <c r="F738"/>
  <c r="E738"/>
  <c r="D738"/>
  <c r="B738"/>
  <c r="M737"/>
  <c r="J737"/>
  <c r="H737"/>
  <c r="G737" s="1"/>
  <c r="F737"/>
  <c r="E737"/>
  <c r="D737"/>
  <c r="B737"/>
  <c r="M736"/>
  <c r="J736"/>
  <c r="H736"/>
  <c r="G736" s="1"/>
  <c r="F736"/>
  <c r="E736"/>
  <c r="D736"/>
  <c r="B736"/>
  <c r="M735"/>
  <c r="H735" s="1"/>
  <c r="G735" s="1"/>
  <c r="J735"/>
  <c r="F735"/>
  <c r="E735"/>
  <c r="D735"/>
  <c r="B735"/>
  <c r="M734"/>
  <c r="J734"/>
  <c r="H734"/>
  <c r="G734" s="1"/>
  <c r="F734"/>
  <c r="E734"/>
  <c r="D734"/>
  <c r="B734"/>
  <c r="M733"/>
  <c r="H733" s="1"/>
  <c r="G733" s="1"/>
  <c r="J733"/>
  <c r="F733"/>
  <c r="E733"/>
  <c r="D733"/>
  <c r="B733"/>
  <c r="M732"/>
  <c r="H732" s="1"/>
  <c r="G732" s="1"/>
  <c r="J732"/>
  <c r="F732"/>
  <c r="E732"/>
  <c r="D732"/>
  <c r="B732"/>
  <c r="M731"/>
  <c r="H731" s="1"/>
  <c r="G731" s="1"/>
  <c r="J731"/>
  <c r="F731"/>
  <c r="E731"/>
  <c r="D731"/>
  <c r="B731"/>
  <c r="M730"/>
  <c r="J730"/>
  <c r="H730"/>
  <c r="G730" s="1"/>
  <c r="F730"/>
  <c r="E730"/>
  <c r="D730"/>
  <c r="B730"/>
  <c r="M729"/>
  <c r="J729"/>
  <c r="H729"/>
  <c r="G729" s="1"/>
  <c r="F729"/>
  <c r="E729"/>
  <c r="D729"/>
  <c r="B729"/>
  <c r="M728"/>
  <c r="H728" s="1"/>
  <c r="G728" s="1"/>
  <c r="J728"/>
  <c r="F728"/>
  <c r="E728"/>
  <c r="D728"/>
  <c r="B728"/>
  <c r="M727"/>
  <c r="H727" s="1"/>
  <c r="G727" s="1"/>
  <c r="J727"/>
  <c r="F727"/>
  <c r="E727"/>
  <c r="D727"/>
  <c r="B727"/>
  <c r="M726"/>
  <c r="J726"/>
  <c r="H726"/>
  <c r="G726" s="1"/>
  <c r="F726"/>
  <c r="E726"/>
  <c r="D726"/>
  <c r="B726"/>
  <c r="M725"/>
  <c r="H725" s="1"/>
  <c r="G725" s="1"/>
  <c r="J725"/>
  <c r="F725"/>
  <c r="E725"/>
  <c r="D725"/>
  <c r="B725"/>
  <c r="M724"/>
  <c r="H724" s="1"/>
  <c r="G724" s="1"/>
  <c r="J724"/>
  <c r="F724"/>
  <c r="E724"/>
  <c r="D724"/>
  <c r="B724"/>
  <c r="M723"/>
  <c r="H723" s="1"/>
  <c r="G723" s="1"/>
  <c r="J723"/>
  <c r="F723"/>
  <c r="E723"/>
  <c r="D723"/>
  <c r="B723"/>
  <c r="M722"/>
  <c r="J722"/>
  <c r="H722"/>
  <c r="G722" s="1"/>
  <c r="F722"/>
  <c r="E722"/>
  <c r="D722"/>
  <c r="B722"/>
  <c r="M721"/>
  <c r="J721"/>
  <c r="H721"/>
  <c r="G721" s="1"/>
  <c r="F721"/>
  <c r="E721"/>
  <c r="D721"/>
  <c r="B721"/>
  <c r="M720"/>
  <c r="H720" s="1"/>
  <c r="J720"/>
  <c r="F720"/>
  <c r="E720"/>
  <c r="D720"/>
  <c r="D770" s="1"/>
  <c r="B720"/>
  <c r="D717"/>
  <c r="G716"/>
  <c r="F716"/>
  <c r="M714"/>
  <c r="H714" s="1"/>
  <c r="G714" s="1"/>
  <c r="J714"/>
  <c r="F714"/>
  <c r="E714"/>
  <c r="D714"/>
  <c r="B714"/>
  <c r="M713"/>
  <c r="J713"/>
  <c r="H713"/>
  <c r="G713" s="1"/>
  <c r="F713"/>
  <c r="E713"/>
  <c r="D713"/>
  <c r="B713"/>
  <c r="M712"/>
  <c r="H712" s="1"/>
  <c r="G712" s="1"/>
  <c r="J712"/>
  <c r="F712"/>
  <c r="E712"/>
  <c r="D712"/>
  <c r="B712"/>
  <c r="M711"/>
  <c r="J711"/>
  <c r="H711"/>
  <c r="G711" s="1"/>
  <c r="F711"/>
  <c r="E711"/>
  <c r="D711"/>
  <c r="B711"/>
  <c r="M710"/>
  <c r="J710"/>
  <c r="H710"/>
  <c r="G710" s="1"/>
  <c r="F710"/>
  <c r="E710"/>
  <c r="D710"/>
  <c r="B710"/>
  <c r="M709"/>
  <c r="H709" s="1"/>
  <c r="G709" s="1"/>
  <c r="J709"/>
  <c r="F709"/>
  <c r="E709"/>
  <c r="D709"/>
  <c r="B709"/>
  <c r="M708"/>
  <c r="H708" s="1"/>
  <c r="G708" s="1"/>
  <c r="J708"/>
  <c r="F708"/>
  <c r="E708"/>
  <c r="D708"/>
  <c r="B708"/>
  <c r="M707"/>
  <c r="H707" s="1"/>
  <c r="G707" s="1"/>
  <c r="J707"/>
  <c r="F707"/>
  <c r="E707"/>
  <c r="D707"/>
  <c r="B707"/>
  <c r="M706"/>
  <c r="H706" s="1"/>
  <c r="G706" s="1"/>
  <c r="J706"/>
  <c r="F706"/>
  <c r="E706"/>
  <c r="D706"/>
  <c r="B706"/>
  <c r="M705"/>
  <c r="J705"/>
  <c r="H705"/>
  <c r="G705" s="1"/>
  <c r="F705"/>
  <c r="E705"/>
  <c r="D705"/>
  <c r="B705"/>
  <c r="M704"/>
  <c r="H704" s="1"/>
  <c r="G704" s="1"/>
  <c r="J704"/>
  <c r="F704"/>
  <c r="E704"/>
  <c r="D704"/>
  <c r="B704"/>
  <c r="M703"/>
  <c r="J703"/>
  <c r="H703"/>
  <c r="G703" s="1"/>
  <c r="F703"/>
  <c r="E703"/>
  <c r="D703"/>
  <c r="B703"/>
  <c r="M702"/>
  <c r="J702"/>
  <c r="H702"/>
  <c r="G702" s="1"/>
  <c r="F702"/>
  <c r="E702"/>
  <c r="D702"/>
  <c r="B702"/>
  <c r="M701"/>
  <c r="H701" s="1"/>
  <c r="G701" s="1"/>
  <c r="J701"/>
  <c r="F701"/>
  <c r="E701"/>
  <c r="D701"/>
  <c r="B701"/>
  <c r="M700"/>
  <c r="H700" s="1"/>
  <c r="G700" s="1"/>
  <c r="J700"/>
  <c r="F700"/>
  <c r="E700"/>
  <c r="D700"/>
  <c r="B700"/>
  <c r="M699"/>
  <c r="H699" s="1"/>
  <c r="G699" s="1"/>
  <c r="J699"/>
  <c r="F699"/>
  <c r="E699"/>
  <c r="D699"/>
  <c r="B699"/>
  <c r="M698"/>
  <c r="H698" s="1"/>
  <c r="G698" s="1"/>
  <c r="J698"/>
  <c r="F698"/>
  <c r="E698"/>
  <c r="D698"/>
  <c r="B698"/>
  <c r="M697"/>
  <c r="J697"/>
  <c r="H697"/>
  <c r="G697" s="1"/>
  <c r="F697"/>
  <c r="E697"/>
  <c r="D697"/>
  <c r="B697"/>
  <c r="M696"/>
  <c r="H696" s="1"/>
  <c r="G696" s="1"/>
  <c r="J696"/>
  <c r="F696"/>
  <c r="E696"/>
  <c r="D696"/>
  <c r="B696"/>
  <c r="M695"/>
  <c r="J695"/>
  <c r="H695"/>
  <c r="G695" s="1"/>
  <c r="F695"/>
  <c r="E695"/>
  <c r="D695"/>
  <c r="B695"/>
  <c r="M694"/>
  <c r="J694"/>
  <c r="H694"/>
  <c r="G694" s="1"/>
  <c r="F694"/>
  <c r="E694"/>
  <c r="D694"/>
  <c r="B694"/>
  <c r="M693"/>
  <c r="H693" s="1"/>
  <c r="G693" s="1"/>
  <c r="J693"/>
  <c r="F693"/>
  <c r="E693"/>
  <c r="D693"/>
  <c r="B693"/>
  <c r="M692"/>
  <c r="H692" s="1"/>
  <c r="G692" s="1"/>
  <c r="J692"/>
  <c r="F692"/>
  <c r="E692"/>
  <c r="D692"/>
  <c r="B692"/>
  <c r="M691"/>
  <c r="H691" s="1"/>
  <c r="G691" s="1"/>
  <c r="J691"/>
  <c r="F691"/>
  <c r="E691"/>
  <c r="D691"/>
  <c r="B691"/>
  <c r="M690"/>
  <c r="H690" s="1"/>
  <c r="G690" s="1"/>
  <c r="J690"/>
  <c r="F690"/>
  <c r="E690"/>
  <c r="D690"/>
  <c r="B690"/>
  <c r="M689"/>
  <c r="J689"/>
  <c r="H689"/>
  <c r="G689" s="1"/>
  <c r="F689"/>
  <c r="E689"/>
  <c r="D689"/>
  <c r="B689"/>
  <c r="M688"/>
  <c r="H688" s="1"/>
  <c r="G688" s="1"/>
  <c r="J688"/>
  <c r="F688"/>
  <c r="E688"/>
  <c r="D688"/>
  <c r="B688"/>
  <c r="M687"/>
  <c r="J687"/>
  <c r="H687"/>
  <c r="G687" s="1"/>
  <c r="F687"/>
  <c r="E687"/>
  <c r="D687"/>
  <c r="B687"/>
  <c r="M686"/>
  <c r="J686"/>
  <c r="H686"/>
  <c r="G686" s="1"/>
  <c r="F686"/>
  <c r="E686"/>
  <c r="D686"/>
  <c r="B686"/>
  <c r="M685"/>
  <c r="H685" s="1"/>
  <c r="G685" s="1"/>
  <c r="J685"/>
  <c r="F685"/>
  <c r="E685"/>
  <c r="D685"/>
  <c r="B685"/>
  <c r="M684"/>
  <c r="H684" s="1"/>
  <c r="G684" s="1"/>
  <c r="J684"/>
  <c r="F684"/>
  <c r="E684"/>
  <c r="D684"/>
  <c r="B684"/>
  <c r="M683"/>
  <c r="H683" s="1"/>
  <c r="G683" s="1"/>
  <c r="J683"/>
  <c r="F683"/>
  <c r="E683"/>
  <c r="D683"/>
  <c r="B683"/>
  <c r="M682"/>
  <c r="H682" s="1"/>
  <c r="G682" s="1"/>
  <c r="J682"/>
  <c r="F682"/>
  <c r="E682"/>
  <c r="D682"/>
  <c r="B682"/>
  <c r="M681"/>
  <c r="J681"/>
  <c r="H681"/>
  <c r="G681" s="1"/>
  <c r="F681"/>
  <c r="E681"/>
  <c r="D681"/>
  <c r="B681"/>
  <c r="M680"/>
  <c r="H680" s="1"/>
  <c r="G680" s="1"/>
  <c r="J680"/>
  <c r="F680"/>
  <c r="E680"/>
  <c r="D680"/>
  <c r="B680"/>
  <c r="M679"/>
  <c r="J679"/>
  <c r="H679"/>
  <c r="G679" s="1"/>
  <c r="F679"/>
  <c r="E679"/>
  <c r="D679"/>
  <c r="B679"/>
  <c r="M678"/>
  <c r="J678"/>
  <c r="H678"/>
  <c r="G678" s="1"/>
  <c r="F678"/>
  <c r="E678"/>
  <c r="D678"/>
  <c r="B678"/>
  <c r="M677"/>
  <c r="H677" s="1"/>
  <c r="G677" s="1"/>
  <c r="J677"/>
  <c r="F677"/>
  <c r="E677"/>
  <c r="D677"/>
  <c r="B677"/>
  <c r="M676"/>
  <c r="H676" s="1"/>
  <c r="G676" s="1"/>
  <c r="J676"/>
  <c r="F676"/>
  <c r="E676"/>
  <c r="D676"/>
  <c r="B676"/>
  <c r="M675"/>
  <c r="H675" s="1"/>
  <c r="G675" s="1"/>
  <c r="J675"/>
  <c r="F675"/>
  <c r="E675"/>
  <c r="D675"/>
  <c r="B675"/>
  <c r="M674"/>
  <c r="H674" s="1"/>
  <c r="G674" s="1"/>
  <c r="J674"/>
  <c r="F674"/>
  <c r="E674"/>
  <c r="D674"/>
  <c r="B674"/>
  <c r="M673"/>
  <c r="J673"/>
  <c r="H673"/>
  <c r="G673" s="1"/>
  <c r="F673"/>
  <c r="E673"/>
  <c r="D673"/>
  <c r="B673"/>
  <c r="M672"/>
  <c r="H672" s="1"/>
  <c r="G672" s="1"/>
  <c r="J672"/>
  <c r="F672"/>
  <c r="E672"/>
  <c r="D672"/>
  <c r="B672"/>
  <c r="M671"/>
  <c r="J671"/>
  <c r="H671"/>
  <c r="G671" s="1"/>
  <c r="F671"/>
  <c r="E671"/>
  <c r="D671"/>
  <c r="B671"/>
  <c r="M670"/>
  <c r="J670"/>
  <c r="H670"/>
  <c r="G670" s="1"/>
  <c r="F670"/>
  <c r="E670"/>
  <c r="D670"/>
  <c r="B670"/>
  <c r="M669"/>
  <c r="H669" s="1"/>
  <c r="G669" s="1"/>
  <c r="J669"/>
  <c r="F669"/>
  <c r="E669"/>
  <c r="D669"/>
  <c r="B669"/>
  <c r="M668"/>
  <c r="H668" s="1"/>
  <c r="G668" s="1"/>
  <c r="J668"/>
  <c r="F668"/>
  <c r="E668"/>
  <c r="D668"/>
  <c r="B668"/>
  <c r="M667"/>
  <c r="H667" s="1"/>
  <c r="G667" s="1"/>
  <c r="J667"/>
  <c r="F667"/>
  <c r="E667"/>
  <c r="D667"/>
  <c r="B667"/>
  <c r="M666"/>
  <c r="H666" s="1"/>
  <c r="G666" s="1"/>
  <c r="J666"/>
  <c r="F666"/>
  <c r="E666"/>
  <c r="D666"/>
  <c r="B666"/>
  <c r="M665"/>
  <c r="J665"/>
  <c r="H665"/>
  <c r="F665"/>
  <c r="E665"/>
  <c r="D665"/>
  <c r="D715" s="1"/>
  <c r="B665"/>
  <c r="D662"/>
  <c r="G661"/>
  <c r="F661"/>
  <c r="M659"/>
  <c r="H659" s="1"/>
  <c r="G659" s="1"/>
  <c r="J659"/>
  <c r="F659"/>
  <c r="E659"/>
  <c r="D659"/>
  <c r="B659"/>
  <c r="M658"/>
  <c r="J658"/>
  <c r="H658"/>
  <c r="G658" s="1"/>
  <c r="F658"/>
  <c r="E658"/>
  <c r="D658"/>
  <c r="B658"/>
  <c r="M657"/>
  <c r="J657"/>
  <c r="H657"/>
  <c r="G657" s="1"/>
  <c r="F657"/>
  <c r="E657"/>
  <c r="D657"/>
  <c r="B657"/>
  <c r="M656"/>
  <c r="H656" s="1"/>
  <c r="G656" s="1"/>
  <c r="J656"/>
  <c r="F656"/>
  <c r="E656"/>
  <c r="D656"/>
  <c r="B656"/>
  <c r="M655"/>
  <c r="H655" s="1"/>
  <c r="G655" s="1"/>
  <c r="J655"/>
  <c r="F655"/>
  <c r="E655"/>
  <c r="D655"/>
  <c r="B655"/>
  <c r="M654"/>
  <c r="H654" s="1"/>
  <c r="G654" s="1"/>
  <c r="J654"/>
  <c r="F654"/>
  <c r="E654"/>
  <c r="D654"/>
  <c r="B654"/>
  <c r="M653"/>
  <c r="J653"/>
  <c r="H653"/>
  <c r="G653" s="1"/>
  <c r="F653"/>
  <c r="E653"/>
  <c r="D653"/>
  <c r="B653"/>
  <c r="M652"/>
  <c r="J652"/>
  <c r="H652"/>
  <c r="G652" s="1"/>
  <c r="F652"/>
  <c r="E652"/>
  <c r="D652"/>
  <c r="B652"/>
  <c r="M651"/>
  <c r="H651" s="1"/>
  <c r="G651" s="1"/>
  <c r="J651"/>
  <c r="F651"/>
  <c r="E651"/>
  <c r="D651"/>
  <c r="B651"/>
  <c r="M650"/>
  <c r="J650"/>
  <c r="H650"/>
  <c r="G650" s="1"/>
  <c r="F650"/>
  <c r="E650"/>
  <c r="D650"/>
  <c r="B650"/>
  <c r="M649"/>
  <c r="J649"/>
  <c r="H649"/>
  <c r="G649" s="1"/>
  <c r="F649"/>
  <c r="E649"/>
  <c r="D649"/>
  <c r="B649"/>
  <c r="M648"/>
  <c r="H648" s="1"/>
  <c r="G648" s="1"/>
  <c r="J648"/>
  <c r="F648"/>
  <c r="E648"/>
  <c r="D648"/>
  <c r="B648"/>
  <c r="M647"/>
  <c r="H647" s="1"/>
  <c r="G647" s="1"/>
  <c r="J647"/>
  <c r="F647"/>
  <c r="E647"/>
  <c r="D647"/>
  <c r="B647"/>
  <c r="M646"/>
  <c r="H646" s="1"/>
  <c r="G646" s="1"/>
  <c r="J646"/>
  <c r="F646"/>
  <c r="E646"/>
  <c r="D646"/>
  <c r="B646"/>
  <c r="M645"/>
  <c r="J645"/>
  <c r="H645"/>
  <c r="G645" s="1"/>
  <c r="F645"/>
  <c r="E645"/>
  <c r="D645"/>
  <c r="B645"/>
  <c r="M644"/>
  <c r="J644"/>
  <c r="H644"/>
  <c r="G644" s="1"/>
  <c r="F644"/>
  <c r="E644"/>
  <c r="D644"/>
  <c r="B644"/>
  <c r="M643"/>
  <c r="H643" s="1"/>
  <c r="G643" s="1"/>
  <c r="J643"/>
  <c r="F643"/>
  <c r="E643"/>
  <c r="D643"/>
  <c r="B643"/>
  <c r="M642"/>
  <c r="J642"/>
  <c r="H642"/>
  <c r="G642" s="1"/>
  <c r="F642"/>
  <c r="E642"/>
  <c r="D642"/>
  <c r="B642"/>
  <c r="M641"/>
  <c r="J641"/>
  <c r="H641"/>
  <c r="G641" s="1"/>
  <c r="F641"/>
  <c r="E641"/>
  <c r="D641"/>
  <c r="B641"/>
  <c r="M640"/>
  <c r="H640" s="1"/>
  <c r="G640" s="1"/>
  <c r="J640"/>
  <c r="F640"/>
  <c r="E640"/>
  <c r="D640"/>
  <c r="B640"/>
  <c r="M639"/>
  <c r="H639" s="1"/>
  <c r="G639" s="1"/>
  <c r="J639"/>
  <c r="F639"/>
  <c r="E639"/>
  <c r="D639"/>
  <c r="B639"/>
  <c r="M638"/>
  <c r="H638" s="1"/>
  <c r="G638" s="1"/>
  <c r="J638"/>
  <c r="F638"/>
  <c r="E638"/>
  <c r="D638"/>
  <c r="B638"/>
  <c r="M637"/>
  <c r="J637"/>
  <c r="H637"/>
  <c r="G637" s="1"/>
  <c r="F637"/>
  <c r="E637"/>
  <c r="D637"/>
  <c r="B637"/>
  <c r="M636"/>
  <c r="J636"/>
  <c r="H636"/>
  <c r="G636" s="1"/>
  <c r="F636"/>
  <c r="E636"/>
  <c r="D636"/>
  <c r="B636"/>
  <c r="M635"/>
  <c r="H635" s="1"/>
  <c r="G635" s="1"/>
  <c r="J635"/>
  <c r="F635"/>
  <c r="E635"/>
  <c r="D635"/>
  <c r="B635"/>
  <c r="M634"/>
  <c r="J634"/>
  <c r="H634"/>
  <c r="G634" s="1"/>
  <c r="F634"/>
  <c r="E634"/>
  <c r="D634"/>
  <c r="B634"/>
  <c r="M633"/>
  <c r="J633"/>
  <c r="H633"/>
  <c r="G633" s="1"/>
  <c r="F633"/>
  <c r="E633"/>
  <c r="D633"/>
  <c r="B633"/>
  <c r="M632"/>
  <c r="H632" s="1"/>
  <c r="G632" s="1"/>
  <c r="J632"/>
  <c r="F632"/>
  <c r="E632"/>
  <c r="D632"/>
  <c r="B632"/>
  <c r="M631"/>
  <c r="H631" s="1"/>
  <c r="G631" s="1"/>
  <c r="J631"/>
  <c r="F631"/>
  <c r="E631"/>
  <c r="D631"/>
  <c r="B631"/>
  <c r="M630"/>
  <c r="H630" s="1"/>
  <c r="G630" s="1"/>
  <c r="J630"/>
  <c r="F630"/>
  <c r="E630"/>
  <c r="D630"/>
  <c r="B630"/>
  <c r="M629"/>
  <c r="J629"/>
  <c r="H629"/>
  <c r="G629" s="1"/>
  <c r="F629"/>
  <c r="E629"/>
  <c r="D629"/>
  <c r="B629"/>
  <c r="M628"/>
  <c r="J628"/>
  <c r="H628"/>
  <c r="G628" s="1"/>
  <c r="F628"/>
  <c r="E628"/>
  <c r="D628"/>
  <c r="B628"/>
  <c r="M627"/>
  <c r="H627" s="1"/>
  <c r="G627" s="1"/>
  <c r="J627"/>
  <c r="F627"/>
  <c r="E627"/>
  <c r="D627"/>
  <c r="B627"/>
  <c r="M626"/>
  <c r="J626"/>
  <c r="H626"/>
  <c r="G626" s="1"/>
  <c r="F626"/>
  <c r="E626"/>
  <c r="D626"/>
  <c r="B626"/>
  <c r="M625"/>
  <c r="J625"/>
  <c r="H625"/>
  <c r="G625" s="1"/>
  <c r="F625"/>
  <c r="E625"/>
  <c r="D625"/>
  <c r="B625"/>
  <c r="M624"/>
  <c r="H624" s="1"/>
  <c r="G624" s="1"/>
  <c r="J624"/>
  <c r="F624"/>
  <c r="E624"/>
  <c r="D624"/>
  <c r="B624"/>
  <c r="M623"/>
  <c r="H623" s="1"/>
  <c r="G623" s="1"/>
  <c r="J623"/>
  <c r="F623"/>
  <c r="E623"/>
  <c r="D623"/>
  <c r="B623"/>
  <c r="M622"/>
  <c r="H622" s="1"/>
  <c r="G622" s="1"/>
  <c r="J622"/>
  <c r="F622"/>
  <c r="E622"/>
  <c r="D622"/>
  <c r="B622"/>
  <c r="M621"/>
  <c r="J621"/>
  <c r="H621"/>
  <c r="G621" s="1"/>
  <c r="F621"/>
  <c r="E621"/>
  <c r="D621"/>
  <c r="B621"/>
  <c r="M620"/>
  <c r="J620"/>
  <c r="H620"/>
  <c r="G620" s="1"/>
  <c r="F620"/>
  <c r="E620"/>
  <c r="D620"/>
  <c r="B620"/>
  <c r="M619"/>
  <c r="J619"/>
  <c r="H619"/>
  <c r="G619" s="1"/>
  <c r="F619"/>
  <c r="E619"/>
  <c r="D619"/>
  <c r="B619"/>
  <c r="M618"/>
  <c r="J618"/>
  <c r="H618"/>
  <c r="G618" s="1"/>
  <c r="F618"/>
  <c r="E618"/>
  <c r="D618"/>
  <c r="B618"/>
  <c r="M617"/>
  <c r="J617"/>
  <c r="H617"/>
  <c r="G617" s="1"/>
  <c r="F617"/>
  <c r="E617"/>
  <c r="D617"/>
  <c r="B617"/>
  <c r="M616"/>
  <c r="H616" s="1"/>
  <c r="G616" s="1"/>
  <c r="J616"/>
  <c r="F616"/>
  <c r="E616"/>
  <c r="D616"/>
  <c r="B616"/>
  <c r="M615"/>
  <c r="H615" s="1"/>
  <c r="G615" s="1"/>
  <c r="J615"/>
  <c r="F615"/>
  <c r="E615"/>
  <c r="D615"/>
  <c r="B615"/>
  <c r="M614"/>
  <c r="H614" s="1"/>
  <c r="G614" s="1"/>
  <c r="J614"/>
  <c r="F614"/>
  <c r="E614"/>
  <c r="D614"/>
  <c r="B614"/>
  <c r="M613"/>
  <c r="J613"/>
  <c r="H613"/>
  <c r="G613" s="1"/>
  <c r="F613"/>
  <c r="E613"/>
  <c r="D613"/>
  <c r="B613"/>
  <c r="M612"/>
  <c r="J612"/>
  <c r="H612"/>
  <c r="G612" s="1"/>
  <c r="F612"/>
  <c r="E612"/>
  <c r="D612"/>
  <c r="B612"/>
  <c r="M611"/>
  <c r="J611"/>
  <c r="H611"/>
  <c r="G611" s="1"/>
  <c r="F611"/>
  <c r="E611"/>
  <c r="D611"/>
  <c r="B611"/>
  <c r="M610"/>
  <c r="J610"/>
  <c r="H610"/>
  <c r="G610" s="1"/>
  <c r="F610"/>
  <c r="E610"/>
  <c r="D610"/>
  <c r="D660" s="1"/>
  <c r="B610"/>
  <c r="D607"/>
  <c r="G606"/>
  <c r="F606"/>
  <c r="M604"/>
  <c r="H604" s="1"/>
  <c r="G604" s="1"/>
  <c r="J604"/>
  <c r="F604"/>
  <c r="E604"/>
  <c r="D604"/>
  <c r="B604"/>
  <c r="M603"/>
  <c r="H603" s="1"/>
  <c r="G603" s="1"/>
  <c r="J603"/>
  <c r="F603"/>
  <c r="E603"/>
  <c r="D603"/>
  <c r="B603"/>
  <c r="M602"/>
  <c r="J602"/>
  <c r="H602"/>
  <c r="G602" s="1"/>
  <c r="F602"/>
  <c r="E602"/>
  <c r="D602"/>
  <c r="B602"/>
  <c r="M601"/>
  <c r="J601"/>
  <c r="H601"/>
  <c r="G601" s="1"/>
  <c r="F601"/>
  <c r="E601"/>
  <c r="D601"/>
  <c r="B601"/>
  <c r="M600"/>
  <c r="H600" s="1"/>
  <c r="G600" s="1"/>
  <c r="J600"/>
  <c r="F600"/>
  <c r="E600"/>
  <c r="D600"/>
  <c r="B600"/>
  <c r="M599"/>
  <c r="H599" s="1"/>
  <c r="G599" s="1"/>
  <c r="J599"/>
  <c r="F599"/>
  <c r="E599"/>
  <c r="D599"/>
  <c r="B599"/>
  <c r="M598"/>
  <c r="J598"/>
  <c r="H598"/>
  <c r="G598" s="1"/>
  <c r="F598"/>
  <c r="E598"/>
  <c r="D598"/>
  <c r="B598"/>
  <c r="M597"/>
  <c r="J597"/>
  <c r="H597"/>
  <c r="G597" s="1"/>
  <c r="F597"/>
  <c r="E597"/>
  <c r="D597"/>
  <c r="B597"/>
  <c r="M596"/>
  <c r="H596" s="1"/>
  <c r="G596" s="1"/>
  <c r="J596"/>
  <c r="F596"/>
  <c r="E596"/>
  <c r="D596"/>
  <c r="B596"/>
  <c r="M595"/>
  <c r="J595"/>
  <c r="H595"/>
  <c r="G595" s="1"/>
  <c r="F595"/>
  <c r="E595"/>
  <c r="D595"/>
  <c r="B595"/>
  <c r="M594"/>
  <c r="J594"/>
  <c r="H594"/>
  <c r="G594" s="1"/>
  <c r="F594"/>
  <c r="E594"/>
  <c r="D594"/>
  <c r="B594"/>
  <c r="M593"/>
  <c r="J593"/>
  <c r="H593"/>
  <c r="G593" s="1"/>
  <c r="F593"/>
  <c r="E593"/>
  <c r="D593"/>
  <c r="B593"/>
  <c r="M592"/>
  <c r="H592" s="1"/>
  <c r="G592" s="1"/>
  <c r="J592"/>
  <c r="F592"/>
  <c r="E592"/>
  <c r="D592"/>
  <c r="B592"/>
  <c r="M591"/>
  <c r="H591" s="1"/>
  <c r="G591" s="1"/>
  <c r="J591"/>
  <c r="F591"/>
  <c r="E591"/>
  <c r="D591"/>
  <c r="B591"/>
  <c r="M590"/>
  <c r="J590"/>
  <c r="H590"/>
  <c r="G590" s="1"/>
  <c r="F590"/>
  <c r="E590"/>
  <c r="D590"/>
  <c r="B590"/>
  <c r="M589"/>
  <c r="J589"/>
  <c r="H589"/>
  <c r="G589" s="1"/>
  <c r="F589"/>
  <c r="E589"/>
  <c r="D589"/>
  <c r="B589"/>
  <c r="M588"/>
  <c r="H588" s="1"/>
  <c r="G588" s="1"/>
  <c r="J588"/>
  <c r="F588"/>
  <c r="E588"/>
  <c r="D588"/>
  <c r="B588"/>
  <c r="M587"/>
  <c r="J587"/>
  <c r="H587"/>
  <c r="G587" s="1"/>
  <c r="F587"/>
  <c r="E587"/>
  <c r="D587"/>
  <c r="B587"/>
  <c r="M586"/>
  <c r="J586"/>
  <c r="H586"/>
  <c r="G586" s="1"/>
  <c r="F586"/>
  <c r="E586"/>
  <c r="D586"/>
  <c r="B586"/>
  <c r="M585"/>
  <c r="J585"/>
  <c r="H585"/>
  <c r="G585" s="1"/>
  <c r="F585"/>
  <c r="E585"/>
  <c r="D585"/>
  <c r="B585"/>
  <c r="M584"/>
  <c r="H584" s="1"/>
  <c r="G584" s="1"/>
  <c r="J584"/>
  <c r="F584"/>
  <c r="E584"/>
  <c r="D584"/>
  <c r="B584"/>
  <c r="M583"/>
  <c r="H583" s="1"/>
  <c r="G583" s="1"/>
  <c r="J583"/>
  <c r="F583"/>
  <c r="E583"/>
  <c r="D583"/>
  <c r="B583"/>
  <c r="M582"/>
  <c r="J582"/>
  <c r="H582"/>
  <c r="G582" s="1"/>
  <c r="F582"/>
  <c r="E582"/>
  <c r="D582"/>
  <c r="B582"/>
  <c r="M581"/>
  <c r="J581"/>
  <c r="H581"/>
  <c r="G581" s="1"/>
  <c r="F581"/>
  <c r="E581"/>
  <c r="D581"/>
  <c r="B581"/>
  <c r="M580"/>
  <c r="H580" s="1"/>
  <c r="G580" s="1"/>
  <c r="J580"/>
  <c r="F580"/>
  <c r="E580"/>
  <c r="D580"/>
  <c r="B580"/>
  <c r="M579"/>
  <c r="J579"/>
  <c r="H579"/>
  <c r="G579" s="1"/>
  <c r="F579"/>
  <c r="E579"/>
  <c r="D579"/>
  <c r="B579"/>
  <c r="M578"/>
  <c r="J578"/>
  <c r="H578"/>
  <c r="G578" s="1"/>
  <c r="F578"/>
  <c r="E578"/>
  <c r="D578"/>
  <c r="B578"/>
  <c r="M577"/>
  <c r="J577"/>
  <c r="H577"/>
  <c r="G577" s="1"/>
  <c r="F577"/>
  <c r="E577"/>
  <c r="D577"/>
  <c r="B577"/>
  <c r="M576"/>
  <c r="H576" s="1"/>
  <c r="G576" s="1"/>
  <c r="J576"/>
  <c r="F576"/>
  <c r="E576"/>
  <c r="D576"/>
  <c r="B576"/>
  <c r="M575"/>
  <c r="H575" s="1"/>
  <c r="G575" s="1"/>
  <c r="J575"/>
  <c r="F575"/>
  <c r="E575"/>
  <c r="D575"/>
  <c r="B575"/>
  <c r="M574"/>
  <c r="J574"/>
  <c r="H574"/>
  <c r="G574" s="1"/>
  <c r="F574"/>
  <c r="E574"/>
  <c r="D574"/>
  <c r="B574"/>
  <c r="M573"/>
  <c r="J573"/>
  <c r="H573"/>
  <c r="G573" s="1"/>
  <c r="F573"/>
  <c r="E573"/>
  <c r="D573"/>
  <c r="B573"/>
  <c r="M572"/>
  <c r="H572" s="1"/>
  <c r="G572" s="1"/>
  <c r="J572"/>
  <c r="F572"/>
  <c r="E572"/>
  <c r="D572"/>
  <c r="B572"/>
  <c r="M571"/>
  <c r="J571"/>
  <c r="H571"/>
  <c r="G571" s="1"/>
  <c r="F571"/>
  <c r="E571"/>
  <c r="D571"/>
  <c r="B571"/>
  <c r="M570"/>
  <c r="J570"/>
  <c r="H570"/>
  <c r="G570"/>
  <c r="F570"/>
  <c r="E570"/>
  <c r="D570"/>
  <c r="B570"/>
  <c r="M569"/>
  <c r="J569"/>
  <c r="H569"/>
  <c r="G569" s="1"/>
  <c r="F569"/>
  <c r="E569"/>
  <c r="D569"/>
  <c r="B569"/>
  <c r="M568"/>
  <c r="H568" s="1"/>
  <c r="G568" s="1"/>
  <c r="J568"/>
  <c r="F568"/>
  <c r="E568"/>
  <c r="D568"/>
  <c r="B568"/>
  <c r="M567"/>
  <c r="H567" s="1"/>
  <c r="G567" s="1"/>
  <c r="J567"/>
  <c r="F567"/>
  <c r="E567"/>
  <c r="D567"/>
  <c r="B567"/>
  <c r="M566"/>
  <c r="J566"/>
  <c r="H566"/>
  <c r="G566" s="1"/>
  <c r="F566"/>
  <c r="E566"/>
  <c r="D566"/>
  <c r="B566"/>
  <c r="M565"/>
  <c r="J565"/>
  <c r="H565"/>
  <c r="G565" s="1"/>
  <c r="F565"/>
  <c r="E565"/>
  <c r="D565"/>
  <c r="B565"/>
  <c r="M564"/>
  <c r="H564" s="1"/>
  <c r="G564" s="1"/>
  <c r="J564"/>
  <c r="F564"/>
  <c r="E564"/>
  <c r="D564"/>
  <c r="B564"/>
  <c r="M563"/>
  <c r="H563" s="1"/>
  <c r="G563" s="1"/>
  <c r="J563"/>
  <c r="F563"/>
  <c r="E563"/>
  <c r="D563"/>
  <c r="B563"/>
  <c r="M562"/>
  <c r="J562"/>
  <c r="H562"/>
  <c r="G562" s="1"/>
  <c r="F562"/>
  <c r="E562"/>
  <c r="D562"/>
  <c r="B562"/>
  <c r="M561"/>
  <c r="J561"/>
  <c r="H561"/>
  <c r="G561" s="1"/>
  <c r="F561"/>
  <c r="E561"/>
  <c r="D561"/>
  <c r="B561"/>
  <c r="M560"/>
  <c r="H560" s="1"/>
  <c r="G560" s="1"/>
  <c r="J560"/>
  <c r="F560"/>
  <c r="E560"/>
  <c r="D560"/>
  <c r="B560"/>
  <c r="M559"/>
  <c r="H559" s="1"/>
  <c r="G559" s="1"/>
  <c r="J559"/>
  <c r="F559"/>
  <c r="E559"/>
  <c r="D559"/>
  <c r="B559"/>
  <c r="M558"/>
  <c r="J558"/>
  <c r="H558"/>
  <c r="G558" s="1"/>
  <c r="F558"/>
  <c r="E558"/>
  <c r="D558"/>
  <c r="B558"/>
  <c r="M557"/>
  <c r="J557"/>
  <c r="H557"/>
  <c r="G557" s="1"/>
  <c r="F557"/>
  <c r="E557"/>
  <c r="D557"/>
  <c r="B557"/>
  <c r="M556"/>
  <c r="H556" s="1"/>
  <c r="G556" s="1"/>
  <c r="J556"/>
  <c r="F556"/>
  <c r="E556"/>
  <c r="D556"/>
  <c r="B556"/>
  <c r="M555"/>
  <c r="H555" s="1"/>
  <c r="J555"/>
  <c r="F555"/>
  <c r="E555"/>
  <c r="D555"/>
  <c r="D605" s="1"/>
  <c r="B555"/>
  <c r="D552"/>
  <c r="G551"/>
  <c r="F551"/>
  <c r="H605" i="24" l="1"/>
  <c r="G555"/>
  <c r="H825"/>
  <c r="D770"/>
  <c r="B10" i="16" s="1"/>
  <c r="D935" i="24"/>
  <c r="D825"/>
  <c r="H660"/>
  <c r="G720"/>
  <c r="H770"/>
  <c r="H880"/>
  <c r="G1490"/>
  <c r="H1540"/>
  <c r="G665"/>
  <c r="H715"/>
  <c r="H990"/>
  <c r="G1105"/>
  <c r="H1155"/>
  <c r="D1265"/>
  <c r="G1325"/>
  <c r="H1375"/>
  <c r="D1320"/>
  <c r="H935"/>
  <c r="H1045"/>
  <c r="G995"/>
  <c r="H1100"/>
  <c r="H1210"/>
  <c r="D990"/>
  <c r="G1215"/>
  <c r="H1265"/>
  <c r="D1100"/>
  <c r="D1155"/>
  <c r="D1045"/>
  <c r="D1210"/>
  <c r="D1595"/>
  <c r="H1650"/>
  <c r="G1600"/>
  <c r="D1485"/>
  <c r="D1375"/>
  <c r="H1320"/>
  <c r="D1540"/>
  <c r="G1545"/>
  <c r="H1595"/>
  <c r="D1650"/>
  <c r="H1485"/>
  <c r="G1380"/>
  <c r="H1430"/>
  <c r="H1650" i="23"/>
  <c r="G1600"/>
  <c r="H1595"/>
  <c r="G1545"/>
  <c r="H1540"/>
  <c r="G1490"/>
  <c r="H1485"/>
  <c r="G1435"/>
  <c r="H1430"/>
  <c r="G1380"/>
  <c r="H1375"/>
  <c r="G1325"/>
  <c r="H1320"/>
  <c r="H1265"/>
  <c r="H1210"/>
  <c r="G1160"/>
  <c r="H1155"/>
  <c r="G1105"/>
  <c r="H1100"/>
  <c r="G1050"/>
  <c r="H1045"/>
  <c r="G995"/>
  <c r="H990"/>
  <c r="G940"/>
  <c r="H935"/>
  <c r="G885"/>
  <c r="H880"/>
  <c r="G830"/>
  <c r="H825"/>
  <c r="G775"/>
  <c r="H770"/>
  <c r="G720"/>
  <c r="H715"/>
  <c r="G665"/>
  <c r="H660"/>
  <c r="B9" i="16"/>
  <c r="H605" i="23"/>
  <c r="G555"/>
  <c r="B15" i="16"/>
  <c r="B13"/>
  <c r="B11"/>
  <c r="B7"/>
  <c r="B6"/>
  <c r="B8"/>
  <c r="B12"/>
  <c r="B14"/>
  <c r="B16"/>
  <c r="B17"/>
  <c r="B18"/>
  <c r="B19"/>
  <c r="B20"/>
  <c r="B21"/>
  <c r="B22"/>
  <c r="M549" i="39"/>
  <c r="H549" s="1"/>
  <c r="G549" s="1"/>
  <c r="J549"/>
  <c r="F549"/>
  <c r="E549"/>
  <c r="D549"/>
  <c r="B549"/>
  <c r="M548"/>
  <c r="H548" s="1"/>
  <c r="G548" s="1"/>
  <c r="J548"/>
  <c r="F548"/>
  <c r="E548"/>
  <c r="D548"/>
  <c r="B548"/>
  <c r="M547"/>
  <c r="H547" s="1"/>
  <c r="G547" s="1"/>
  <c r="J547"/>
  <c r="F547"/>
  <c r="E547"/>
  <c r="D547"/>
  <c r="B547"/>
  <c r="M546"/>
  <c r="J546"/>
  <c r="H546"/>
  <c r="G546" s="1"/>
  <c r="F546"/>
  <c r="E546"/>
  <c r="D546"/>
  <c r="B546"/>
  <c r="M545"/>
  <c r="H545" s="1"/>
  <c r="G545" s="1"/>
  <c r="J545"/>
  <c r="F545"/>
  <c r="E545"/>
  <c r="D545"/>
  <c r="B545"/>
  <c r="M544"/>
  <c r="H544" s="1"/>
  <c r="G544" s="1"/>
  <c r="J544"/>
  <c r="F544"/>
  <c r="E544"/>
  <c r="D544"/>
  <c r="B544"/>
  <c r="M543"/>
  <c r="J543"/>
  <c r="H543"/>
  <c r="G543" s="1"/>
  <c r="F543"/>
  <c r="E543"/>
  <c r="D543"/>
  <c r="B543"/>
  <c r="M542"/>
  <c r="H542" s="1"/>
  <c r="G542" s="1"/>
  <c r="J542"/>
  <c r="F542"/>
  <c r="E542"/>
  <c r="D542"/>
  <c r="B542"/>
  <c r="M541"/>
  <c r="H541" s="1"/>
  <c r="G541" s="1"/>
  <c r="J541"/>
  <c r="F541"/>
  <c r="E541"/>
  <c r="D541"/>
  <c r="B541"/>
  <c r="M540"/>
  <c r="H540" s="1"/>
  <c r="G540" s="1"/>
  <c r="J540"/>
  <c r="F540"/>
  <c r="E540"/>
  <c r="D540"/>
  <c r="B540"/>
  <c r="M539"/>
  <c r="H539" s="1"/>
  <c r="G539" s="1"/>
  <c r="J539"/>
  <c r="F539"/>
  <c r="E539"/>
  <c r="D539"/>
  <c r="B539"/>
  <c r="M538"/>
  <c r="J538"/>
  <c r="H538"/>
  <c r="G538" s="1"/>
  <c r="F538"/>
  <c r="E538"/>
  <c r="D538"/>
  <c r="B538"/>
  <c r="M537"/>
  <c r="H537" s="1"/>
  <c r="G537" s="1"/>
  <c r="J537"/>
  <c r="F537"/>
  <c r="E537"/>
  <c r="D537"/>
  <c r="B537"/>
  <c r="M536"/>
  <c r="H536" s="1"/>
  <c r="G536" s="1"/>
  <c r="J536"/>
  <c r="F536"/>
  <c r="E536"/>
  <c r="D536"/>
  <c r="B536"/>
  <c r="M535"/>
  <c r="J535"/>
  <c r="H535"/>
  <c r="G535" s="1"/>
  <c r="F535"/>
  <c r="E535"/>
  <c r="D535"/>
  <c r="B535"/>
  <c r="M534"/>
  <c r="H534" s="1"/>
  <c r="G534" s="1"/>
  <c r="J534"/>
  <c r="F534"/>
  <c r="E534"/>
  <c r="D534"/>
  <c r="B534"/>
  <c r="M533"/>
  <c r="H533" s="1"/>
  <c r="G533" s="1"/>
  <c r="J533"/>
  <c r="F533"/>
  <c r="E533"/>
  <c r="D533"/>
  <c r="B533"/>
  <c r="M532"/>
  <c r="H532" s="1"/>
  <c r="G532" s="1"/>
  <c r="J532"/>
  <c r="F532"/>
  <c r="E532"/>
  <c r="D532"/>
  <c r="B532"/>
  <c r="M531"/>
  <c r="H531" s="1"/>
  <c r="G531" s="1"/>
  <c r="J531"/>
  <c r="F531"/>
  <c r="E531"/>
  <c r="D531"/>
  <c r="B531"/>
  <c r="M530"/>
  <c r="J530"/>
  <c r="H530"/>
  <c r="G530" s="1"/>
  <c r="F530"/>
  <c r="E530"/>
  <c r="D530"/>
  <c r="B530"/>
  <c r="M529"/>
  <c r="H529" s="1"/>
  <c r="G529" s="1"/>
  <c r="J529"/>
  <c r="F529"/>
  <c r="E529"/>
  <c r="D529"/>
  <c r="B529"/>
  <c r="M528"/>
  <c r="H528" s="1"/>
  <c r="G528" s="1"/>
  <c r="J528"/>
  <c r="F528"/>
  <c r="E528"/>
  <c r="D528"/>
  <c r="B528"/>
  <c r="M527"/>
  <c r="J527"/>
  <c r="H527"/>
  <c r="G527" s="1"/>
  <c r="F527"/>
  <c r="E527"/>
  <c r="D527"/>
  <c r="B527"/>
  <c r="M526"/>
  <c r="H526" s="1"/>
  <c r="G526" s="1"/>
  <c r="J526"/>
  <c r="F526"/>
  <c r="E526"/>
  <c r="D526"/>
  <c r="B526"/>
  <c r="M525"/>
  <c r="H525" s="1"/>
  <c r="G525" s="1"/>
  <c r="J525"/>
  <c r="F525"/>
  <c r="E525"/>
  <c r="D525"/>
  <c r="B525"/>
  <c r="M524"/>
  <c r="H524" s="1"/>
  <c r="G524" s="1"/>
  <c r="J524"/>
  <c r="F524"/>
  <c r="E524"/>
  <c r="D524"/>
  <c r="B524"/>
  <c r="M523"/>
  <c r="H523" s="1"/>
  <c r="G523" s="1"/>
  <c r="J523"/>
  <c r="F523"/>
  <c r="E523"/>
  <c r="D523"/>
  <c r="B523"/>
  <c r="M522"/>
  <c r="J522"/>
  <c r="H522"/>
  <c r="G522" s="1"/>
  <c r="F522"/>
  <c r="E522"/>
  <c r="D522"/>
  <c r="B522"/>
  <c r="M521"/>
  <c r="H521" s="1"/>
  <c r="G521" s="1"/>
  <c r="J521"/>
  <c r="F521"/>
  <c r="E521"/>
  <c r="D521"/>
  <c r="B521"/>
  <c r="M520"/>
  <c r="H520" s="1"/>
  <c r="G520" s="1"/>
  <c r="J520"/>
  <c r="F520"/>
  <c r="E520"/>
  <c r="D520"/>
  <c r="B520"/>
  <c r="M519"/>
  <c r="J519"/>
  <c r="H519"/>
  <c r="G519" s="1"/>
  <c r="F519"/>
  <c r="E519"/>
  <c r="D519"/>
  <c r="B519"/>
  <c r="M518"/>
  <c r="J518"/>
  <c r="H518"/>
  <c r="G518" s="1"/>
  <c r="F518"/>
  <c r="E518"/>
  <c r="D518"/>
  <c r="B518"/>
  <c r="M517"/>
  <c r="H517" s="1"/>
  <c r="G517" s="1"/>
  <c r="J517"/>
  <c r="F517"/>
  <c r="E517"/>
  <c r="D517"/>
  <c r="B517"/>
  <c r="M516"/>
  <c r="H516" s="1"/>
  <c r="G516" s="1"/>
  <c r="J516"/>
  <c r="F516"/>
  <c r="E516"/>
  <c r="D516"/>
  <c r="B516"/>
  <c r="M515"/>
  <c r="H515" s="1"/>
  <c r="G515" s="1"/>
  <c r="J515"/>
  <c r="F515"/>
  <c r="E515"/>
  <c r="D515"/>
  <c r="B515"/>
  <c r="M514"/>
  <c r="J514"/>
  <c r="H514"/>
  <c r="G514" s="1"/>
  <c r="F514"/>
  <c r="E514"/>
  <c r="D514"/>
  <c r="B514"/>
  <c r="M513"/>
  <c r="H513" s="1"/>
  <c r="G513" s="1"/>
  <c r="J513"/>
  <c r="F513"/>
  <c r="E513"/>
  <c r="D513"/>
  <c r="B513"/>
  <c r="M512"/>
  <c r="H512" s="1"/>
  <c r="G512" s="1"/>
  <c r="J512"/>
  <c r="F512"/>
  <c r="E512"/>
  <c r="D512"/>
  <c r="B512"/>
  <c r="M511"/>
  <c r="J511"/>
  <c r="H511"/>
  <c r="G511" s="1"/>
  <c r="F511"/>
  <c r="E511"/>
  <c r="D511"/>
  <c r="B511"/>
  <c r="M510"/>
  <c r="H510" s="1"/>
  <c r="G510" s="1"/>
  <c r="J510"/>
  <c r="F510"/>
  <c r="E510"/>
  <c r="D510"/>
  <c r="B510"/>
  <c r="M509"/>
  <c r="H509" s="1"/>
  <c r="G509" s="1"/>
  <c r="J509"/>
  <c r="F509"/>
  <c r="E509"/>
  <c r="D509"/>
  <c r="B509"/>
  <c r="M508"/>
  <c r="H508" s="1"/>
  <c r="G508" s="1"/>
  <c r="J508"/>
  <c r="F508"/>
  <c r="E508"/>
  <c r="D508"/>
  <c r="B508"/>
  <c r="M507"/>
  <c r="H507" s="1"/>
  <c r="G507" s="1"/>
  <c r="J507"/>
  <c r="F507"/>
  <c r="E507"/>
  <c r="D507"/>
  <c r="B507"/>
  <c r="M506"/>
  <c r="J506"/>
  <c r="H506"/>
  <c r="G506" s="1"/>
  <c r="F506"/>
  <c r="E506"/>
  <c r="D506"/>
  <c r="B506"/>
  <c r="M505"/>
  <c r="H505" s="1"/>
  <c r="G505" s="1"/>
  <c r="J505"/>
  <c r="F505"/>
  <c r="E505"/>
  <c r="D505"/>
  <c r="B505"/>
  <c r="M504"/>
  <c r="H504" s="1"/>
  <c r="G504" s="1"/>
  <c r="J504"/>
  <c r="F504"/>
  <c r="E504"/>
  <c r="D504"/>
  <c r="B504"/>
  <c r="M503"/>
  <c r="J503"/>
  <c r="H503"/>
  <c r="G503" s="1"/>
  <c r="F503"/>
  <c r="E503"/>
  <c r="D503"/>
  <c r="B503"/>
  <c r="M502"/>
  <c r="H502" s="1"/>
  <c r="G502" s="1"/>
  <c r="J502"/>
  <c r="F502"/>
  <c r="E502"/>
  <c r="D502"/>
  <c r="B502"/>
  <c r="M501"/>
  <c r="H501" s="1"/>
  <c r="G501" s="1"/>
  <c r="J501"/>
  <c r="F501"/>
  <c r="E501"/>
  <c r="D501"/>
  <c r="B501"/>
  <c r="M500"/>
  <c r="H500" s="1"/>
  <c r="J500"/>
  <c r="F500"/>
  <c r="E500"/>
  <c r="D500"/>
  <c r="B500"/>
  <c r="D497"/>
  <c r="G496"/>
  <c r="F496"/>
  <c r="M494"/>
  <c r="H494" s="1"/>
  <c r="G494" s="1"/>
  <c r="J494"/>
  <c r="F494"/>
  <c r="E494"/>
  <c r="D494"/>
  <c r="B494"/>
  <c r="M493"/>
  <c r="H493" s="1"/>
  <c r="G493" s="1"/>
  <c r="J493"/>
  <c r="F493"/>
  <c r="E493"/>
  <c r="D493"/>
  <c r="B493"/>
  <c r="M492"/>
  <c r="H492" s="1"/>
  <c r="G492" s="1"/>
  <c r="J492"/>
  <c r="F492"/>
  <c r="E492"/>
  <c r="D492"/>
  <c r="B492"/>
  <c r="M491"/>
  <c r="H491" s="1"/>
  <c r="G491" s="1"/>
  <c r="J491"/>
  <c r="F491"/>
  <c r="E491"/>
  <c r="D491"/>
  <c r="B491"/>
  <c r="M490"/>
  <c r="J490"/>
  <c r="H490"/>
  <c r="G490" s="1"/>
  <c r="F490"/>
  <c r="E490"/>
  <c r="D490"/>
  <c r="B490"/>
  <c r="M489"/>
  <c r="H489" s="1"/>
  <c r="G489" s="1"/>
  <c r="J489"/>
  <c r="F489"/>
  <c r="E489"/>
  <c r="D489"/>
  <c r="B489"/>
  <c r="M488"/>
  <c r="H488" s="1"/>
  <c r="G488" s="1"/>
  <c r="J488"/>
  <c r="F488"/>
  <c r="E488"/>
  <c r="D488"/>
  <c r="B488"/>
  <c r="M487"/>
  <c r="J487"/>
  <c r="H487"/>
  <c r="G487" s="1"/>
  <c r="F487"/>
  <c r="E487"/>
  <c r="D487"/>
  <c r="B487"/>
  <c r="M486"/>
  <c r="H486" s="1"/>
  <c r="G486" s="1"/>
  <c r="J486"/>
  <c r="F486"/>
  <c r="E486"/>
  <c r="D486"/>
  <c r="B486"/>
  <c r="M485"/>
  <c r="H485" s="1"/>
  <c r="G485" s="1"/>
  <c r="J485"/>
  <c r="F485"/>
  <c r="E485"/>
  <c r="D485"/>
  <c r="B485"/>
  <c r="M484"/>
  <c r="H484" s="1"/>
  <c r="G484" s="1"/>
  <c r="J484"/>
  <c r="F484"/>
  <c r="E484"/>
  <c r="D484"/>
  <c r="B484"/>
  <c r="M483"/>
  <c r="H483" s="1"/>
  <c r="G483" s="1"/>
  <c r="J483"/>
  <c r="F483"/>
  <c r="E483"/>
  <c r="D483"/>
  <c r="B483"/>
  <c r="M482"/>
  <c r="J482"/>
  <c r="H482"/>
  <c r="G482" s="1"/>
  <c r="F482"/>
  <c r="E482"/>
  <c r="D482"/>
  <c r="B482"/>
  <c r="M481"/>
  <c r="H481" s="1"/>
  <c r="G481" s="1"/>
  <c r="J481"/>
  <c r="F481"/>
  <c r="E481"/>
  <c r="D481"/>
  <c r="B481"/>
  <c r="M480"/>
  <c r="H480" s="1"/>
  <c r="G480" s="1"/>
  <c r="J480"/>
  <c r="F480"/>
  <c r="E480"/>
  <c r="D480"/>
  <c r="B480"/>
  <c r="M479"/>
  <c r="J479"/>
  <c r="H479"/>
  <c r="G479" s="1"/>
  <c r="F479"/>
  <c r="E479"/>
  <c r="D479"/>
  <c r="B479"/>
  <c r="M478"/>
  <c r="H478" s="1"/>
  <c r="G478" s="1"/>
  <c r="J478"/>
  <c r="F478"/>
  <c r="E478"/>
  <c r="D478"/>
  <c r="B478"/>
  <c r="M477"/>
  <c r="H477" s="1"/>
  <c r="G477" s="1"/>
  <c r="J477"/>
  <c r="F477"/>
  <c r="E477"/>
  <c r="D477"/>
  <c r="B477"/>
  <c r="M476"/>
  <c r="H476" s="1"/>
  <c r="G476" s="1"/>
  <c r="J476"/>
  <c r="F476"/>
  <c r="E476"/>
  <c r="D476"/>
  <c r="B476"/>
  <c r="M475"/>
  <c r="H475" s="1"/>
  <c r="G475" s="1"/>
  <c r="J475"/>
  <c r="F475"/>
  <c r="E475"/>
  <c r="D475"/>
  <c r="B475"/>
  <c r="M474"/>
  <c r="J474"/>
  <c r="H474"/>
  <c r="G474" s="1"/>
  <c r="F474"/>
  <c r="E474"/>
  <c r="D474"/>
  <c r="B474"/>
  <c r="M473"/>
  <c r="H473" s="1"/>
  <c r="G473" s="1"/>
  <c r="J473"/>
  <c r="F473"/>
  <c r="E473"/>
  <c r="D473"/>
  <c r="B473"/>
  <c r="M472"/>
  <c r="H472" s="1"/>
  <c r="G472" s="1"/>
  <c r="J472"/>
  <c r="F472"/>
  <c r="E472"/>
  <c r="D472"/>
  <c r="B472"/>
  <c r="M471"/>
  <c r="J471"/>
  <c r="H471"/>
  <c r="G471" s="1"/>
  <c r="F471"/>
  <c r="E471"/>
  <c r="D471"/>
  <c r="B471"/>
  <c r="M470"/>
  <c r="H470" s="1"/>
  <c r="G470" s="1"/>
  <c r="J470"/>
  <c r="F470"/>
  <c r="E470"/>
  <c r="D470"/>
  <c r="B470"/>
  <c r="M469"/>
  <c r="H469" s="1"/>
  <c r="G469" s="1"/>
  <c r="J469"/>
  <c r="F469"/>
  <c r="E469"/>
  <c r="D469"/>
  <c r="B469"/>
  <c r="M468"/>
  <c r="H468" s="1"/>
  <c r="G468" s="1"/>
  <c r="J468"/>
  <c r="F468"/>
  <c r="E468"/>
  <c r="D468"/>
  <c r="B468"/>
  <c r="M467"/>
  <c r="H467" s="1"/>
  <c r="G467" s="1"/>
  <c r="J467"/>
  <c r="F467"/>
  <c r="E467"/>
  <c r="D467"/>
  <c r="B467"/>
  <c r="M466"/>
  <c r="J466"/>
  <c r="H466"/>
  <c r="G466" s="1"/>
  <c r="F466"/>
  <c r="E466"/>
  <c r="D466"/>
  <c r="B466"/>
  <c r="M465"/>
  <c r="H465" s="1"/>
  <c r="G465" s="1"/>
  <c r="J465"/>
  <c r="F465"/>
  <c r="E465"/>
  <c r="D465"/>
  <c r="B465"/>
  <c r="M464"/>
  <c r="H464" s="1"/>
  <c r="G464" s="1"/>
  <c r="J464"/>
  <c r="F464"/>
  <c r="E464"/>
  <c r="D464"/>
  <c r="B464"/>
  <c r="M463"/>
  <c r="J463"/>
  <c r="H463"/>
  <c r="G463" s="1"/>
  <c r="F463"/>
  <c r="E463"/>
  <c r="D463"/>
  <c r="B463"/>
  <c r="M462"/>
  <c r="H462" s="1"/>
  <c r="G462" s="1"/>
  <c r="J462"/>
  <c r="F462"/>
  <c r="E462"/>
  <c r="D462"/>
  <c r="B462"/>
  <c r="M461"/>
  <c r="H461" s="1"/>
  <c r="G461" s="1"/>
  <c r="J461"/>
  <c r="F461"/>
  <c r="E461"/>
  <c r="D461"/>
  <c r="B461"/>
  <c r="M460"/>
  <c r="H460" s="1"/>
  <c r="G460" s="1"/>
  <c r="J460"/>
  <c r="F460"/>
  <c r="E460"/>
  <c r="D460"/>
  <c r="B460"/>
  <c r="M459"/>
  <c r="H459" s="1"/>
  <c r="G459" s="1"/>
  <c r="J459"/>
  <c r="F459"/>
  <c r="E459"/>
  <c r="D459"/>
  <c r="B459"/>
  <c r="M458"/>
  <c r="J458"/>
  <c r="H458"/>
  <c r="G458" s="1"/>
  <c r="F458"/>
  <c r="E458"/>
  <c r="D458"/>
  <c r="B458"/>
  <c r="M457"/>
  <c r="H457" s="1"/>
  <c r="G457" s="1"/>
  <c r="J457"/>
  <c r="F457"/>
  <c r="E457"/>
  <c r="D457"/>
  <c r="B457"/>
  <c r="M456"/>
  <c r="H456" s="1"/>
  <c r="G456" s="1"/>
  <c r="J456"/>
  <c r="F456"/>
  <c r="E456"/>
  <c r="D456"/>
  <c r="B456"/>
  <c r="M455"/>
  <c r="J455"/>
  <c r="H455"/>
  <c r="G455" s="1"/>
  <c r="F455"/>
  <c r="E455"/>
  <c r="D455"/>
  <c r="B455"/>
  <c r="M454"/>
  <c r="H454" s="1"/>
  <c r="G454" s="1"/>
  <c r="J454"/>
  <c r="F454"/>
  <c r="E454"/>
  <c r="D454"/>
  <c r="B454"/>
  <c r="M453"/>
  <c r="H453" s="1"/>
  <c r="G453" s="1"/>
  <c r="J453"/>
  <c r="F453"/>
  <c r="E453"/>
  <c r="D453"/>
  <c r="B453"/>
  <c r="M452"/>
  <c r="H452" s="1"/>
  <c r="G452" s="1"/>
  <c r="J452"/>
  <c r="F452"/>
  <c r="E452"/>
  <c r="D452"/>
  <c r="B452"/>
  <c r="M451"/>
  <c r="H451" s="1"/>
  <c r="G451" s="1"/>
  <c r="J451"/>
  <c r="F451"/>
  <c r="E451"/>
  <c r="D451"/>
  <c r="B451"/>
  <c r="M450"/>
  <c r="J450"/>
  <c r="H450"/>
  <c r="G450" s="1"/>
  <c r="F450"/>
  <c r="E450"/>
  <c r="D450"/>
  <c r="B450"/>
  <c r="M449"/>
  <c r="J449"/>
  <c r="H449"/>
  <c r="G449" s="1"/>
  <c r="F449"/>
  <c r="E449"/>
  <c r="D449"/>
  <c r="B449"/>
  <c r="M448"/>
  <c r="H448" s="1"/>
  <c r="G448" s="1"/>
  <c r="J448"/>
  <c r="F448"/>
  <c r="E448"/>
  <c r="D448"/>
  <c r="B448"/>
  <c r="M447"/>
  <c r="J447"/>
  <c r="H447"/>
  <c r="G447" s="1"/>
  <c r="F447"/>
  <c r="E447"/>
  <c r="D447"/>
  <c r="B447"/>
  <c r="M446"/>
  <c r="H446" s="1"/>
  <c r="G446" s="1"/>
  <c r="J446"/>
  <c r="F446"/>
  <c r="E446"/>
  <c r="D446"/>
  <c r="B446"/>
  <c r="M445"/>
  <c r="H445" s="1"/>
  <c r="G445" s="1"/>
  <c r="J445"/>
  <c r="F445"/>
  <c r="E445"/>
  <c r="D445"/>
  <c r="B445"/>
  <c r="D442"/>
  <c r="G441"/>
  <c r="F441"/>
  <c r="M439"/>
  <c r="J439"/>
  <c r="H439"/>
  <c r="G439" s="1"/>
  <c r="F439"/>
  <c r="E439"/>
  <c r="D439"/>
  <c r="B439"/>
  <c r="M438"/>
  <c r="H438" s="1"/>
  <c r="G438" s="1"/>
  <c r="J438"/>
  <c r="F438"/>
  <c r="E438"/>
  <c r="D438"/>
  <c r="B438"/>
  <c r="M437"/>
  <c r="H437" s="1"/>
  <c r="G437" s="1"/>
  <c r="J437"/>
  <c r="F437"/>
  <c r="E437"/>
  <c r="D437"/>
  <c r="B437"/>
  <c r="M436"/>
  <c r="H436" s="1"/>
  <c r="G436" s="1"/>
  <c r="J436"/>
  <c r="F436"/>
  <c r="E436"/>
  <c r="D436"/>
  <c r="B436"/>
  <c r="M435"/>
  <c r="H435" s="1"/>
  <c r="G435" s="1"/>
  <c r="J435"/>
  <c r="F435"/>
  <c r="E435"/>
  <c r="D435"/>
  <c r="B435"/>
  <c r="M434"/>
  <c r="J434"/>
  <c r="H434"/>
  <c r="G434" s="1"/>
  <c r="F434"/>
  <c r="E434"/>
  <c r="D434"/>
  <c r="B434"/>
  <c r="M433"/>
  <c r="J433"/>
  <c r="H433"/>
  <c r="G433" s="1"/>
  <c r="F433"/>
  <c r="E433"/>
  <c r="D433"/>
  <c r="B433"/>
  <c r="M432"/>
  <c r="H432" s="1"/>
  <c r="G432" s="1"/>
  <c r="J432"/>
  <c r="F432"/>
  <c r="E432"/>
  <c r="D432"/>
  <c r="B432"/>
  <c r="M431"/>
  <c r="J431"/>
  <c r="H431"/>
  <c r="G431" s="1"/>
  <c r="F431"/>
  <c r="E431"/>
  <c r="D431"/>
  <c r="B431"/>
  <c r="M430"/>
  <c r="H430" s="1"/>
  <c r="G430" s="1"/>
  <c r="J430"/>
  <c r="F430"/>
  <c r="E430"/>
  <c r="D430"/>
  <c r="B430"/>
  <c r="M429"/>
  <c r="H429" s="1"/>
  <c r="G429" s="1"/>
  <c r="J429"/>
  <c r="F429"/>
  <c r="E429"/>
  <c r="D429"/>
  <c r="B429"/>
  <c r="M428"/>
  <c r="H428" s="1"/>
  <c r="G428" s="1"/>
  <c r="J428"/>
  <c r="F428"/>
  <c r="E428"/>
  <c r="D428"/>
  <c r="B428"/>
  <c r="M427"/>
  <c r="H427" s="1"/>
  <c r="G427" s="1"/>
  <c r="J427"/>
  <c r="F427"/>
  <c r="E427"/>
  <c r="D427"/>
  <c r="B427"/>
  <c r="M426"/>
  <c r="J426"/>
  <c r="H426"/>
  <c r="G426" s="1"/>
  <c r="F426"/>
  <c r="E426"/>
  <c r="D426"/>
  <c r="B426"/>
  <c r="M425"/>
  <c r="J425"/>
  <c r="H425"/>
  <c r="G425" s="1"/>
  <c r="F425"/>
  <c r="E425"/>
  <c r="D425"/>
  <c r="B425"/>
  <c r="M424"/>
  <c r="H424" s="1"/>
  <c r="G424" s="1"/>
  <c r="J424"/>
  <c r="F424"/>
  <c r="E424"/>
  <c r="D424"/>
  <c r="B424"/>
  <c r="M423"/>
  <c r="J423"/>
  <c r="H423"/>
  <c r="G423" s="1"/>
  <c r="F423"/>
  <c r="E423"/>
  <c r="D423"/>
  <c r="B423"/>
  <c r="M422"/>
  <c r="H422" s="1"/>
  <c r="G422" s="1"/>
  <c r="J422"/>
  <c r="F422"/>
  <c r="E422"/>
  <c r="D422"/>
  <c r="B422"/>
  <c r="M421"/>
  <c r="J421"/>
  <c r="H421"/>
  <c r="G421" s="1"/>
  <c r="F421"/>
  <c r="E421"/>
  <c r="D421"/>
  <c r="B421"/>
  <c r="M420"/>
  <c r="H420" s="1"/>
  <c r="G420" s="1"/>
  <c r="J420"/>
  <c r="F420"/>
  <c r="E420"/>
  <c r="D420"/>
  <c r="B420"/>
  <c r="M419"/>
  <c r="H419" s="1"/>
  <c r="G419" s="1"/>
  <c r="J419"/>
  <c r="F419"/>
  <c r="E419"/>
  <c r="D419"/>
  <c r="B419"/>
  <c r="M418"/>
  <c r="J418"/>
  <c r="H418"/>
  <c r="G418" s="1"/>
  <c r="F418"/>
  <c r="E418"/>
  <c r="D418"/>
  <c r="B418"/>
  <c r="M417"/>
  <c r="J417"/>
  <c r="H417"/>
  <c r="G417" s="1"/>
  <c r="F417"/>
  <c r="E417"/>
  <c r="D417"/>
  <c r="B417"/>
  <c r="M416"/>
  <c r="H416" s="1"/>
  <c r="G416" s="1"/>
  <c r="J416"/>
  <c r="F416"/>
  <c r="E416"/>
  <c r="D416"/>
  <c r="B416"/>
  <c r="M415"/>
  <c r="J415"/>
  <c r="H415"/>
  <c r="G415" s="1"/>
  <c r="F415"/>
  <c r="E415"/>
  <c r="D415"/>
  <c r="B415"/>
  <c r="M414"/>
  <c r="H414" s="1"/>
  <c r="G414" s="1"/>
  <c r="J414"/>
  <c r="F414"/>
  <c r="E414"/>
  <c r="D414"/>
  <c r="B414"/>
  <c r="M413"/>
  <c r="J413"/>
  <c r="H413"/>
  <c r="G413" s="1"/>
  <c r="F413"/>
  <c r="E413"/>
  <c r="D413"/>
  <c r="B413"/>
  <c r="M412"/>
  <c r="H412" s="1"/>
  <c r="G412" s="1"/>
  <c r="J412"/>
  <c r="F412"/>
  <c r="E412"/>
  <c r="D412"/>
  <c r="B412"/>
  <c r="M411"/>
  <c r="H411" s="1"/>
  <c r="G411" s="1"/>
  <c r="J411"/>
  <c r="F411"/>
  <c r="E411"/>
  <c r="D411"/>
  <c r="B411"/>
  <c r="M410"/>
  <c r="J410"/>
  <c r="H410"/>
  <c r="G410" s="1"/>
  <c r="F410"/>
  <c r="E410"/>
  <c r="D410"/>
  <c r="B410"/>
  <c r="M409"/>
  <c r="J409"/>
  <c r="H409"/>
  <c r="G409" s="1"/>
  <c r="F409"/>
  <c r="E409"/>
  <c r="D409"/>
  <c r="B409"/>
  <c r="M408"/>
  <c r="H408" s="1"/>
  <c r="G408" s="1"/>
  <c r="J408"/>
  <c r="F408"/>
  <c r="E408"/>
  <c r="D408"/>
  <c r="B408"/>
  <c r="M407"/>
  <c r="J407"/>
  <c r="H407"/>
  <c r="G407" s="1"/>
  <c r="F407"/>
  <c r="E407"/>
  <c r="D407"/>
  <c r="B407"/>
  <c r="M406"/>
  <c r="H406" s="1"/>
  <c r="G406" s="1"/>
  <c r="J406"/>
  <c r="F406"/>
  <c r="E406"/>
  <c r="D406"/>
  <c r="B406"/>
  <c r="M405"/>
  <c r="J405"/>
  <c r="H405"/>
  <c r="G405" s="1"/>
  <c r="F405"/>
  <c r="E405"/>
  <c r="D405"/>
  <c r="B405"/>
  <c r="M404"/>
  <c r="H404" s="1"/>
  <c r="G404" s="1"/>
  <c r="J404"/>
  <c r="F404"/>
  <c r="E404"/>
  <c r="D404"/>
  <c r="B404"/>
  <c r="M403"/>
  <c r="H403" s="1"/>
  <c r="G403" s="1"/>
  <c r="J403"/>
  <c r="F403"/>
  <c r="E403"/>
  <c r="D403"/>
  <c r="B403"/>
  <c r="M402"/>
  <c r="J402"/>
  <c r="H402"/>
  <c r="G402" s="1"/>
  <c r="F402"/>
  <c r="E402"/>
  <c r="D402"/>
  <c r="B402"/>
  <c r="M401"/>
  <c r="J401"/>
  <c r="H401"/>
  <c r="G401" s="1"/>
  <c r="F401"/>
  <c r="E401"/>
  <c r="D401"/>
  <c r="B401"/>
  <c r="M400"/>
  <c r="H400" s="1"/>
  <c r="G400" s="1"/>
  <c r="J400"/>
  <c r="F400"/>
  <c r="E400"/>
  <c r="D400"/>
  <c r="B400"/>
  <c r="M399"/>
  <c r="H399" s="1"/>
  <c r="G399" s="1"/>
  <c r="J399"/>
  <c r="F399"/>
  <c r="E399"/>
  <c r="D399"/>
  <c r="B399"/>
  <c r="M398"/>
  <c r="H398" s="1"/>
  <c r="G398" s="1"/>
  <c r="J398"/>
  <c r="F398"/>
  <c r="E398"/>
  <c r="D398"/>
  <c r="B398"/>
  <c r="M397"/>
  <c r="J397"/>
  <c r="H397"/>
  <c r="G397" s="1"/>
  <c r="F397"/>
  <c r="E397"/>
  <c r="D397"/>
  <c r="B397"/>
  <c r="M396"/>
  <c r="H396" s="1"/>
  <c r="G396" s="1"/>
  <c r="J396"/>
  <c r="F396"/>
  <c r="E396"/>
  <c r="D396"/>
  <c r="B396"/>
  <c r="M395"/>
  <c r="H395" s="1"/>
  <c r="G395" s="1"/>
  <c r="J395"/>
  <c r="F395"/>
  <c r="E395"/>
  <c r="D395"/>
  <c r="B395"/>
  <c r="M394"/>
  <c r="J394"/>
  <c r="H394"/>
  <c r="G394" s="1"/>
  <c r="F394"/>
  <c r="E394"/>
  <c r="D394"/>
  <c r="B394"/>
  <c r="M393"/>
  <c r="J393"/>
  <c r="H393"/>
  <c r="G393" s="1"/>
  <c r="F393"/>
  <c r="E393"/>
  <c r="D393"/>
  <c r="B393"/>
  <c r="M392"/>
  <c r="H392" s="1"/>
  <c r="G392" s="1"/>
  <c r="J392"/>
  <c r="F392"/>
  <c r="E392"/>
  <c r="D392"/>
  <c r="B392"/>
  <c r="M391"/>
  <c r="H391" s="1"/>
  <c r="G391" s="1"/>
  <c r="J391"/>
  <c r="F391"/>
  <c r="E391"/>
  <c r="D391"/>
  <c r="B391"/>
  <c r="M390"/>
  <c r="H390" s="1"/>
  <c r="J390"/>
  <c r="F390"/>
  <c r="E390"/>
  <c r="D390"/>
  <c r="D440" s="1"/>
  <c r="B390"/>
  <c r="D387"/>
  <c r="G386"/>
  <c r="F386"/>
  <c r="M384"/>
  <c r="H384" s="1"/>
  <c r="G384" s="1"/>
  <c r="J384"/>
  <c r="F384"/>
  <c r="E384"/>
  <c r="D384"/>
  <c r="B384"/>
  <c r="M383"/>
  <c r="J383"/>
  <c r="H383"/>
  <c r="G383" s="1"/>
  <c r="F383"/>
  <c r="E383"/>
  <c r="D383"/>
  <c r="B383"/>
  <c r="M382"/>
  <c r="H382" s="1"/>
  <c r="G382" s="1"/>
  <c r="J382"/>
  <c r="F382"/>
  <c r="E382"/>
  <c r="D382"/>
  <c r="B382"/>
  <c r="M381"/>
  <c r="H381" s="1"/>
  <c r="G381" s="1"/>
  <c r="J381"/>
  <c r="F381"/>
  <c r="E381"/>
  <c r="D381"/>
  <c r="B381"/>
  <c r="M380"/>
  <c r="J380"/>
  <c r="H380"/>
  <c r="G380" s="1"/>
  <c r="F380"/>
  <c r="E380"/>
  <c r="D380"/>
  <c r="B380"/>
  <c r="M379"/>
  <c r="H379" s="1"/>
  <c r="G379" s="1"/>
  <c r="J379"/>
  <c r="F379"/>
  <c r="E379"/>
  <c r="D379"/>
  <c r="B379"/>
  <c r="M378"/>
  <c r="J378"/>
  <c r="H378"/>
  <c r="G378" s="1"/>
  <c r="F378"/>
  <c r="E378"/>
  <c r="D378"/>
  <c r="B378"/>
  <c r="M377"/>
  <c r="J377"/>
  <c r="H377"/>
  <c r="G377" s="1"/>
  <c r="F377"/>
  <c r="E377"/>
  <c r="D377"/>
  <c r="B377"/>
  <c r="M376"/>
  <c r="H376" s="1"/>
  <c r="G376" s="1"/>
  <c r="J376"/>
  <c r="F376"/>
  <c r="E376"/>
  <c r="D376"/>
  <c r="B376"/>
  <c r="M375"/>
  <c r="J375"/>
  <c r="H375"/>
  <c r="G375" s="1"/>
  <c r="F375"/>
  <c r="E375"/>
  <c r="D375"/>
  <c r="B375"/>
  <c r="M374"/>
  <c r="H374" s="1"/>
  <c r="G374" s="1"/>
  <c r="J374"/>
  <c r="F374"/>
  <c r="E374"/>
  <c r="D374"/>
  <c r="B374"/>
  <c r="M373"/>
  <c r="J373"/>
  <c r="H373"/>
  <c r="G373" s="1"/>
  <c r="F373"/>
  <c r="E373"/>
  <c r="D373"/>
  <c r="B373"/>
  <c r="M372"/>
  <c r="J372"/>
  <c r="H372"/>
  <c r="G372" s="1"/>
  <c r="F372"/>
  <c r="E372"/>
  <c r="D372"/>
  <c r="B372"/>
  <c r="M371"/>
  <c r="H371" s="1"/>
  <c r="G371" s="1"/>
  <c r="J371"/>
  <c r="F371"/>
  <c r="E371"/>
  <c r="D371"/>
  <c r="B371"/>
  <c r="M370"/>
  <c r="J370"/>
  <c r="H370"/>
  <c r="G370" s="1"/>
  <c r="F370"/>
  <c r="E370"/>
  <c r="D370"/>
  <c r="B370"/>
  <c r="M369"/>
  <c r="J369"/>
  <c r="H369"/>
  <c r="G369" s="1"/>
  <c r="F369"/>
  <c r="E369"/>
  <c r="D369"/>
  <c r="B369"/>
  <c r="M368"/>
  <c r="H368" s="1"/>
  <c r="G368" s="1"/>
  <c r="J368"/>
  <c r="F368"/>
  <c r="E368"/>
  <c r="D368"/>
  <c r="B368"/>
  <c r="M367"/>
  <c r="J367"/>
  <c r="H367"/>
  <c r="G367" s="1"/>
  <c r="F367"/>
  <c r="E367"/>
  <c r="D367"/>
  <c r="B367"/>
  <c r="M366"/>
  <c r="H366" s="1"/>
  <c r="G366" s="1"/>
  <c r="J366"/>
  <c r="F366"/>
  <c r="E366"/>
  <c r="D366"/>
  <c r="B366"/>
  <c r="M365"/>
  <c r="J365"/>
  <c r="H365"/>
  <c r="G365" s="1"/>
  <c r="F365"/>
  <c r="E365"/>
  <c r="D365"/>
  <c r="B365"/>
  <c r="M364"/>
  <c r="J364"/>
  <c r="H364"/>
  <c r="G364" s="1"/>
  <c r="F364"/>
  <c r="E364"/>
  <c r="D364"/>
  <c r="B364"/>
  <c r="M363"/>
  <c r="H363" s="1"/>
  <c r="G363" s="1"/>
  <c r="J363"/>
  <c r="F363"/>
  <c r="E363"/>
  <c r="D363"/>
  <c r="B363"/>
  <c r="M362"/>
  <c r="J362"/>
  <c r="H362"/>
  <c r="G362" s="1"/>
  <c r="F362"/>
  <c r="E362"/>
  <c r="D362"/>
  <c r="B362"/>
  <c r="M361"/>
  <c r="J361"/>
  <c r="H361"/>
  <c r="G361" s="1"/>
  <c r="F361"/>
  <c r="E361"/>
  <c r="D361"/>
  <c r="B361"/>
  <c r="M360"/>
  <c r="H360" s="1"/>
  <c r="G360" s="1"/>
  <c r="J360"/>
  <c r="F360"/>
  <c r="E360"/>
  <c r="D360"/>
  <c r="B360"/>
  <c r="M359"/>
  <c r="J359"/>
  <c r="H359"/>
  <c r="G359" s="1"/>
  <c r="F359"/>
  <c r="E359"/>
  <c r="D359"/>
  <c r="B359"/>
  <c r="M358"/>
  <c r="H358" s="1"/>
  <c r="G358" s="1"/>
  <c r="J358"/>
  <c r="F358"/>
  <c r="E358"/>
  <c r="D358"/>
  <c r="B358"/>
  <c r="M357"/>
  <c r="J357"/>
  <c r="H357"/>
  <c r="G357" s="1"/>
  <c r="F357"/>
  <c r="E357"/>
  <c r="D357"/>
  <c r="B357"/>
  <c r="M356"/>
  <c r="J356"/>
  <c r="H356"/>
  <c r="G356" s="1"/>
  <c r="F356"/>
  <c r="E356"/>
  <c r="D356"/>
  <c r="B356"/>
  <c r="M355"/>
  <c r="H355" s="1"/>
  <c r="G355" s="1"/>
  <c r="J355"/>
  <c r="F355"/>
  <c r="E355"/>
  <c r="D355"/>
  <c r="B355"/>
  <c r="M354"/>
  <c r="J354"/>
  <c r="H354"/>
  <c r="G354" s="1"/>
  <c r="F354"/>
  <c r="E354"/>
  <c r="D354"/>
  <c r="B354"/>
  <c r="M353"/>
  <c r="J353"/>
  <c r="H353"/>
  <c r="G353" s="1"/>
  <c r="F353"/>
  <c r="E353"/>
  <c r="D353"/>
  <c r="B353"/>
  <c r="M352"/>
  <c r="H352" s="1"/>
  <c r="G352" s="1"/>
  <c r="J352"/>
  <c r="F352"/>
  <c r="E352"/>
  <c r="D352"/>
  <c r="B352"/>
  <c r="M351"/>
  <c r="J351"/>
  <c r="H351"/>
  <c r="G351" s="1"/>
  <c r="F351"/>
  <c r="E351"/>
  <c r="D351"/>
  <c r="B351"/>
  <c r="M350"/>
  <c r="H350" s="1"/>
  <c r="G350" s="1"/>
  <c r="J350"/>
  <c r="F350"/>
  <c r="E350"/>
  <c r="D350"/>
  <c r="B350"/>
  <c r="M349"/>
  <c r="J349"/>
  <c r="H349"/>
  <c r="G349" s="1"/>
  <c r="F349"/>
  <c r="E349"/>
  <c r="D349"/>
  <c r="B349"/>
  <c r="M348"/>
  <c r="J348"/>
  <c r="H348"/>
  <c r="G348" s="1"/>
  <c r="F348"/>
  <c r="E348"/>
  <c r="D348"/>
  <c r="B348"/>
  <c r="M347"/>
  <c r="H347" s="1"/>
  <c r="G347" s="1"/>
  <c r="J347"/>
  <c r="F347"/>
  <c r="E347"/>
  <c r="D347"/>
  <c r="B347"/>
  <c r="M346"/>
  <c r="J346"/>
  <c r="H346"/>
  <c r="G346" s="1"/>
  <c r="F346"/>
  <c r="E346"/>
  <c r="D346"/>
  <c r="B346"/>
  <c r="M345"/>
  <c r="J345"/>
  <c r="H345"/>
  <c r="G345" s="1"/>
  <c r="F345"/>
  <c r="E345"/>
  <c r="D345"/>
  <c r="B345"/>
  <c r="M344"/>
  <c r="H344" s="1"/>
  <c r="G344" s="1"/>
  <c r="J344"/>
  <c r="F344"/>
  <c r="E344"/>
  <c r="D344"/>
  <c r="B344"/>
  <c r="M343"/>
  <c r="J343"/>
  <c r="H343"/>
  <c r="G343" s="1"/>
  <c r="F343"/>
  <c r="E343"/>
  <c r="D343"/>
  <c r="B343"/>
  <c r="M342"/>
  <c r="H342" s="1"/>
  <c r="G342" s="1"/>
  <c r="J342"/>
  <c r="F342"/>
  <c r="E342"/>
  <c r="D342"/>
  <c r="B342"/>
  <c r="M341"/>
  <c r="J341"/>
  <c r="H341"/>
  <c r="G341" s="1"/>
  <c r="F341"/>
  <c r="E341"/>
  <c r="D341"/>
  <c r="B341"/>
  <c r="M340"/>
  <c r="H340" s="1"/>
  <c r="G340" s="1"/>
  <c r="J340"/>
  <c r="F340"/>
  <c r="E340"/>
  <c r="D340"/>
  <c r="B340"/>
  <c r="M339"/>
  <c r="H339" s="1"/>
  <c r="G339" s="1"/>
  <c r="J339"/>
  <c r="F339"/>
  <c r="E339"/>
  <c r="D339"/>
  <c r="B339"/>
  <c r="M338"/>
  <c r="J338"/>
  <c r="H338"/>
  <c r="G338" s="1"/>
  <c r="F338"/>
  <c r="E338"/>
  <c r="D338"/>
  <c r="B338"/>
  <c r="M337"/>
  <c r="J337"/>
  <c r="H337"/>
  <c r="G337" s="1"/>
  <c r="F337"/>
  <c r="E337"/>
  <c r="D337"/>
  <c r="B337"/>
  <c r="M336"/>
  <c r="H336" s="1"/>
  <c r="G336" s="1"/>
  <c r="J336"/>
  <c r="F336"/>
  <c r="E336"/>
  <c r="D336"/>
  <c r="B336"/>
  <c r="M335"/>
  <c r="J335"/>
  <c r="H335"/>
  <c r="G335" s="1"/>
  <c r="F335"/>
  <c r="E335"/>
  <c r="D335"/>
  <c r="B335"/>
  <c r="D332"/>
  <c r="G331"/>
  <c r="F331"/>
  <c r="M329"/>
  <c r="J329"/>
  <c r="H329"/>
  <c r="G329" s="1"/>
  <c r="F329"/>
  <c r="E329"/>
  <c r="D329"/>
  <c r="B329"/>
  <c r="M328"/>
  <c r="H328" s="1"/>
  <c r="G328" s="1"/>
  <c r="J328"/>
  <c r="F328"/>
  <c r="E328"/>
  <c r="D328"/>
  <c r="B328"/>
  <c r="M327"/>
  <c r="J327"/>
  <c r="H327"/>
  <c r="G327" s="1"/>
  <c r="F327"/>
  <c r="E327"/>
  <c r="D327"/>
  <c r="B327"/>
  <c r="M326"/>
  <c r="H326" s="1"/>
  <c r="G326" s="1"/>
  <c r="J326"/>
  <c r="F326"/>
  <c r="E326"/>
  <c r="D326"/>
  <c r="B326"/>
  <c r="M325"/>
  <c r="J325"/>
  <c r="H325"/>
  <c r="G325" s="1"/>
  <c r="F325"/>
  <c r="E325"/>
  <c r="D325"/>
  <c r="B325"/>
  <c r="M324"/>
  <c r="J324"/>
  <c r="H324"/>
  <c r="G324" s="1"/>
  <c r="F324"/>
  <c r="E324"/>
  <c r="D324"/>
  <c r="B324"/>
  <c r="M323"/>
  <c r="H323" s="1"/>
  <c r="G323" s="1"/>
  <c r="J323"/>
  <c r="F323"/>
  <c r="E323"/>
  <c r="D323"/>
  <c r="B323"/>
  <c r="M322"/>
  <c r="J322"/>
  <c r="H322"/>
  <c r="G322" s="1"/>
  <c r="F322"/>
  <c r="E322"/>
  <c r="D322"/>
  <c r="B322"/>
  <c r="M321"/>
  <c r="H321" s="1"/>
  <c r="G321" s="1"/>
  <c r="J321"/>
  <c r="F321"/>
  <c r="E321"/>
  <c r="D321"/>
  <c r="B321"/>
  <c r="M320"/>
  <c r="H320" s="1"/>
  <c r="G320" s="1"/>
  <c r="J320"/>
  <c r="F320"/>
  <c r="E320"/>
  <c r="D320"/>
  <c r="B320"/>
  <c r="M319"/>
  <c r="J319"/>
  <c r="H319"/>
  <c r="G319" s="1"/>
  <c r="F319"/>
  <c r="E319"/>
  <c r="D319"/>
  <c r="B319"/>
  <c r="M318"/>
  <c r="H318" s="1"/>
  <c r="G318" s="1"/>
  <c r="J318"/>
  <c r="F318"/>
  <c r="E318"/>
  <c r="D318"/>
  <c r="B318"/>
  <c r="M317"/>
  <c r="H317" s="1"/>
  <c r="G317" s="1"/>
  <c r="J317"/>
  <c r="F317"/>
  <c r="E317"/>
  <c r="D317"/>
  <c r="B317"/>
  <c r="M316"/>
  <c r="J316"/>
  <c r="H316"/>
  <c r="G316" s="1"/>
  <c r="F316"/>
  <c r="E316"/>
  <c r="D316"/>
  <c r="B316"/>
  <c r="M315"/>
  <c r="H315" s="1"/>
  <c r="G315" s="1"/>
  <c r="J315"/>
  <c r="F315"/>
  <c r="E315"/>
  <c r="D315"/>
  <c r="B315"/>
  <c r="M314"/>
  <c r="J314"/>
  <c r="H314"/>
  <c r="G314" s="1"/>
  <c r="F314"/>
  <c r="E314"/>
  <c r="D314"/>
  <c r="B314"/>
  <c r="M313"/>
  <c r="H313" s="1"/>
  <c r="G313" s="1"/>
  <c r="J313"/>
  <c r="F313"/>
  <c r="E313"/>
  <c r="D313"/>
  <c r="B313"/>
  <c r="M312"/>
  <c r="H312" s="1"/>
  <c r="G312" s="1"/>
  <c r="J312"/>
  <c r="F312"/>
  <c r="E312"/>
  <c r="D312"/>
  <c r="B312"/>
  <c r="M311"/>
  <c r="J311"/>
  <c r="H311"/>
  <c r="G311" s="1"/>
  <c r="F311"/>
  <c r="E311"/>
  <c r="D311"/>
  <c r="B311"/>
  <c r="M310"/>
  <c r="H310" s="1"/>
  <c r="G310" s="1"/>
  <c r="J310"/>
  <c r="F310"/>
  <c r="E310"/>
  <c r="D310"/>
  <c r="B310"/>
  <c r="M309"/>
  <c r="H309" s="1"/>
  <c r="G309" s="1"/>
  <c r="J309"/>
  <c r="F309"/>
  <c r="E309"/>
  <c r="D309"/>
  <c r="B309"/>
  <c r="M308"/>
  <c r="J308"/>
  <c r="H308"/>
  <c r="G308" s="1"/>
  <c r="F308"/>
  <c r="E308"/>
  <c r="D308"/>
  <c r="B308"/>
  <c r="M307"/>
  <c r="H307" s="1"/>
  <c r="G307" s="1"/>
  <c r="J307"/>
  <c r="F307"/>
  <c r="E307"/>
  <c r="D307"/>
  <c r="B307"/>
  <c r="M306"/>
  <c r="J306"/>
  <c r="H306"/>
  <c r="G306" s="1"/>
  <c r="F306"/>
  <c r="E306"/>
  <c r="D306"/>
  <c r="B306"/>
  <c r="M305"/>
  <c r="H305" s="1"/>
  <c r="G305" s="1"/>
  <c r="J305"/>
  <c r="F305"/>
  <c r="E305"/>
  <c r="D305"/>
  <c r="B305"/>
  <c r="M304"/>
  <c r="H304" s="1"/>
  <c r="G304" s="1"/>
  <c r="J304"/>
  <c r="F304"/>
  <c r="E304"/>
  <c r="D304"/>
  <c r="B304"/>
  <c r="M303"/>
  <c r="J303"/>
  <c r="H303"/>
  <c r="G303" s="1"/>
  <c r="F303"/>
  <c r="E303"/>
  <c r="D303"/>
  <c r="B303"/>
  <c r="M302"/>
  <c r="H302" s="1"/>
  <c r="G302" s="1"/>
  <c r="J302"/>
  <c r="F302"/>
  <c r="E302"/>
  <c r="D302"/>
  <c r="B302"/>
  <c r="M301"/>
  <c r="H301" s="1"/>
  <c r="G301" s="1"/>
  <c r="J301"/>
  <c r="F301"/>
  <c r="E301"/>
  <c r="D301"/>
  <c r="B301"/>
  <c r="M300"/>
  <c r="J300"/>
  <c r="H300"/>
  <c r="G300" s="1"/>
  <c r="F300"/>
  <c r="E300"/>
  <c r="D300"/>
  <c r="B300"/>
  <c r="M299"/>
  <c r="H299" s="1"/>
  <c r="G299" s="1"/>
  <c r="J299"/>
  <c r="F299"/>
  <c r="E299"/>
  <c r="D299"/>
  <c r="B299"/>
  <c r="M298"/>
  <c r="J298"/>
  <c r="H298"/>
  <c r="G298" s="1"/>
  <c r="F298"/>
  <c r="E298"/>
  <c r="D298"/>
  <c r="B298"/>
  <c r="M297"/>
  <c r="H297" s="1"/>
  <c r="G297" s="1"/>
  <c r="J297"/>
  <c r="F297"/>
  <c r="E297"/>
  <c r="D297"/>
  <c r="B297"/>
  <c r="M296"/>
  <c r="H296" s="1"/>
  <c r="G296" s="1"/>
  <c r="J296"/>
  <c r="F296"/>
  <c r="E296"/>
  <c r="D296"/>
  <c r="B296"/>
  <c r="M295"/>
  <c r="J295"/>
  <c r="H295"/>
  <c r="G295" s="1"/>
  <c r="F295"/>
  <c r="E295"/>
  <c r="D295"/>
  <c r="B295"/>
  <c r="M294"/>
  <c r="H294" s="1"/>
  <c r="G294" s="1"/>
  <c r="J294"/>
  <c r="F294"/>
  <c r="E294"/>
  <c r="D294"/>
  <c r="B294"/>
  <c r="M293"/>
  <c r="H293" s="1"/>
  <c r="G293" s="1"/>
  <c r="J293"/>
  <c r="F293"/>
  <c r="E293"/>
  <c r="D293"/>
  <c r="B293"/>
  <c r="M292"/>
  <c r="J292"/>
  <c r="H292"/>
  <c r="G292" s="1"/>
  <c r="F292"/>
  <c r="E292"/>
  <c r="D292"/>
  <c r="B292"/>
  <c r="M291"/>
  <c r="H291" s="1"/>
  <c r="G291" s="1"/>
  <c r="J291"/>
  <c r="F291"/>
  <c r="E291"/>
  <c r="D291"/>
  <c r="B291"/>
  <c r="M290"/>
  <c r="J290"/>
  <c r="H290"/>
  <c r="G290" s="1"/>
  <c r="F290"/>
  <c r="E290"/>
  <c r="D290"/>
  <c r="B290"/>
  <c r="M289"/>
  <c r="H289" s="1"/>
  <c r="G289" s="1"/>
  <c r="J289"/>
  <c r="F289"/>
  <c r="E289"/>
  <c r="D289"/>
  <c r="B289"/>
  <c r="M288"/>
  <c r="H288" s="1"/>
  <c r="G288" s="1"/>
  <c r="J288"/>
  <c r="F288"/>
  <c r="E288"/>
  <c r="D288"/>
  <c r="B288"/>
  <c r="M287"/>
  <c r="J287"/>
  <c r="H287"/>
  <c r="G287" s="1"/>
  <c r="F287"/>
  <c r="E287"/>
  <c r="D287"/>
  <c r="B287"/>
  <c r="M286"/>
  <c r="H286" s="1"/>
  <c r="G286" s="1"/>
  <c r="J286"/>
  <c r="F286"/>
  <c r="E286"/>
  <c r="D286"/>
  <c r="B286"/>
  <c r="M285"/>
  <c r="H285" s="1"/>
  <c r="G285" s="1"/>
  <c r="J285"/>
  <c r="F285"/>
  <c r="E285"/>
  <c r="D285"/>
  <c r="B285"/>
  <c r="M284"/>
  <c r="J284"/>
  <c r="H284"/>
  <c r="G284" s="1"/>
  <c r="F284"/>
  <c r="E284"/>
  <c r="D284"/>
  <c r="B284"/>
  <c r="M283"/>
  <c r="H283" s="1"/>
  <c r="G283" s="1"/>
  <c r="J283"/>
  <c r="F283"/>
  <c r="E283"/>
  <c r="D283"/>
  <c r="B283"/>
  <c r="M282"/>
  <c r="J282"/>
  <c r="H282"/>
  <c r="G282" s="1"/>
  <c r="F282"/>
  <c r="E282"/>
  <c r="D282"/>
  <c r="B282"/>
  <c r="M281"/>
  <c r="H281" s="1"/>
  <c r="G281" s="1"/>
  <c r="J281"/>
  <c r="F281"/>
  <c r="E281"/>
  <c r="D281"/>
  <c r="B281"/>
  <c r="M280"/>
  <c r="H280" s="1"/>
  <c r="J280"/>
  <c r="F280"/>
  <c r="E280"/>
  <c r="D280"/>
  <c r="B280"/>
  <c r="D277"/>
  <c r="G276"/>
  <c r="F276"/>
  <c r="M274"/>
  <c r="J274"/>
  <c r="H274"/>
  <c r="G274" s="1"/>
  <c r="F274"/>
  <c r="E274"/>
  <c r="D274"/>
  <c r="B274"/>
  <c r="M273"/>
  <c r="H273" s="1"/>
  <c r="G273" s="1"/>
  <c r="J273"/>
  <c r="F273"/>
  <c r="E273"/>
  <c r="D273"/>
  <c r="B273"/>
  <c r="M272"/>
  <c r="H272" s="1"/>
  <c r="G272" s="1"/>
  <c r="J272"/>
  <c r="F272"/>
  <c r="E272"/>
  <c r="D272"/>
  <c r="B272"/>
  <c r="M271"/>
  <c r="J271"/>
  <c r="H271"/>
  <c r="G271" s="1"/>
  <c r="F271"/>
  <c r="E271"/>
  <c r="D271"/>
  <c r="B271"/>
  <c r="M270"/>
  <c r="J270"/>
  <c r="H270"/>
  <c r="G270" s="1"/>
  <c r="F270"/>
  <c r="E270"/>
  <c r="D270"/>
  <c r="B270"/>
  <c r="M269"/>
  <c r="H269" s="1"/>
  <c r="G269" s="1"/>
  <c r="J269"/>
  <c r="F269"/>
  <c r="E269"/>
  <c r="D269"/>
  <c r="B269"/>
  <c r="M268"/>
  <c r="H268" s="1"/>
  <c r="G268" s="1"/>
  <c r="J268"/>
  <c r="F268"/>
  <c r="E268"/>
  <c r="D268"/>
  <c r="B268"/>
  <c r="M267"/>
  <c r="H267" s="1"/>
  <c r="G267" s="1"/>
  <c r="J267"/>
  <c r="F267"/>
  <c r="E267"/>
  <c r="D267"/>
  <c r="B267"/>
  <c r="M266"/>
  <c r="J266"/>
  <c r="H266"/>
  <c r="G266" s="1"/>
  <c r="F266"/>
  <c r="E266"/>
  <c r="D266"/>
  <c r="B266"/>
  <c r="M265"/>
  <c r="H265" s="1"/>
  <c r="G265" s="1"/>
  <c r="J265"/>
  <c r="F265"/>
  <c r="E265"/>
  <c r="D265"/>
  <c r="B265"/>
  <c r="M264"/>
  <c r="H264" s="1"/>
  <c r="G264" s="1"/>
  <c r="J264"/>
  <c r="F264"/>
  <c r="E264"/>
  <c r="D264"/>
  <c r="B264"/>
  <c r="M263"/>
  <c r="J263"/>
  <c r="H263"/>
  <c r="G263" s="1"/>
  <c r="F263"/>
  <c r="E263"/>
  <c r="D263"/>
  <c r="B263"/>
  <c r="M262"/>
  <c r="H262" s="1"/>
  <c r="G262" s="1"/>
  <c r="J262"/>
  <c r="F262"/>
  <c r="E262"/>
  <c r="D262"/>
  <c r="B262"/>
  <c r="M261"/>
  <c r="H261" s="1"/>
  <c r="G261" s="1"/>
  <c r="J261"/>
  <c r="F261"/>
  <c r="E261"/>
  <c r="D261"/>
  <c r="B261"/>
  <c r="M260"/>
  <c r="H260" s="1"/>
  <c r="G260" s="1"/>
  <c r="J260"/>
  <c r="F260"/>
  <c r="E260"/>
  <c r="D260"/>
  <c r="B260"/>
  <c r="M259"/>
  <c r="H259" s="1"/>
  <c r="G259" s="1"/>
  <c r="J259"/>
  <c r="F259"/>
  <c r="E259"/>
  <c r="D259"/>
  <c r="B259"/>
  <c r="M258"/>
  <c r="J258"/>
  <c r="H258"/>
  <c r="G258" s="1"/>
  <c r="F258"/>
  <c r="E258"/>
  <c r="D258"/>
  <c r="B258"/>
  <c r="M257"/>
  <c r="H257" s="1"/>
  <c r="G257" s="1"/>
  <c r="J257"/>
  <c r="F257"/>
  <c r="E257"/>
  <c r="D257"/>
  <c r="B257"/>
  <c r="M256"/>
  <c r="H256" s="1"/>
  <c r="G256" s="1"/>
  <c r="J256"/>
  <c r="F256"/>
  <c r="E256"/>
  <c r="D256"/>
  <c r="B256"/>
  <c r="M255"/>
  <c r="J255"/>
  <c r="H255"/>
  <c r="G255" s="1"/>
  <c r="F255"/>
  <c r="E255"/>
  <c r="D255"/>
  <c r="B255"/>
  <c r="M254"/>
  <c r="H254" s="1"/>
  <c r="G254" s="1"/>
  <c r="J254"/>
  <c r="F254"/>
  <c r="E254"/>
  <c r="D254"/>
  <c r="B254"/>
  <c r="M253"/>
  <c r="H253" s="1"/>
  <c r="G253" s="1"/>
  <c r="J253"/>
  <c r="F253"/>
  <c r="E253"/>
  <c r="D253"/>
  <c r="B253"/>
  <c r="M252"/>
  <c r="H252" s="1"/>
  <c r="G252" s="1"/>
  <c r="J252"/>
  <c r="F252"/>
  <c r="E252"/>
  <c r="D252"/>
  <c r="B252"/>
  <c r="M251"/>
  <c r="H251" s="1"/>
  <c r="G251" s="1"/>
  <c r="J251"/>
  <c r="F251"/>
  <c r="E251"/>
  <c r="D251"/>
  <c r="B251"/>
  <c r="M250"/>
  <c r="J250"/>
  <c r="H250"/>
  <c r="G250" s="1"/>
  <c r="F250"/>
  <c r="E250"/>
  <c r="D250"/>
  <c r="B250"/>
  <c r="M249"/>
  <c r="H249" s="1"/>
  <c r="G249" s="1"/>
  <c r="J249"/>
  <c r="F249"/>
  <c r="E249"/>
  <c r="D249"/>
  <c r="B249"/>
  <c r="M248"/>
  <c r="H248" s="1"/>
  <c r="G248" s="1"/>
  <c r="J248"/>
  <c r="F248"/>
  <c r="E248"/>
  <c r="D248"/>
  <c r="B248"/>
  <c r="M247"/>
  <c r="J247"/>
  <c r="H247"/>
  <c r="G247" s="1"/>
  <c r="F247"/>
  <c r="E247"/>
  <c r="D247"/>
  <c r="B247"/>
  <c r="M246"/>
  <c r="H246" s="1"/>
  <c r="G246" s="1"/>
  <c r="J246"/>
  <c r="F246"/>
  <c r="E246"/>
  <c r="D246"/>
  <c r="B246"/>
  <c r="M245"/>
  <c r="H245" s="1"/>
  <c r="G245" s="1"/>
  <c r="J245"/>
  <c r="F245"/>
  <c r="E245"/>
  <c r="D245"/>
  <c r="B245"/>
  <c r="M244"/>
  <c r="H244" s="1"/>
  <c r="G244" s="1"/>
  <c r="J244"/>
  <c r="F244"/>
  <c r="E244"/>
  <c r="D244"/>
  <c r="B244"/>
  <c r="M243"/>
  <c r="H243" s="1"/>
  <c r="G243" s="1"/>
  <c r="J243"/>
  <c r="F243"/>
  <c r="E243"/>
  <c r="D243"/>
  <c r="B243"/>
  <c r="M242"/>
  <c r="J242"/>
  <c r="H242"/>
  <c r="G242" s="1"/>
  <c r="F242"/>
  <c r="E242"/>
  <c r="D242"/>
  <c r="B242"/>
  <c r="M241"/>
  <c r="H241" s="1"/>
  <c r="G241" s="1"/>
  <c r="J241"/>
  <c r="F241"/>
  <c r="E241"/>
  <c r="D241"/>
  <c r="B241"/>
  <c r="M240"/>
  <c r="H240" s="1"/>
  <c r="G240" s="1"/>
  <c r="J240"/>
  <c r="F240"/>
  <c r="E240"/>
  <c r="D240"/>
  <c r="B240"/>
  <c r="M239"/>
  <c r="J239"/>
  <c r="H239"/>
  <c r="G239" s="1"/>
  <c r="F239"/>
  <c r="E239"/>
  <c r="D239"/>
  <c r="B239"/>
  <c r="M238"/>
  <c r="H238" s="1"/>
  <c r="G238" s="1"/>
  <c r="J238"/>
  <c r="F238"/>
  <c r="E238"/>
  <c r="D238"/>
  <c r="B238"/>
  <c r="M237"/>
  <c r="H237" s="1"/>
  <c r="G237" s="1"/>
  <c r="J237"/>
  <c r="F237"/>
  <c r="E237"/>
  <c r="D237"/>
  <c r="B237"/>
  <c r="M236"/>
  <c r="H236" s="1"/>
  <c r="G236" s="1"/>
  <c r="J236"/>
  <c r="F236"/>
  <c r="E236"/>
  <c r="D236"/>
  <c r="B236"/>
  <c r="M235"/>
  <c r="H235" s="1"/>
  <c r="G235" s="1"/>
  <c r="J235"/>
  <c r="F235"/>
  <c r="E235"/>
  <c r="D235"/>
  <c r="B235"/>
  <c r="M234"/>
  <c r="J234"/>
  <c r="H234"/>
  <c r="G234" s="1"/>
  <c r="F234"/>
  <c r="E234"/>
  <c r="D234"/>
  <c r="B234"/>
  <c r="M233"/>
  <c r="J233"/>
  <c r="H233"/>
  <c r="G233" s="1"/>
  <c r="F233"/>
  <c r="E233"/>
  <c r="D233"/>
  <c r="B233"/>
  <c r="M232"/>
  <c r="H232" s="1"/>
  <c r="G232" s="1"/>
  <c r="J232"/>
  <c r="F232"/>
  <c r="E232"/>
  <c r="D232"/>
  <c r="B232"/>
  <c r="M231"/>
  <c r="J231"/>
  <c r="H231"/>
  <c r="G231" s="1"/>
  <c r="F231"/>
  <c r="E231"/>
  <c r="D231"/>
  <c r="B231"/>
  <c r="M230"/>
  <c r="H230" s="1"/>
  <c r="G230" s="1"/>
  <c r="J230"/>
  <c r="F230"/>
  <c r="E230"/>
  <c r="D230"/>
  <c r="B230"/>
  <c r="M229"/>
  <c r="H229" s="1"/>
  <c r="G229" s="1"/>
  <c r="J229"/>
  <c r="F229"/>
  <c r="E229"/>
  <c r="D229"/>
  <c r="B229"/>
  <c r="M228"/>
  <c r="H228" s="1"/>
  <c r="G228" s="1"/>
  <c r="J228"/>
  <c r="F228"/>
  <c r="E228"/>
  <c r="D228"/>
  <c r="B228"/>
  <c r="M227"/>
  <c r="H227" s="1"/>
  <c r="G227" s="1"/>
  <c r="J227"/>
  <c r="F227"/>
  <c r="E227"/>
  <c r="D227"/>
  <c r="B227"/>
  <c r="M226"/>
  <c r="J226"/>
  <c r="H226"/>
  <c r="G226" s="1"/>
  <c r="F226"/>
  <c r="E226"/>
  <c r="D226"/>
  <c r="B226"/>
  <c r="M225"/>
  <c r="J225"/>
  <c r="H225"/>
  <c r="G225" s="1"/>
  <c r="F225"/>
  <c r="E225"/>
  <c r="D225"/>
  <c r="B225"/>
  <c r="D222"/>
  <c r="G221"/>
  <c r="F221"/>
  <c r="M219"/>
  <c r="H219" s="1"/>
  <c r="G219" s="1"/>
  <c r="J219"/>
  <c r="F219"/>
  <c r="E219"/>
  <c r="D219"/>
  <c r="B219"/>
  <c r="M218"/>
  <c r="J218"/>
  <c r="H218"/>
  <c r="G218" s="1"/>
  <c r="F218"/>
  <c r="E218"/>
  <c r="D218"/>
  <c r="B218"/>
  <c r="M217"/>
  <c r="J217"/>
  <c r="H217"/>
  <c r="G217" s="1"/>
  <c r="F217"/>
  <c r="E217"/>
  <c r="D217"/>
  <c r="B217"/>
  <c r="M216"/>
  <c r="H216" s="1"/>
  <c r="G216" s="1"/>
  <c r="J216"/>
  <c r="F216"/>
  <c r="E216"/>
  <c r="D216"/>
  <c r="B216"/>
  <c r="M215"/>
  <c r="J215"/>
  <c r="H215"/>
  <c r="G215" s="1"/>
  <c r="F215"/>
  <c r="E215"/>
  <c r="D215"/>
  <c r="B215"/>
  <c r="M214"/>
  <c r="H214" s="1"/>
  <c r="G214" s="1"/>
  <c r="J214"/>
  <c r="F214"/>
  <c r="E214"/>
  <c r="D214"/>
  <c r="B214"/>
  <c r="M213"/>
  <c r="H213" s="1"/>
  <c r="G213" s="1"/>
  <c r="J213"/>
  <c r="F213"/>
  <c r="E213"/>
  <c r="D213"/>
  <c r="B213"/>
  <c r="M212"/>
  <c r="H212" s="1"/>
  <c r="G212" s="1"/>
  <c r="J212"/>
  <c r="F212"/>
  <c r="E212"/>
  <c r="D212"/>
  <c r="B212"/>
  <c r="M211"/>
  <c r="H211" s="1"/>
  <c r="G211" s="1"/>
  <c r="J211"/>
  <c r="F211"/>
  <c r="E211"/>
  <c r="D211"/>
  <c r="B211"/>
  <c r="M210"/>
  <c r="J210"/>
  <c r="H210"/>
  <c r="G210" s="1"/>
  <c r="F210"/>
  <c r="E210"/>
  <c r="D210"/>
  <c r="B210"/>
  <c r="M209"/>
  <c r="J209"/>
  <c r="H209"/>
  <c r="G209" s="1"/>
  <c r="F209"/>
  <c r="E209"/>
  <c r="D209"/>
  <c r="B209"/>
  <c r="M208"/>
  <c r="H208" s="1"/>
  <c r="G208" s="1"/>
  <c r="J208"/>
  <c r="F208"/>
  <c r="E208"/>
  <c r="D208"/>
  <c r="B208"/>
  <c r="M207"/>
  <c r="J207"/>
  <c r="H207"/>
  <c r="G207" s="1"/>
  <c r="F207"/>
  <c r="E207"/>
  <c r="D207"/>
  <c r="B207"/>
  <c r="M206"/>
  <c r="H206" s="1"/>
  <c r="G206" s="1"/>
  <c r="J206"/>
  <c r="F206"/>
  <c r="E206"/>
  <c r="D206"/>
  <c r="B206"/>
  <c r="M205"/>
  <c r="H205" s="1"/>
  <c r="G205" s="1"/>
  <c r="J205"/>
  <c r="F205"/>
  <c r="E205"/>
  <c r="D205"/>
  <c r="B205"/>
  <c r="M204"/>
  <c r="J204"/>
  <c r="H204"/>
  <c r="G204" s="1"/>
  <c r="F204"/>
  <c r="E204"/>
  <c r="D204"/>
  <c r="B204"/>
  <c r="M203"/>
  <c r="H203" s="1"/>
  <c r="G203" s="1"/>
  <c r="J203"/>
  <c r="F203"/>
  <c r="E203"/>
  <c r="D203"/>
  <c r="B203"/>
  <c r="M202"/>
  <c r="J202"/>
  <c r="H202"/>
  <c r="G202" s="1"/>
  <c r="F202"/>
  <c r="E202"/>
  <c r="D202"/>
  <c r="B202"/>
  <c r="M201"/>
  <c r="H201" s="1"/>
  <c r="G201" s="1"/>
  <c r="J201"/>
  <c r="F201"/>
  <c r="E201"/>
  <c r="D201"/>
  <c r="B201"/>
  <c r="M200"/>
  <c r="H200" s="1"/>
  <c r="G200" s="1"/>
  <c r="J200"/>
  <c r="F200"/>
  <c r="E200"/>
  <c r="D200"/>
  <c r="B200"/>
  <c r="M199"/>
  <c r="J199"/>
  <c r="H199"/>
  <c r="G199" s="1"/>
  <c r="F199"/>
  <c r="E199"/>
  <c r="D199"/>
  <c r="B199"/>
  <c r="M198"/>
  <c r="H198" s="1"/>
  <c r="G198" s="1"/>
  <c r="J198"/>
  <c r="F198"/>
  <c r="E198"/>
  <c r="D198"/>
  <c r="B198"/>
  <c r="M197"/>
  <c r="H197" s="1"/>
  <c r="G197" s="1"/>
  <c r="J197"/>
  <c r="F197"/>
  <c r="E197"/>
  <c r="D197"/>
  <c r="B197"/>
  <c r="M196"/>
  <c r="J196"/>
  <c r="H196"/>
  <c r="G196" s="1"/>
  <c r="F196"/>
  <c r="E196"/>
  <c r="D196"/>
  <c r="B196"/>
  <c r="M195"/>
  <c r="H195" s="1"/>
  <c r="G195" s="1"/>
  <c r="J195"/>
  <c r="F195"/>
  <c r="E195"/>
  <c r="D195"/>
  <c r="B195"/>
  <c r="M194"/>
  <c r="J194"/>
  <c r="H194"/>
  <c r="G194" s="1"/>
  <c r="F194"/>
  <c r="E194"/>
  <c r="D194"/>
  <c r="B194"/>
  <c r="M193"/>
  <c r="H193" s="1"/>
  <c r="G193" s="1"/>
  <c r="J193"/>
  <c r="F193"/>
  <c r="E193"/>
  <c r="D193"/>
  <c r="B193"/>
  <c r="M192"/>
  <c r="H192" s="1"/>
  <c r="G192" s="1"/>
  <c r="J192"/>
  <c r="F192"/>
  <c r="E192"/>
  <c r="D192"/>
  <c r="B192"/>
  <c r="M191"/>
  <c r="H191" s="1"/>
  <c r="G191" s="1"/>
  <c r="J191"/>
  <c r="F191"/>
  <c r="E191"/>
  <c r="D191"/>
  <c r="B191"/>
  <c r="M190"/>
  <c r="J190"/>
  <c r="H190"/>
  <c r="G190" s="1"/>
  <c r="F190"/>
  <c r="E190"/>
  <c r="D190"/>
  <c r="B190"/>
  <c r="M189"/>
  <c r="H189" s="1"/>
  <c r="G189" s="1"/>
  <c r="J189"/>
  <c r="F189"/>
  <c r="E189"/>
  <c r="D189"/>
  <c r="B189"/>
  <c r="M188"/>
  <c r="J188"/>
  <c r="H188"/>
  <c r="G188" s="1"/>
  <c r="F188"/>
  <c r="E188"/>
  <c r="D188"/>
  <c r="B188"/>
  <c r="M187"/>
  <c r="J187"/>
  <c r="H187"/>
  <c r="G187" s="1"/>
  <c r="F187"/>
  <c r="E187"/>
  <c r="D187"/>
  <c r="B187"/>
  <c r="M186"/>
  <c r="H186" s="1"/>
  <c r="G186" s="1"/>
  <c r="J186"/>
  <c r="F186"/>
  <c r="E186"/>
  <c r="D186"/>
  <c r="B186"/>
  <c r="M185"/>
  <c r="H185" s="1"/>
  <c r="G185" s="1"/>
  <c r="J185"/>
  <c r="F185"/>
  <c r="E185"/>
  <c r="D185"/>
  <c r="B185"/>
  <c r="M184"/>
  <c r="J184"/>
  <c r="H184"/>
  <c r="G184" s="1"/>
  <c r="F184"/>
  <c r="E184"/>
  <c r="D184"/>
  <c r="B184"/>
  <c r="M183"/>
  <c r="H183" s="1"/>
  <c r="G183" s="1"/>
  <c r="J183"/>
  <c r="F183"/>
  <c r="E183"/>
  <c r="D183"/>
  <c r="B183"/>
  <c r="M182"/>
  <c r="J182"/>
  <c r="H182"/>
  <c r="G182" s="1"/>
  <c r="F182"/>
  <c r="E182"/>
  <c r="D182"/>
  <c r="B182"/>
  <c r="M181"/>
  <c r="H181" s="1"/>
  <c r="G181" s="1"/>
  <c r="J181"/>
  <c r="F181"/>
  <c r="E181"/>
  <c r="D181"/>
  <c r="B181"/>
  <c r="M180"/>
  <c r="J180"/>
  <c r="H180"/>
  <c r="G180" s="1"/>
  <c r="F180"/>
  <c r="E180"/>
  <c r="D180"/>
  <c r="B180"/>
  <c r="M179"/>
  <c r="J179"/>
  <c r="H179"/>
  <c r="G179" s="1"/>
  <c r="F179"/>
  <c r="E179"/>
  <c r="D179"/>
  <c r="B179"/>
  <c r="M178"/>
  <c r="H178" s="1"/>
  <c r="G178" s="1"/>
  <c r="J178"/>
  <c r="F178"/>
  <c r="E178"/>
  <c r="D178"/>
  <c r="B178"/>
  <c r="M177"/>
  <c r="H177" s="1"/>
  <c r="G177" s="1"/>
  <c r="J177"/>
  <c r="F177"/>
  <c r="E177"/>
  <c r="D177"/>
  <c r="B177"/>
  <c r="M176"/>
  <c r="J176"/>
  <c r="H176"/>
  <c r="G176" s="1"/>
  <c r="F176"/>
  <c r="E176"/>
  <c r="D176"/>
  <c r="B176"/>
  <c r="M175"/>
  <c r="H175" s="1"/>
  <c r="G175" s="1"/>
  <c r="J175"/>
  <c r="F175"/>
  <c r="E175"/>
  <c r="D175"/>
  <c r="B175"/>
  <c r="M174"/>
  <c r="J174"/>
  <c r="H174"/>
  <c r="G174" s="1"/>
  <c r="F174"/>
  <c r="E174"/>
  <c r="D174"/>
  <c r="B174"/>
  <c r="M173"/>
  <c r="H173" s="1"/>
  <c r="G173" s="1"/>
  <c r="J173"/>
  <c r="F173"/>
  <c r="E173"/>
  <c r="D173"/>
  <c r="B173"/>
  <c r="M172"/>
  <c r="J172"/>
  <c r="H172"/>
  <c r="G172" s="1"/>
  <c r="F172"/>
  <c r="E172"/>
  <c r="D172"/>
  <c r="B172"/>
  <c r="M171"/>
  <c r="J171"/>
  <c r="H171"/>
  <c r="G171" s="1"/>
  <c r="F171"/>
  <c r="E171"/>
  <c r="D171"/>
  <c r="B171"/>
  <c r="M170"/>
  <c r="H170" s="1"/>
  <c r="J170"/>
  <c r="F170"/>
  <c r="E170"/>
  <c r="D170"/>
  <c r="B170"/>
  <c r="D167"/>
  <c r="G166"/>
  <c r="F166"/>
  <c r="M164"/>
  <c r="J164"/>
  <c r="H164"/>
  <c r="G164" s="1"/>
  <c r="F164"/>
  <c r="E164"/>
  <c r="D164"/>
  <c r="B164"/>
  <c r="M163"/>
  <c r="J163"/>
  <c r="H163"/>
  <c r="G163" s="1"/>
  <c r="F163"/>
  <c r="E163"/>
  <c r="D163"/>
  <c r="B163"/>
  <c r="M162"/>
  <c r="H162" s="1"/>
  <c r="G162" s="1"/>
  <c r="J162"/>
  <c r="F162"/>
  <c r="E162"/>
  <c r="D162"/>
  <c r="B162"/>
  <c r="M161"/>
  <c r="H161" s="1"/>
  <c r="G161" s="1"/>
  <c r="J161"/>
  <c r="F161"/>
  <c r="E161"/>
  <c r="D161"/>
  <c r="B161"/>
  <c r="M160"/>
  <c r="H160" s="1"/>
  <c r="G160" s="1"/>
  <c r="J160"/>
  <c r="F160"/>
  <c r="E160"/>
  <c r="D160"/>
  <c r="B160"/>
  <c r="M159"/>
  <c r="H159" s="1"/>
  <c r="G159" s="1"/>
  <c r="J159"/>
  <c r="F159"/>
  <c r="E159"/>
  <c r="D159"/>
  <c r="B159"/>
  <c r="M158"/>
  <c r="J158"/>
  <c r="H158"/>
  <c r="G158" s="1"/>
  <c r="F158"/>
  <c r="E158"/>
  <c r="D158"/>
  <c r="B158"/>
  <c r="M157"/>
  <c r="H157" s="1"/>
  <c r="G157" s="1"/>
  <c r="J157"/>
  <c r="F157"/>
  <c r="E157"/>
  <c r="D157"/>
  <c r="B157"/>
  <c r="M156"/>
  <c r="J156"/>
  <c r="H156"/>
  <c r="G156" s="1"/>
  <c r="F156"/>
  <c r="E156"/>
  <c r="D156"/>
  <c r="B156"/>
  <c r="M155"/>
  <c r="J155"/>
  <c r="H155"/>
  <c r="G155" s="1"/>
  <c r="F155"/>
  <c r="E155"/>
  <c r="D155"/>
  <c r="B155"/>
  <c r="M154"/>
  <c r="H154" s="1"/>
  <c r="G154" s="1"/>
  <c r="J154"/>
  <c r="F154"/>
  <c r="E154"/>
  <c r="D154"/>
  <c r="B154"/>
  <c r="M153"/>
  <c r="H153" s="1"/>
  <c r="G153" s="1"/>
  <c r="J153"/>
  <c r="F153"/>
  <c r="E153"/>
  <c r="D153"/>
  <c r="B153"/>
  <c r="M152"/>
  <c r="H152" s="1"/>
  <c r="G152" s="1"/>
  <c r="J152"/>
  <c r="F152"/>
  <c r="E152"/>
  <c r="D152"/>
  <c r="B152"/>
  <c r="M151"/>
  <c r="H151" s="1"/>
  <c r="G151" s="1"/>
  <c r="J151"/>
  <c r="F151"/>
  <c r="E151"/>
  <c r="D151"/>
  <c r="B151"/>
  <c r="M150"/>
  <c r="J150"/>
  <c r="H150"/>
  <c r="G150" s="1"/>
  <c r="F150"/>
  <c r="E150"/>
  <c r="D150"/>
  <c r="B150"/>
  <c r="M149"/>
  <c r="H149" s="1"/>
  <c r="G149" s="1"/>
  <c r="J149"/>
  <c r="F149"/>
  <c r="E149"/>
  <c r="D149"/>
  <c r="B149"/>
  <c r="M148"/>
  <c r="J148"/>
  <c r="H148"/>
  <c r="G148" s="1"/>
  <c r="F148"/>
  <c r="E148"/>
  <c r="D148"/>
  <c r="B148"/>
  <c r="M147"/>
  <c r="J147"/>
  <c r="H147"/>
  <c r="G147" s="1"/>
  <c r="F147"/>
  <c r="E147"/>
  <c r="D147"/>
  <c r="B147"/>
  <c r="M146"/>
  <c r="H146" s="1"/>
  <c r="G146" s="1"/>
  <c r="J146"/>
  <c r="F146"/>
  <c r="E146"/>
  <c r="D146"/>
  <c r="B146"/>
  <c r="M145"/>
  <c r="H145" s="1"/>
  <c r="G145" s="1"/>
  <c r="J145"/>
  <c r="F145"/>
  <c r="E145"/>
  <c r="D145"/>
  <c r="B145"/>
  <c r="M144"/>
  <c r="H144" s="1"/>
  <c r="G144" s="1"/>
  <c r="J144"/>
  <c r="F144"/>
  <c r="E144"/>
  <c r="D144"/>
  <c r="B144"/>
  <c r="M143"/>
  <c r="H143" s="1"/>
  <c r="G143" s="1"/>
  <c r="J143"/>
  <c r="F143"/>
  <c r="E143"/>
  <c r="D143"/>
  <c r="B143"/>
  <c r="M142"/>
  <c r="J142"/>
  <c r="H142"/>
  <c r="G142" s="1"/>
  <c r="F142"/>
  <c r="E142"/>
  <c r="D142"/>
  <c r="B142"/>
  <c r="M141"/>
  <c r="H141" s="1"/>
  <c r="G141" s="1"/>
  <c r="J141"/>
  <c r="F141"/>
  <c r="E141"/>
  <c r="D141"/>
  <c r="B141"/>
  <c r="M140"/>
  <c r="J140"/>
  <c r="H140"/>
  <c r="G140" s="1"/>
  <c r="F140"/>
  <c r="E140"/>
  <c r="D140"/>
  <c r="B140"/>
  <c r="M139"/>
  <c r="J139"/>
  <c r="H139"/>
  <c r="G139" s="1"/>
  <c r="F139"/>
  <c r="E139"/>
  <c r="D139"/>
  <c r="B139"/>
  <c r="M138"/>
  <c r="H138" s="1"/>
  <c r="G138" s="1"/>
  <c r="J138"/>
  <c r="F138"/>
  <c r="E138"/>
  <c r="D138"/>
  <c r="B138"/>
  <c r="M137"/>
  <c r="H137" s="1"/>
  <c r="G137" s="1"/>
  <c r="J137"/>
  <c r="F137"/>
  <c r="E137"/>
  <c r="D137"/>
  <c r="B137"/>
  <c r="M136"/>
  <c r="H136" s="1"/>
  <c r="G136" s="1"/>
  <c r="J136"/>
  <c r="F136"/>
  <c r="E136"/>
  <c r="D136"/>
  <c r="B136"/>
  <c r="M135"/>
  <c r="H135" s="1"/>
  <c r="G135" s="1"/>
  <c r="J135"/>
  <c r="F135"/>
  <c r="E135"/>
  <c r="D135"/>
  <c r="B135"/>
  <c r="M134"/>
  <c r="J134"/>
  <c r="H134"/>
  <c r="G134" s="1"/>
  <c r="F134"/>
  <c r="E134"/>
  <c r="D134"/>
  <c r="B134"/>
  <c r="M133"/>
  <c r="H133" s="1"/>
  <c r="G133" s="1"/>
  <c r="J133"/>
  <c r="F133"/>
  <c r="E133"/>
  <c r="D133"/>
  <c r="B133"/>
  <c r="M132"/>
  <c r="J132"/>
  <c r="H132"/>
  <c r="G132" s="1"/>
  <c r="F132"/>
  <c r="E132"/>
  <c r="D132"/>
  <c r="B132"/>
  <c r="M131"/>
  <c r="J131"/>
  <c r="H131"/>
  <c r="G131" s="1"/>
  <c r="F131"/>
  <c r="E131"/>
  <c r="D131"/>
  <c r="B131"/>
  <c r="M130"/>
  <c r="H130" s="1"/>
  <c r="G130" s="1"/>
  <c r="J130"/>
  <c r="F130"/>
  <c r="E130"/>
  <c r="D130"/>
  <c r="B130"/>
  <c r="M129"/>
  <c r="H129" s="1"/>
  <c r="G129" s="1"/>
  <c r="J129"/>
  <c r="F129"/>
  <c r="E129"/>
  <c r="D129"/>
  <c r="B129"/>
  <c r="M128"/>
  <c r="H128" s="1"/>
  <c r="G128" s="1"/>
  <c r="J128"/>
  <c r="F128"/>
  <c r="E128"/>
  <c r="D128"/>
  <c r="B128"/>
  <c r="M127"/>
  <c r="H127" s="1"/>
  <c r="G127" s="1"/>
  <c r="J127"/>
  <c r="F127"/>
  <c r="E127"/>
  <c r="D127"/>
  <c r="B127"/>
  <c r="M126"/>
  <c r="J126"/>
  <c r="H126"/>
  <c r="G126" s="1"/>
  <c r="F126"/>
  <c r="E126"/>
  <c r="D126"/>
  <c r="B126"/>
  <c r="M125"/>
  <c r="H125" s="1"/>
  <c r="G125" s="1"/>
  <c r="J125"/>
  <c r="F125"/>
  <c r="E125"/>
  <c r="D125"/>
  <c r="B125"/>
  <c r="M124"/>
  <c r="J124"/>
  <c r="H124"/>
  <c r="G124" s="1"/>
  <c r="F124"/>
  <c r="E124"/>
  <c r="D124"/>
  <c r="B124"/>
  <c r="M123"/>
  <c r="J123"/>
  <c r="H123"/>
  <c r="G123" s="1"/>
  <c r="F123"/>
  <c r="E123"/>
  <c r="D123"/>
  <c r="B123"/>
  <c r="M122"/>
  <c r="H122" s="1"/>
  <c r="G122" s="1"/>
  <c r="J122"/>
  <c r="F122"/>
  <c r="E122"/>
  <c r="D122"/>
  <c r="B122"/>
  <c r="M121"/>
  <c r="H121" s="1"/>
  <c r="G121" s="1"/>
  <c r="J121"/>
  <c r="F121"/>
  <c r="E121"/>
  <c r="D121"/>
  <c r="B121"/>
  <c r="M120"/>
  <c r="H120" s="1"/>
  <c r="G120" s="1"/>
  <c r="J120"/>
  <c r="F120"/>
  <c r="E120"/>
  <c r="D120"/>
  <c r="B120"/>
  <c r="M119"/>
  <c r="H119" s="1"/>
  <c r="G119" s="1"/>
  <c r="J119"/>
  <c r="F119"/>
  <c r="E119"/>
  <c r="D119"/>
  <c r="B119"/>
  <c r="M118"/>
  <c r="J118"/>
  <c r="H118"/>
  <c r="G118" s="1"/>
  <c r="F118"/>
  <c r="E118"/>
  <c r="D118"/>
  <c r="B118"/>
  <c r="M117"/>
  <c r="H117" s="1"/>
  <c r="G117" s="1"/>
  <c r="J117"/>
  <c r="F117"/>
  <c r="E117"/>
  <c r="D117"/>
  <c r="B117"/>
  <c r="M116"/>
  <c r="J116"/>
  <c r="H116"/>
  <c r="G116" s="1"/>
  <c r="F116"/>
  <c r="E116"/>
  <c r="D116"/>
  <c r="B116"/>
  <c r="M115"/>
  <c r="J115"/>
  <c r="H115"/>
  <c r="G115" s="1"/>
  <c r="F115"/>
  <c r="E115"/>
  <c r="D115"/>
  <c r="D165" s="1"/>
  <c r="B115"/>
  <c r="D112"/>
  <c r="G111"/>
  <c r="F111"/>
  <c r="M109"/>
  <c r="H109" s="1"/>
  <c r="G109" s="1"/>
  <c r="J109"/>
  <c r="F109"/>
  <c r="E109"/>
  <c r="D109"/>
  <c r="B109"/>
  <c r="M108"/>
  <c r="J108"/>
  <c r="H108"/>
  <c r="G108" s="1"/>
  <c r="F108"/>
  <c r="E108"/>
  <c r="D108"/>
  <c r="B108"/>
  <c r="M107"/>
  <c r="J107"/>
  <c r="H107"/>
  <c r="G107" s="1"/>
  <c r="F107"/>
  <c r="E107"/>
  <c r="D107"/>
  <c r="B107"/>
  <c r="M106"/>
  <c r="H106" s="1"/>
  <c r="G106" s="1"/>
  <c r="J106"/>
  <c r="F106"/>
  <c r="E106"/>
  <c r="D106"/>
  <c r="B106"/>
  <c r="M105"/>
  <c r="H105" s="1"/>
  <c r="G105" s="1"/>
  <c r="J105"/>
  <c r="F105"/>
  <c r="E105"/>
  <c r="D105"/>
  <c r="B105"/>
  <c r="M104"/>
  <c r="J104"/>
  <c r="H104"/>
  <c r="G104" s="1"/>
  <c r="F104"/>
  <c r="E104"/>
  <c r="D104"/>
  <c r="B104"/>
  <c r="M103"/>
  <c r="H103" s="1"/>
  <c r="G103" s="1"/>
  <c r="J103"/>
  <c r="F103"/>
  <c r="E103"/>
  <c r="D103"/>
  <c r="B103"/>
  <c r="M102"/>
  <c r="J102"/>
  <c r="H102"/>
  <c r="G102" s="1"/>
  <c r="F102"/>
  <c r="E102"/>
  <c r="D102"/>
  <c r="B102"/>
  <c r="M101"/>
  <c r="H101" s="1"/>
  <c r="G101" s="1"/>
  <c r="J101"/>
  <c r="F101"/>
  <c r="E101"/>
  <c r="D101"/>
  <c r="B101"/>
  <c r="M100"/>
  <c r="J100"/>
  <c r="H100"/>
  <c r="G100" s="1"/>
  <c r="F100"/>
  <c r="E100"/>
  <c r="D100"/>
  <c r="B100"/>
  <c r="M99"/>
  <c r="J99"/>
  <c r="H99"/>
  <c r="G99" s="1"/>
  <c r="F99"/>
  <c r="E99"/>
  <c r="D99"/>
  <c r="B99"/>
  <c r="M98"/>
  <c r="H98" s="1"/>
  <c r="G98" s="1"/>
  <c r="J98"/>
  <c r="F98"/>
  <c r="E98"/>
  <c r="D98"/>
  <c r="B98"/>
  <c r="M97"/>
  <c r="H97" s="1"/>
  <c r="G97" s="1"/>
  <c r="J97"/>
  <c r="F97"/>
  <c r="E97"/>
  <c r="D97"/>
  <c r="B97"/>
  <c r="M96"/>
  <c r="H96" s="1"/>
  <c r="G96" s="1"/>
  <c r="J96"/>
  <c r="F96"/>
  <c r="E96"/>
  <c r="D96"/>
  <c r="B96"/>
  <c r="M95"/>
  <c r="H95" s="1"/>
  <c r="G95" s="1"/>
  <c r="J95"/>
  <c r="F95"/>
  <c r="E95"/>
  <c r="D95"/>
  <c r="B95"/>
  <c r="M94"/>
  <c r="J94"/>
  <c r="H94"/>
  <c r="G94" s="1"/>
  <c r="F94"/>
  <c r="E94"/>
  <c r="D94"/>
  <c r="B94"/>
  <c r="M93"/>
  <c r="H93" s="1"/>
  <c r="G93" s="1"/>
  <c r="J93"/>
  <c r="F93"/>
  <c r="E93"/>
  <c r="D93"/>
  <c r="B93"/>
  <c r="M92"/>
  <c r="J92"/>
  <c r="H92"/>
  <c r="G92" s="1"/>
  <c r="F92"/>
  <c r="E92"/>
  <c r="D92"/>
  <c r="B92"/>
  <c r="M91"/>
  <c r="J91"/>
  <c r="H91"/>
  <c r="G91" s="1"/>
  <c r="F91"/>
  <c r="E91"/>
  <c r="D91"/>
  <c r="B91"/>
  <c r="M90"/>
  <c r="H90" s="1"/>
  <c r="G90" s="1"/>
  <c r="J90"/>
  <c r="F90"/>
  <c r="E90"/>
  <c r="D90"/>
  <c r="B90"/>
  <c r="M89"/>
  <c r="H89" s="1"/>
  <c r="G89" s="1"/>
  <c r="J89"/>
  <c r="F89"/>
  <c r="E89"/>
  <c r="D89"/>
  <c r="B89"/>
  <c r="M88"/>
  <c r="H88" s="1"/>
  <c r="G88" s="1"/>
  <c r="J88"/>
  <c r="F88"/>
  <c r="E88"/>
  <c r="D88"/>
  <c r="B88"/>
  <c r="M87"/>
  <c r="H87" s="1"/>
  <c r="G87" s="1"/>
  <c r="J87"/>
  <c r="F87"/>
  <c r="E87"/>
  <c r="D87"/>
  <c r="B87"/>
  <c r="M86"/>
  <c r="J86"/>
  <c r="H86"/>
  <c r="G86" s="1"/>
  <c r="F86"/>
  <c r="E86"/>
  <c r="D86"/>
  <c r="B86"/>
  <c r="M85"/>
  <c r="H85" s="1"/>
  <c r="G85" s="1"/>
  <c r="J85"/>
  <c r="F85"/>
  <c r="E85"/>
  <c r="D85"/>
  <c r="B85"/>
  <c r="M84"/>
  <c r="J84"/>
  <c r="H84"/>
  <c r="G84" s="1"/>
  <c r="F84"/>
  <c r="E84"/>
  <c r="D84"/>
  <c r="B84"/>
  <c r="M83"/>
  <c r="J83"/>
  <c r="H83"/>
  <c r="G83" s="1"/>
  <c r="F83"/>
  <c r="E83"/>
  <c r="D83"/>
  <c r="B83"/>
  <c r="M82"/>
  <c r="H82" s="1"/>
  <c r="G82" s="1"/>
  <c r="J82"/>
  <c r="F82"/>
  <c r="E82"/>
  <c r="D82"/>
  <c r="B82"/>
  <c r="M81"/>
  <c r="H81" s="1"/>
  <c r="G81" s="1"/>
  <c r="J81"/>
  <c r="F81"/>
  <c r="E81"/>
  <c r="D81"/>
  <c r="B81"/>
  <c r="M80"/>
  <c r="H80" s="1"/>
  <c r="G80" s="1"/>
  <c r="J80"/>
  <c r="F80"/>
  <c r="E80"/>
  <c r="D80"/>
  <c r="B80"/>
  <c r="M79"/>
  <c r="H79" s="1"/>
  <c r="G79" s="1"/>
  <c r="J79"/>
  <c r="F79"/>
  <c r="E79"/>
  <c r="D79"/>
  <c r="B79"/>
  <c r="M78"/>
  <c r="J78"/>
  <c r="H78"/>
  <c r="G78" s="1"/>
  <c r="F78"/>
  <c r="E78"/>
  <c r="D78"/>
  <c r="B78"/>
  <c r="M77"/>
  <c r="H77" s="1"/>
  <c r="G77" s="1"/>
  <c r="J77"/>
  <c r="F77"/>
  <c r="E77"/>
  <c r="D77"/>
  <c r="B77"/>
  <c r="M76"/>
  <c r="J76"/>
  <c r="H76"/>
  <c r="G76" s="1"/>
  <c r="F76"/>
  <c r="E76"/>
  <c r="D76"/>
  <c r="B76"/>
  <c r="M75"/>
  <c r="J75"/>
  <c r="H75"/>
  <c r="G75" s="1"/>
  <c r="F75"/>
  <c r="E75"/>
  <c r="D75"/>
  <c r="B75"/>
  <c r="M74"/>
  <c r="H74" s="1"/>
  <c r="G74" s="1"/>
  <c r="J74"/>
  <c r="F74"/>
  <c r="E74"/>
  <c r="D74"/>
  <c r="B74"/>
  <c r="M73"/>
  <c r="H73" s="1"/>
  <c r="G73" s="1"/>
  <c r="J73"/>
  <c r="F73"/>
  <c r="E73"/>
  <c r="D73"/>
  <c r="B73"/>
  <c r="M72"/>
  <c r="H72" s="1"/>
  <c r="G72" s="1"/>
  <c r="J72"/>
  <c r="F72"/>
  <c r="E72"/>
  <c r="D72"/>
  <c r="B72"/>
  <c r="M71"/>
  <c r="H71" s="1"/>
  <c r="G71" s="1"/>
  <c r="J71"/>
  <c r="F71"/>
  <c r="E71"/>
  <c r="D71"/>
  <c r="B71"/>
  <c r="M70"/>
  <c r="J70"/>
  <c r="H70"/>
  <c r="G70" s="1"/>
  <c r="F70"/>
  <c r="E70"/>
  <c r="D70"/>
  <c r="B70"/>
  <c r="M69"/>
  <c r="H69" s="1"/>
  <c r="G69" s="1"/>
  <c r="J69"/>
  <c r="F69"/>
  <c r="E69"/>
  <c r="D69"/>
  <c r="B69"/>
  <c r="M68"/>
  <c r="J68"/>
  <c r="H68"/>
  <c r="G68" s="1"/>
  <c r="F68"/>
  <c r="E68"/>
  <c r="D68"/>
  <c r="B68"/>
  <c r="M67"/>
  <c r="J67"/>
  <c r="H67"/>
  <c r="G67" s="1"/>
  <c r="F67"/>
  <c r="E67"/>
  <c r="D67"/>
  <c r="B67"/>
  <c r="M66"/>
  <c r="H66" s="1"/>
  <c r="G66" s="1"/>
  <c r="J66"/>
  <c r="F66"/>
  <c r="E66"/>
  <c r="D66"/>
  <c r="B66"/>
  <c r="M65"/>
  <c r="H65" s="1"/>
  <c r="G65" s="1"/>
  <c r="J65"/>
  <c r="F65"/>
  <c r="E65"/>
  <c r="D65"/>
  <c r="B65"/>
  <c r="M64"/>
  <c r="H64" s="1"/>
  <c r="G64" s="1"/>
  <c r="J64"/>
  <c r="F64"/>
  <c r="E64"/>
  <c r="D64"/>
  <c r="B64"/>
  <c r="M63"/>
  <c r="H63" s="1"/>
  <c r="G63" s="1"/>
  <c r="J63"/>
  <c r="F63"/>
  <c r="E63"/>
  <c r="D63"/>
  <c r="B63"/>
  <c r="M62"/>
  <c r="J62"/>
  <c r="H62"/>
  <c r="G62" s="1"/>
  <c r="F62"/>
  <c r="E62"/>
  <c r="D62"/>
  <c r="B62"/>
  <c r="M61"/>
  <c r="H61" s="1"/>
  <c r="G61" s="1"/>
  <c r="J61"/>
  <c r="F61"/>
  <c r="E61"/>
  <c r="D61"/>
  <c r="B61"/>
  <c r="M60"/>
  <c r="J60"/>
  <c r="H60"/>
  <c r="F60"/>
  <c r="E60"/>
  <c r="D60"/>
  <c r="D110" s="1"/>
  <c r="B60"/>
  <c r="D57"/>
  <c r="G56"/>
  <c r="F56"/>
  <c r="M54"/>
  <c r="J54"/>
  <c r="H54"/>
  <c r="G54" s="1"/>
  <c r="F54"/>
  <c r="E54"/>
  <c r="D54"/>
  <c r="B54"/>
  <c r="M53"/>
  <c r="H53" s="1"/>
  <c r="G53" s="1"/>
  <c r="J53"/>
  <c r="F53"/>
  <c r="E53"/>
  <c r="D53"/>
  <c r="B53"/>
  <c r="M52"/>
  <c r="J52"/>
  <c r="H52"/>
  <c r="G52" s="1"/>
  <c r="F52"/>
  <c r="E52"/>
  <c r="D52"/>
  <c r="B52"/>
  <c r="M51"/>
  <c r="J51"/>
  <c r="H51"/>
  <c r="G51" s="1"/>
  <c r="F51"/>
  <c r="E51"/>
  <c r="D51"/>
  <c r="B51"/>
  <c r="M50"/>
  <c r="H50" s="1"/>
  <c r="G50" s="1"/>
  <c r="J50"/>
  <c r="F50"/>
  <c r="E50"/>
  <c r="D50"/>
  <c r="B50"/>
  <c r="M49"/>
  <c r="H49" s="1"/>
  <c r="G49" s="1"/>
  <c r="J49"/>
  <c r="F49"/>
  <c r="E49"/>
  <c r="D49"/>
  <c r="B49"/>
  <c r="M48"/>
  <c r="J48"/>
  <c r="H48"/>
  <c r="G48" s="1"/>
  <c r="F48"/>
  <c r="E48"/>
  <c r="D48"/>
  <c r="B48"/>
  <c r="M47"/>
  <c r="H47" s="1"/>
  <c r="G47" s="1"/>
  <c r="J47"/>
  <c r="F47"/>
  <c r="E47"/>
  <c r="D47"/>
  <c r="B47"/>
  <c r="M46"/>
  <c r="J46"/>
  <c r="H46"/>
  <c r="G46" s="1"/>
  <c r="F46"/>
  <c r="E46"/>
  <c r="D46"/>
  <c r="B46"/>
  <c r="M45"/>
  <c r="H45" s="1"/>
  <c r="G45" s="1"/>
  <c r="J45"/>
  <c r="F45"/>
  <c r="E45"/>
  <c r="D45"/>
  <c r="B45"/>
  <c r="M44"/>
  <c r="J44"/>
  <c r="H44"/>
  <c r="G44" s="1"/>
  <c r="F44"/>
  <c r="E44"/>
  <c r="D44"/>
  <c r="B44"/>
  <c r="M43"/>
  <c r="J43"/>
  <c r="H43"/>
  <c r="G43" s="1"/>
  <c r="F43"/>
  <c r="E43"/>
  <c r="D43"/>
  <c r="B43"/>
  <c r="M42"/>
  <c r="H42" s="1"/>
  <c r="G42" s="1"/>
  <c r="J42"/>
  <c r="F42"/>
  <c r="E42"/>
  <c r="D42"/>
  <c r="B42"/>
  <c r="M41"/>
  <c r="H41" s="1"/>
  <c r="G41" s="1"/>
  <c r="J41"/>
  <c r="F41"/>
  <c r="E41"/>
  <c r="D41"/>
  <c r="B41"/>
  <c r="M40"/>
  <c r="J40"/>
  <c r="H40"/>
  <c r="G40" s="1"/>
  <c r="F40"/>
  <c r="E40"/>
  <c r="D40"/>
  <c r="B40"/>
  <c r="M39"/>
  <c r="H39" s="1"/>
  <c r="G39" s="1"/>
  <c r="J39"/>
  <c r="F39"/>
  <c r="E39"/>
  <c r="D39"/>
  <c r="B39"/>
  <c r="M38"/>
  <c r="J38"/>
  <c r="H38"/>
  <c r="G38" s="1"/>
  <c r="F38"/>
  <c r="E38"/>
  <c r="D38"/>
  <c r="B38"/>
  <c r="M37"/>
  <c r="H37" s="1"/>
  <c r="G37" s="1"/>
  <c r="J37"/>
  <c r="F37"/>
  <c r="E37"/>
  <c r="D37"/>
  <c r="B37"/>
  <c r="M36"/>
  <c r="J36"/>
  <c r="H36"/>
  <c r="G36" s="1"/>
  <c r="F36"/>
  <c r="E36"/>
  <c r="D36"/>
  <c r="B36"/>
  <c r="M35"/>
  <c r="J35"/>
  <c r="H35"/>
  <c r="G35" s="1"/>
  <c r="F35"/>
  <c r="E35"/>
  <c r="D35"/>
  <c r="B35"/>
  <c r="M34"/>
  <c r="H34" s="1"/>
  <c r="G34" s="1"/>
  <c r="J34"/>
  <c r="F34"/>
  <c r="E34"/>
  <c r="D34"/>
  <c r="B34"/>
  <c r="M33"/>
  <c r="H33" s="1"/>
  <c r="G33" s="1"/>
  <c r="J33"/>
  <c r="F33"/>
  <c r="E33"/>
  <c r="D33"/>
  <c r="B33"/>
  <c r="M32"/>
  <c r="H32" s="1"/>
  <c r="G32" s="1"/>
  <c r="J32"/>
  <c r="F32"/>
  <c r="E32"/>
  <c r="D32"/>
  <c r="B32"/>
  <c r="M31"/>
  <c r="H31" s="1"/>
  <c r="G31" s="1"/>
  <c r="J31"/>
  <c r="F31"/>
  <c r="E31"/>
  <c r="D31"/>
  <c r="B31"/>
  <c r="M30"/>
  <c r="J30"/>
  <c r="H30"/>
  <c r="G30" s="1"/>
  <c r="F30"/>
  <c r="E30"/>
  <c r="D30"/>
  <c r="B30"/>
  <c r="M29"/>
  <c r="H29" s="1"/>
  <c r="G29" s="1"/>
  <c r="J29"/>
  <c r="F29"/>
  <c r="E29"/>
  <c r="D29"/>
  <c r="B29"/>
  <c r="M28"/>
  <c r="J28"/>
  <c r="H28"/>
  <c r="G28" s="1"/>
  <c r="F28"/>
  <c r="E28"/>
  <c r="D28"/>
  <c r="B28"/>
  <c r="M27"/>
  <c r="J27"/>
  <c r="H27"/>
  <c r="G27" s="1"/>
  <c r="F27"/>
  <c r="E27"/>
  <c r="D27"/>
  <c r="B27"/>
  <c r="M26"/>
  <c r="H26" s="1"/>
  <c r="G26" s="1"/>
  <c r="J26"/>
  <c r="F26"/>
  <c r="E26"/>
  <c r="D26"/>
  <c r="B26"/>
  <c r="M25"/>
  <c r="H25" s="1"/>
  <c r="G25" s="1"/>
  <c r="J25"/>
  <c r="F25"/>
  <c r="E25"/>
  <c r="D25"/>
  <c r="B25"/>
  <c r="M24"/>
  <c r="H24" s="1"/>
  <c r="G24" s="1"/>
  <c r="J24"/>
  <c r="F24"/>
  <c r="E24"/>
  <c r="D24"/>
  <c r="B24"/>
  <c r="M23"/>
  <c r="H23" s="1"/>
  <c r="G23" s="1"/>
  <c r="J23"/>
  <c r="F23"/>
  <c r="E23"/>
  <c r="D23"/>
  <c r="B23"/>
  <c r="M22"/>
  <c r="J22"/>
  <c r="H22"/>
  <c r="G22" s="1"/>
  <c r="F22"/>
  <c r="E22"/>
  <c r="D22"/>
  <c r="B22"/>
  <c r="M21"/>
  <c r="H21" s="1"/>
  <c r="G21" s="1"/>
  <c r="J21"/>
  <c r="F21"/>
  <c r="E21"/>
  <c r="D21"/>
  <c r="B21"/>
  <c r="M20"/>
  <c r="J20"/>
  <c r="H20"/>
  <c r="G20" s="1"/>
  <c r="F20"/>
  <c r="E20"/>
  <c r="D20"/>
  <c r="B20"/>
  <c r="M19"/>
  <c r="J19"/>
  <c r="H19"/>
  <c r="G19" s="1"/>
  <c r="F19"/>
  <c r="E19"/>
  <c r="D19"/>
  <c r="B19"/>
  <c r="M18"/>
  <c r="H18" s="1"/>
  <c r="G18" s="1"/>
  <c r="J18"/>
  <c r="F18"/>
  <c r="E18"/>
  <c r="D18"/>
  <c r="B18"/>
  <c r="M17"/>
  <c r="H17" s="1"/>
  <c r="G17" s="1"/>
  <c r="J17"/>
  <c r="F17"/>
  <c r="E17"/>
  <c r="D17"/>
  <c r="B17"/>
  <c r="M16"/>
  <c r="H16" s="1"/>
  <c r="G16" s="1"/>
  <c r="J16"/>
  <c r="F16"/>
  <c r="E16"/>
  <c r="D16"/>
  <c r="B16"/>
  <c r="M15"/>
  <c r="H15" s="1"/>
  <c r="G15" s="1"/>
  <c r="J15"/>
  <c r="F15"/>
  <c r="E15"/>
  <c r="D15"/>
  <c r="B15"/>
  <c r="M14"/>
  <c r="J14"/>
  <c r="H14"/>
  <c r="G14" s="1"/>
  <c r="F14"/>
  <c r="E14"/>
  <c r="D14"/>
  <c r="B14"/>
  <c r="M13"/>
  <c r="H13" s="1"/>
  <c r="G13" s="1"/>
  <c r="J13"/>
  <c r="F13"/>
  <c r="E13"/>
  <c r="D13"/>
  <c r="B13"/>
  <c r="M12"/>
  <c r="J12"/>
  <c r="H12"/>
  <c r="G12" s="1"/>
  <c r="F12"/>
  <c r="E12"/>
  <c r="D12"/>
  <c r="B12"/>
  <c r="M11"/>
  <c r="J11"/>
  <c r="H11"/>
  <c r="G11" s="1"/>
  <c r="F11"/>
  <c r="E11"/>
  <c r="D11"/>
  <c r="B11"/>
  <c r="M10"/>
  <c r="H10" s="1"/>
  <c r="G10" s="1"/>
  <c r="J10"/>
  <c r="F10"/>
  <c r="E10"/>
  <c r="D10"/>
  <c r="B10"/>
  <c r="M9"/>
  <c r="H9" s="1"/>
  <c r="G9" s="1"/>
  <c r="J9"/>
  <c r="F9"/>
  <c r="E9"/>
  <c r="D9"/>
  <c r="B9"/>
  <c r="M8"/>
  <c r="J8"/>
  <c r="H8"/>
  <c r="G8" s="1"/>
  <c r="F8"/>
  <c r="E8"/>
  <c r="D8"/>
  <c r="B8"/>
  <c r="M7"/>
  <c r="H7" s="1"/>
  <c r="G7" s="1"/>
  <c r="J7"/>
  <c r="F7"/>
  <c r="E7"/>
  <c r="D7"/>
  <c r="B7"/>
  <c r="M6"/>
  <c r="J6"/>
  <c r="H6"/>
  <c r="G6" s="1"/>
  <c r="F6"/>
  <c r="E6"/>
  <c r="D6"/>
  <c r="B6"/>
  <c r="M5"/>
  <c r="H5" s="1"/>
  <c r="J5"/>
  <c r="F5"/>
  <c r="E5"/>
  <c r="D5"/>
  <c r="D55" s="1"/>
  <c r="B5"/>
  <c r="D2"/>
  <c r="G1"/>
  <c r="F1"/>
  <c r="M549" i="38"/>
  <c r="J549"/>
  <c r="H549"/>
  <c r="G549" s="1"/>
  <c r="F549"/>
  <c r="E549"/>
  <c r="D549"/>
  <c r="B549"/>
  <c r="M548"/>
  <c r="H548" s="1"/>
  <c r="G548" s="1"/>
  <c r="J548"/>
  <c r="F548"/>
  <c r="E548"/>
  <c r="D548"/>
  <c r="B548"/>
  <c r="M547"/>
  <c r="H547" s="1"/>
  <c r="G547" s="1"/>
  <c r="J547"/>
  <c r="F547"/>
  <c r="E547"/>
  <c r="D547"/>
  <c r="B547"/>
  <c r="M546"/>
  <c r="J546"/>
  <c r="H546"/>
  <c r="G546" s="1"/>
  <c r="F546"/>
  <c r="E546"/>
  <c r="D546"/>
  <c r="B546"/>
  <c r="M545"/>
  <c r="H545" s="1"/>
  <c r="G545" s="1"/>
  <c r="J545"/>
  <c r="F545"/>
  <c r="E545"/>
  <c r="D545"/>
  <c r="B545"/>
  <c r="M544"/>
  <c r="H544" s="1"/>
  <c r="G544" s="1"/>
  <c r="J544"/>
  <c r="F544"/>
  <c r="E544"/>
  <c r="D544"/>
  <c r="B544"/>
  <c r="M543"/>
  <c r="H543" s="1"/>
  <c r="G543" s="1"/>
  <c r="J543"/>
  <c r="F543"/>
  <c r="E543"/>
  <c r="D543"/>
  <c r="B543"/>
  <c r="M542"/>
  <c r="J542"/>
  <c r="H542"/>
  <c r="G542" s="1"/>
  <c r="F542"/>
  <c r="E542"/>
  <c r="D542"/>
  <c r="B542"/>
  <c r="M541"/>
  <c r="J541"/>
  <c r="H541"/>
  <c r="G541" s="1"/>
  <c r="F541"/>
  <c r="E541"/>
  <c r="D541"/>
  <c r="B541"/>
  <c r="M540"/>
  <c r="H540" s="1"/>
  <c r="G540" s="1"/>
  <c r="J540"/>
  <c r="F540"/>
  <c r="E540"/>
  <c r="D540"/>
  <c r="B540"/>
  <c r="M539"/>
  <c r="H539" s="1"/>
  <c r="G539" s="1"/>
  <c r="J539"/>
  <c r="F539"/>
  <c r="E539"/>
  <c r="D539"/>
  <c r="B539"/>
  <c r="M538"/>
  <c r="J538"/>
  <c r="H538"/>
  <c r="G538" s="1"/>
  <c r="F538"/>
  <c r="E538"/>
  <c r="D538"/>
  <c r="B538"/>
  <c r="M537"/>
  <c r="J537"/>
  <c r="H537"/>
  <c r="G537" s="1"/>
  <c r="F537"/>
  <c r="E537"/>
  <c r="D537"/>
  <c r="B537"/>
  <c r="M536"/>
  <c r="H536" s="1"/>
  <c r="G536" s="1"/>
  <c r="J536"/>
  <c r="F536"/>
  <c r="E536"/>
  <c r="D536"/>
  <c r="B536"/>
  <c r="M535"/>
  <c r="H535" s="1"/>
  <c r="G535" s="1"/>
  <c r="J535"/>
  <c r="F535"/>
  <c r="E535"/>
  <c r="D535"/>
  <c r="B535"/>
  <c r="M534"/>
  <c r="J534"/>
  <c r="H534"/>
  <c r="G534" s="1"/>
  <c r="F534"/>
  <c r="E534"/>
  <c r="D534"/>
  <c r="B534"/>
  <c r="M533"/>
  <c r="J533"/>
  <c r="H533"/>
  <c r="G533" s="1"/>
  <c r="F533"/>
  <c r="E533"/>
  <c r="D533"/>
  <c r="B533"/>
  <c r="M532"/>
  <c r="H532" s="1"/>
  <c r="G532" s="1"/>
  <c r="J532"/>
  <c r="F532"/>
  <c r="E532"/>
  <c r="D532"/>
  <c r="B532"/>
  <c r="M531"/>
  <c r="H531" s="1"/>
  <c r="G531" s="1"/>
  <c r="J531"/>
  <c r="F531"/>
  <c r="E531"/>
  <c r="D531"/>
  <c r="B531"/>
  <c r="M530"/>
  <c r="J530"/>
  <c r="H530"/>
  <c r="G530" s="1"/>
  <c r="F530"/>
  <c r="E530"/>
  <c r="D530"/>
  <c r="B530"/>
  <c r="M529"/>
  <c r="J529"/>
  <c r="H529"/>
  <c r="G529" s="1"/>
  <c r="F529"/>
  <c r="E529"/>
  <c r="D529"/>
  <c r="B529"/>
  <c r="M528"/>
  <c r="H528" s="1"/>
  <c r="G528" s="1"/>
  <c r="J528"/>
  <c r="F528"/>
  <c r="E528"/>
  <c r="D528"/>
  <c r="B528"/>
  <c r="M527"/>
  <c r="H527" s="1"/>
  <c r="G527" s="1"/>
  <c r="J527"/>
  <c r="F527"/>
  <c r="E527"/>
  <c r="D527"/>
  <c r="B527"/>
  <c r="M526"/>
  <c r="J526"/>
  <c r="H526"/>
  <c r="G526" s="1"/>
  <c r="F526"/>
  <c r="E526"/>
  <c r="D526"/>
  <c r="B526"/>
  <c r="M525"/>
  <c r="J525"/>
  <c r="H525"/>
  <c r="G525" s="1"/>
  <c r="F525"/>
  <c r="E525"/>
  <c r="D525"/>
  <c r="B525"/>
  <c r="M524"/>
  <c r="H524" s="1"/>
  <c r="G524" s="1"/>
  <c r="J524"/>
  <c r="F524"/>
  <c r="E524"/>
  <c r="D524"/>
  <c r="B524"/>
  <c r="M523"/>
  <c r="H523" s="1"/>
  <c r="G523" s="1"/>
  <c r="J523"/>
  <c r="F523"/>
  <c r="E523"/>
  <c r="D523"/>
  <c r="B523"/>
  <c r="M522"/>
  <c r="J522"/>
  <c r="H522"/>
  <c r="G522" s="1"/>
  <c r="F522"/>
  <c r="E522"/>
  <c r="D522"/>
  <c r="B522"/>
  <c r="M521"/>
  <c r="J521"/>
  <c r="H521"/>
  <c r="G521" s="1"/>
  <c r="F521"/>
  <c r="E521"/>
  <c r="D521"/>
  <c r="B521"/>
  <c r="M520"/>
  <c r="H520" s="1"/>
  <c r="G520" s="1"/>
  <c r="J520"/>
  <c r="F520"/>
  <c r="E520"/>
  <c r="D520"/>
  <c r="B520"/>
  <c r="M519"/>
  <c r="H519" s="1"/>
  <c r="G519" s="1"/>
  <c r="J519"/>
  <c r="F519"/>
  <c r="E519"/>
  <c r="D519"/>
  <c r="B519"/>
  <c r="M518"/>
  <c r="J518"/>
  <c r="H518"/>
  <c r="G518" s="1"/>
  <c r="F518"/>
  <c r="E518"/>
  <c r="D518"/>
  <c r="B518"/>
  <c r="M517"/>
  <c r="J517"/>
  <c r="H517"/>
  <c r="G517" s="1"/>
  <c r="F517"/>
  <c r="E517"/>
  <c r="D517"/>
  <c r="B517"/>
  <c r="M516"/>
  <c r="H516" s="1"/>
  <c r="G516" s="1"/>
  <c r="J516"/>
  <c r="F516"/>
  <c r="E516"/>
  <c r="D516"/>
  <c r="B516"/>
  <c r="M515"/>
  <c r="H515" s="1"/>
  <c r="G515" s="1"/>
  <c r="J515"/>
  <c r="F515"/>
  <c r="E515"/>
  <c r="D515"/>
  <c r="B515"/>
  <c r="M514"/>
  <c r="J514"/>
  <c r="H514"/>
  <c r="G514" s="1"/>
  <c r="F514"/>
  <c r="E514"/>
  <c r="D514"/>
  <c r="B514"/>
  <c r="M513"/>
  <c r="J513"/>
  <c r="H513"/>
  <c r="G513" s="1"/>
  <c r="F513"/>
  <c r="E513"/>
  <c r="D513"/>
  <c r="B513"/>
  <c r="M512"/>
  <c r="H512" s="1"/>
  <c r="G512" s="1"/>
  <c r="J512"/>
  <c r="F512"/>
  <c r="E512"/>
  <c r="D512"/>
  <c r="B512"/>
  <c r="M511"/>
  <c r="H511" s="1"/>
  <c r="G511" s="1"/>
  <c r="J511"/>
  <c r="F511"/>
  <c r="E511"/>
  <c r="D511"/>
  <c r="B511"/>
  <c r="M510"/>
  <c r="J510"/>
  <c r="H510"/>
  <c r="G510" s="1"/>
  <c r="F510"/>
  <c r="E510"/>
  <c r="D510"/>
  <c r="B510"/>
  <c r="M509"/>
  <c r="J509"/>
  <c r="H509"/>
  <c r="G509" s="1"/>
  <c r="F509"/>
  <c r="E509"/>
  <c r="D509"/>
  <c r="B509"/>
  <c r="M508"/>
  <c r="H508" s="1"/>
  <c r="G508" s="1"/>
  <c r="J508"/>
  <c r="F508"/>
  <c r="E508"/>
  <c r="D508"/>
  <c r="B508"/>
  <c r="M507"/>
  <c r="H507" s="1"/>
  <c r="G507" s="1"/>
  <c r="J507"/>
  <c r="F507"/>
  <c r="E507"/>
  <c r="D507"/>
  <c r="B507"/>
  <c r="M506"/>
  <c r="J506"/>
  <c r="H506"/>
  <c r="G506" s="1"/>
  <c r="F506"/>
  <c r="E506"/>
  <c r="D506"/>
  <c r="B506"/>
  <c r="M505"/>
  <c r="J505"/>
  <c r="H505"/>
  <c r="G505" s="1"/>
  <c r="F505"/>
  <c r="E505"/>
  <c r="D505"/>
  <c r="B505"/>
  <c r="M504"/>
  <c r="H504" s="1"/>
  <c r="G504" s="1"/>
  <c r="J504"/>
  <c r="F504"/>
  <c r="E504"/>
  <c r="D504"/>
  <c r="B504"/>
  <c r="M503"/>
  <c r="H503" s="1"/>
  <c r="G503" s="1"/>
  <c r="J503"/>
  <c r="F503"/>
  <c r="E503"/>
  <c r="D503"/>
  <c r="B503"/>
  <c r="M502"/>
  <c r="J502"/>
  <c r="H502"/>
  <c r="G502" s="1"/>
  <c r="F502"/>
  <c r="E502"/>
  <c r="D502"/>
  <c r="B502"/>
  <c r="M501"/>
  <c r="J501"/>
  <c r="H501"/>
  <c r="G501" s="1"/>
  <c r="F501"/>
  <c r="E501"/>
  <c r="D501"/>
  <c r="B501"/>
  <c r="M500"/>
  <c r="H500" s="1"/>
  <c r="J500"/>
  <c r="F500"/>
  <c r="E500"/>
  <c r="D500"/>
  <c r="D550" s="1"/>
  <c r="B500"/>
  <c r="D497"/>
  <c r="G496"/>
  <c r="F496"/>
  <c r="M494"/>
  <c r="J494"/>
  <c r="H494"/>
  <c r="G494" s="1"/>
  <c r="F494"/>
  <c r="E494"/>
  <c r="D494"/>
  <c r="B494"/>
  <c r="M493"/>
  <c r="J493"/>
  <c r="H493"/>
  <c r="G493" s="1"/>
  <c r="F493"/>
  <c r="E493"/>
  <c r="D493"/>
  <c r="B493"/>
  <c r="M492"/>
  <c r="H492" s="1"/>
  <c r="G492" s="1"/>
  <c r="J492"/>
  <c r="F492"/>
  <c r="E492"/>
  <c r="D492"/>
  <c r="B492"/>
  <c r="M491"/>
  <c r="H491" s="1"/>
  <c r="G491" s="1"/>
  <c r="J491"/>
  <c r="F491"/>
  <c r="E491"/>
  <c r="D491"/>
  <c r="B491"/>
  <c r="M490"/>
  <c r="J490"/>
  <c r="H490"/>
  <c r="G490" s="1"/>
  <c r="F490"/>
  <c r="E490"/>
  <c r="D490"/>
  <c r="B490"/>
  <c r="M489"/>
  <c r="J489"/>
  <c r="H489"/>
  <c r="G489" s="1"/>
  <c r="F489"/>
  <c r="E489"/>
  <c r="D489"/>
  <c r="B489"/>
  <c r="M488"/>
  <c r="H488" s="1"/>
  <c r="G488" s="1"/>
  <c r="J488"/>
  <c r="F488"/>
  <c r="E488"/>
  <c r="D488"/>
  <c r="B488"/>
  <c r="M487"/>
  <c r="H487" s="1"/>
  <c r="G487" s="1"/>
  <c r="J487"/>
  <c r="F487"/>
  <c r="E487"/>
  <c r="D487"/>
  <c r="B487"/>
  <c r="M486"/>
  <c r="J486"/>
  <c r="H486"/>
  <c r="G486" s="1"/>
  <c r="F486"/>
  <c r="E486"/>
  <c r="D486"/>
  <c r="B486"/>
  <c r="M485"/>
  <c r="J485"/>
  <c r="H485"/>
  <c r="G485" s="1"/>
  <c r="F485"/>
  <c r="E485"/>
  <c r="D485"/>
  <c r="B485"/>
  <c r="M484"/>
  <c r="H484" s="1"/>
  <c r="G484" s="1"/>
  <c r="J484"/>
  <c r="F484"/>
  <c r="E484"/>
  <c r="D484"/>
  <c r="B484"/>
  <c r="M483"/>
  <c r="H483" s="1"/>
  <c r="G483" s="1"/>
  <c r="J483"/>
  <c r="F483"/>
  <c r="E483"/>
  <c r="D483"/>
  <c r="B483"/>
  <c r="M482"/>
  <c r="J482"/>
  <c r="H482"/>
  <c r="G482" s="1"/>
  <c r="F482"/>
  <c r="E482"/>
  <c r="D482"/>
  <c r="B482"/>
  <c r="M481"/>
  <c r="J481"/>
  <c r="H481"/>
  <c r="G481" s="1"/>
  <c r="F481"/>
  <c r="E481"/>
  <c r="D481"/>
  <c r="B481"/>
  <c r="M480"/>
  <c r="H480" s="1"/>
  <c r="G480" s="1"/>
  <c r="J480"/>
  <c r="F480"/>
  <c r="E480"/>
  <c r="D480"/>
  <c r="B480"/>
  <c r="M479"/>
  <c r="H479" s="1"/>
  <c r="G479" s="1"/>
  <c r="J479"/>
  <c r="F479"/>
  <c r="E479"/>
  <c r="D479"/>
  <c r="B479"/>
  <c r="M478"/>
  <c r="J478"/>
  <c r="H478"/>
  <c r="G478" s="1"/>
  <c r="F478"/>
  <c r="E478"/>
  <c r="D478"/>
  <c r="B478"/>
  <c r="M477"/>
  <c r="J477"/>
  <c r="H477"/>
  <c r="G477" s="1"/>
  <c r="F477"/>
  <c r="E477"/>
  <c r="D477"/>
  <c r="B477"/>
  <c r="M476"/>
  <c r="H476" s="1"/>
  <c r="G476" s="1"/>
  <c r="J476"/>
  <c r="F476"/>
  <c r="E476"/>
  <c r="D476"/>
  <c r="B476"/>
  <c r="M475"/>
  <c r="H475" s="1"/>
  <c r="G475" s="1"/>
  <c r="J475"/>
  <c r="F475"/>
  <c r="E475"/>
  <c r="D475"/>
  <c r="B475"/>
  <c r="M474"/>
  <c r="J474"/>
  <c r="H474"/>
  <c r="G474" s="1"/>
  <c r="F474"/>
  <c r="E474"/>
  <c r="D474"/>
  <c r="B474"/>
  <c r="M473"/>
  <c r="J473"/>
  <c r="H473"/>
  <c r="G473" s="1"/>
  <c r="F473"/>
  <c r="E473"/>
  <c r="D473"/>
  <c r="B473"/>
  <c r="M472"/>
  <c r="H472" s="1"/>
  <c r="G472" s="1"/>
  <c r="J472"/>
  <c r="F472"/>
  <c r="E472"/>
  <c r="D472"/>
  <c r="B472"/>
  <c r="M471"/>
  <c r="H471" s="1"/>
  <c r="G471" s="1"/>
  <c r="J471"/>
  <c r="F471"/>
  <c r="E471"/>
  <c r="D471"/>
  <c r="B471"/>
  <c r="M470"/>
  <c r="J470"/>
  <c r="H470"/>
  <c r="G470" s="1"/>
  <c r="F470"/>
  <c r="E470"/>
  <c r="D470"/>
  <c r="B470"/>
  <c r="M469"/>
  <c r="J469"/>
  <c r="H469"/>
  <c r="G469" s="1"/>
  <c r="F469"/>
  <c r="E469"/>
  <c r="D469"/>
  <c r="B469"/>
  <c r="M468"/>
  <c r="H468" s="1"/>
  <c r="G468" s="1"/>
  <c r="J468"/>
  <c r="F468"/>
  <c r="E468"/>
  <c r="D468"/>
  <c r="B468"/>
  <c r="M467"/>
  <c r="H467" s="1"/>
  <c r="G467" s="1"/>
  <c r="J467"/>
  <c r="F467"/>
  <c r="E467"/>
  <c r="D467"/>
  <c r="B467"/>
  <c r="M466"/>
  <c r="J466"/>
  <c r="H466"/>
  <c r="G466" s="1"/>
  <c r="F466"/>
  <c r="E466"/>
  <c r="D466"/>
  <c r="B466"/>
  <c r="M465"/>
  <c r="J465"/>
  <c r="H465"/>
  <c r="G465" s="1"/>
  <c r="F465"/>
  <c r="E465"/>
  <c r="D465"/>
  <c r="B465"/>
  <c r="M464"/>
  <c r="H464" s="1"/>
  <c r="G464" s="1"/>
  <c r="J464"/>
  <c r="F464"/>
  <c r="E464"/>
  <c r="D464"/>
  <c r="B464"/>
  <c r="M463"/>
  <c r="H463" s="1"/>
  <c r="G463" s="1"/>
  <c r="J463"/>
  <c r="F463"/>
  <c r="E463"/>
  <c r="D463"/>
  <c r="B463"/>
  <c r="M462"/>
  <c r="J462"/>
  <c r="H462"/>
  <c r="G462" s="1"/>
  <c r="F462"/>
  <c r="E462"/>
  <c r="D462"/>
  <c r="B462"/>
  <c r="M461"/>
  <c r="J461"/>
  <c r="H461"/>
  <c r="G461" s="1"/>
  <c r="F461"/>
  <c r="E461"/>
  <c r="D461"/>
  <c r="B461"/>
  <c r="M460"/>
  <c r="H460" s="1"/>
  <c r="G460" s="1"/>
  <c r="J460"/>
  <c r="F460"/>
  <c r="E460"/>
  <c r="D460"/>
  <c r="B460"/>
  <c r="M459"/>
  <c r="H459" s="1"/>
  <c r="G459" s="1"/>
  <c r="J459"/>
  <c r="F459"/>
  <c r="E459"/>
  <c r="D459"/>
  <c r="B459"/>
  <c r="M458"/>
  <c r="J458"/>
  <c r="H458"/>
  <c r="G458" s="1"/>
  <c r="F458"/>
  <c r="E458"/>
  <c r="D458"/>
  <c r="B458"/>
  <c r="M457"/>
  <c r="J457"/>
  <c r="H457"/>
  <c r="G457" s="1"/>
  <c r="F457"/>
  <c r="E457"/>
  <c r="D457"/>
  <c r="B457"/>
  <c r="M456"/>
  <c r="H456" s="1"/>
  <c r="G456" s="1"/>
  <c r="J456"/>
  <c r="F456"/>
  <c r="E456"/>
  <c r="D456"/>
  <c r="B456"/>
  <c r="M455"/>
  <c r="H455" s="1"/>
  <c r="G455" s="1"/>
  <c r="J455"/>
  <c r="F455"/>
  <c r="E455"/>
  <c r="D455"/>
  <c r="B455"/>
  <c r="M454"/>
  <c r="J454"/>
  <c r="H454"/>
  <c r="G454" s="1"/>
  <c r="F454"/>
  <c r="E454"/>
  <c r="D454"/>
  <c r="B454"/>
  <c r="M453"/>
  <c r="J453"/>
  <c r="H453"/>
  <c r="G453" s="1"/>
  <c r="F453"/>
  <c r="E453"/>
  <c r="D453"/>
  <c r="B453"/>
  <c r="M452"/>
  <c r="H452" s="1"/>
  <c r="G452" s="1"/>
  <c r="J452"/>
  <c r="F452"/>
  <c r="E452"/>
  <c r="D452"/>
  <c r="B452"/>
  <c r="M451"/>
  <c r="H451" s="1"/>
  <c r="G451" s="1"/>
  <c r="J451"/>
  <c r="F451"/>
  <c r="E451"/>
  <c r="D451"/>
  <c r="B451"/>
  <c r="M450"/>
  <c r="J450"/>
  <c r="H450"/>
  <c r="G450" s="1"/>
  <c r="F450"/>
  <c r="E450"/>
  <c r="D450"/>
  <c r="B450"/>
  <c r="M449"/>
  <c r="J449"/>
  <c r="H449"/>
  <c r="G449" s="1"/>
  <c r="F449"/>
  <c r="E449"/>
  <c r="D449"/>
  <c r="B449"/>
  <c r="M448"/>
  <c r="H448" s="1"/>
  <c r="G448" s="1"/>
  <c r="J448"/>
  <c r="F448"/>
  <c r="E448"/>
  <c r="D448"/>
  <c r="B448"/>
  <c r="M447"/>
  <c r="H447" s="1"/>
  <c r="G447" s="1"/>
  <c r="J447"/>
  <c r="F447"/>
  <c r="E447"/>
  <c r="D447"/>
  <c r="B447"/>
  <c r="M446"/>
  <c r="J446"/>
  <c r="H446"/>
  <c r="G446" s="1"/>
  <c r="F446"/>
  <c r="E446"/>
  <c r="D446"/>
  <c r="B446"/>
  <c r="M445"/>
  <c r="J445"/>
  <c r="H445"/>
  <c r="G445" s="1"/>
  <c r="F445"/>
  <c r="E445"/>
  <c r="D445"/>
  <c r="B445"/>
  <c r="D442"/>
  <c r="G441"/>
  <c r="F441"/>
  <c r="M439"/>
  <c r="H439" s="1"/>
  <c r="G439" s="1"/>
  <c r="J439"/>
  <c r="F439"/>
  <c r="E439"/>
  <c r="D439"/>
  <c r="B439"/>
  <c r="M438"/>
  <c r="J438"/>
  <c r="H438"/>
  <c r="G438" s="1"/>
  <c r="F438"/>
  <c r="E438"/>
  <c r="D438"/>
  <c r="B438"/>
  <c r="M437"/>
  <c r="J437"/>
  <c r="H437"/>
  <c r="G437" s="1"/>
  <c r="F437"/>
  <c r="E437"/>
  <c r="D437"/>
  <c r="B437"/>
  <c r="M436"/>
  <c r="H436" s="1"/>
  <c r="G436" s="1"/>
  <c r="J436"/>
  <c r="F436"/>
  <c r="E436"/>
  <c r="D436"/>
  <c r="B436"/>
  <c r="M435"/>
  <c r="H435" s="1"/>
  <c r="G435" s="1"/>
  <c r="J435"/>
  <c r="F435"/>
  <c r="E435"/>
  <c r="D435"/>
  <c r="B435"/>
  <c r="M434"/>
  <c r="J434"/>
  <c r="H434"/>
  <c r="G434" s="1"/>
  <c r="F434"/>
  <c r="E434"/>
  <c r="D434"/>
  <c r="B434"/>
  <c r="M433"/>
  <c r="J433"/>
  <c r="H433"/>
  <c r="G433" s="1"/>
  <c r="F433"/>
  <c r="E433"/>
  <c r="D433"/>
  <c r="B433"/>
  <c r="M432"/>
  <c r="H432" s="1"/>
  <c r="G432" s="1"/>
  <c r="J432"/>
  <c r="F432"/>
  <c r="E432"/>
  <c r="D432"/>
  <c r="B432"/>
  <c r="M431"/>
  <c r="H431" s="1"/>
  <c r="G431" s="1"/>
  <c r="J431"/>
  <c r="F431"/>
  <c r="E431"/>
  <c r="D431"/>
  <c r="B431"/>
  <c r="M430"/>
  <c r="J430"/>
  <c r="H430"/>
  <c r="G430" s="1"/>
  <c r="F430"/>
  <c r="E430"/>
  <c r="D430"/>
  <c r="B430"/>
  <c r="M429"/>
  <c r="J429"/>
  <c r="H429"/>
  <c r="G429" s="1"/>
  <c r="F429"/>
  <c r="E429"/>
  <c r="D429"/>
  <c r="B429"/>
  <c r="M428"/>
  <c r="H428" s="1"/>
  <c r="G428" s="1"/>
  <c r="J428"/>
  <c r="F428"/>
  <c r="E428"/>
  <c r="D428"/>
  <c r="B428"/>
  <c r="M427"/>
  <c r="H427" s="1"/>
  <c r="G427" s="1"/>
  <c r="J427"/>
  <c r="F427"/>
  <c r="E427"/>
  <c r="D427"/>
  <c r="B427"/>
  <c r="M426"/>
  <c r="J426"/>
  <c r="H426"/>
  <c r="G426" s="1"/>
  <c r="F426"/>
  <c r="E426"/>
  <c r="D426"/>
  <c r="B426"/>
  <c r="M425"/>
  <c r="J425"/>
  <c r="H425"/>
  <c r="G425" s="1"/>
  <c r="F425"/>
  <c r="E425"/>
  <c r="D425"/>
  <c r="B425"/>
  <c r="M424"/>
  <c r="H424" s="1"/>
  <c r="G424" s="1"/>
  <c r="J424"/>
  <c r="F424"/>
  <c r="E424"/>
  <c r="D424"/>
  <c r="B424"/>
  <c r="M423"/>
  <c r="H423" s="1"/>
  <c r="G423" s="1"/>
  <c r="J423"/>
  <c r="F423"/>
  <c r="E423"/>
  <c r="D423"/>
  <c r="B423"/>
  <c r="M422"/>
  <c r="J422"/>
  <c r="H422"/>
  <c r="G422" s="1"/>
  <c r="F422"/>
  <c r="E422"/>
  <c r="D422"/>
  <c r="B422"/>
  <c r="M421"/>
  <c r="J421"/>
  <c r="H421"/>
  <c r="G421" s="1"/>
  <c r="F421"/>
  <c r="E421"/>
  <c r="D421"/>
  <c r="B421"/>
  <c r="M420"/>
  <c r="H420" s="1"/>
  <c r="G420" s="1"/>
  <c r="J420"/>
  <c r="F420"/>
  <c r="E420"/>
  <c r="D420"/>
  <c r="B420"/>
  <c r="M419"/>
  <c r="H419" s="1"/>
  <c r="G419" s="1"/>
  <c r="J419"/>
  <c r="F419"/>
  <c r="E419"/>
  <c r="D419"/>
  <c r="B419"/>
  <c r="M418"/>
  <c r="J418"/>
  <c r="H418"/>
  <c r="G418" s="1"/>
  <c r="F418"/>
  <c r="E418"/>
  <c r="D418"/>
  <c r="B418"/>
  <c r="M417"/>
  <c r="J417"/>
  <c r="H417"/>
  <c r="G417" s="1"/>
  <c r="F417"/>
  <c r="E417"/>
  <c r="D417"/>
  <c r="B417"/>
  <c r="M416"/>
  <c r="H416" s="1"/>
  <c r="G416" s="1"/>
  <c r="J416"/>
  <c r="F416"/>
  <c r="E416"/>
  <c r="D416"/>
  <c r="B416"/>
  <c r="M415"/>
  <c r="H415" s="1"/>
  <c r="G415" s="1"/>
  <c r="J415"/>
  <c r="F415"/>
  <c r="E415"/>
  <c r="D415"/>
  <c r="B415"/>
  <c r="M414"/>
  <c r="J414"/>
  <c r="H414"/>
  <c r="G414" s="1"/>
  <c r="F414"/>
  <c r="E414"/>
  <c r="D414"/>
  <c r="D440" s="1"/>
  <c r="B414"/>
  <c r="M413"/>
  <c r="J413"/>
  <c r="H413"/>
  <c r="G413" s="1"/>
  <c r="F413"/>
  <c r="E413"/>
  <c r="D413"/>
  <c r="B413"/>
  <c r="M412"/>
  <c r="H412" s="1"/>
  <c r="G412" s="1"/>
  <c r="J412"/>
  <c r="F412"/>
  <c r="E412"/>
  <c r="D412"/>
  <c r="B412"/>
  <c r="M411"/>
  <c r="H411" s="1"/>
  <c r="G411" s="1"/>
  <c r="J411"/>
  <c r="F411"/>
  <c r="E411"/>
  <c r="D411"/>
  <c r="B411"/>
  <c r="M410"/>
  <c r="J410"/>
  <c r="H410"/>
  <c r="G410" s="1"/>
  <c r="F410"/>
  <c r="E410"/>
  <c r="D410"/>
  <c r="B410"/>
  <c r="M409"/>
  <c r="J409"/>
  <c r="H409"/>
  <c r="G409" s="1"/>
  <c r="F409"/>
  <c r="E409"/>
  <c r="D409"/>
  <c r="B409"/>
  <c r="M408"/>
  <c r="H408" s="1"/>
  <c r="G408" s="1"/>
  <c r="J408"/>
  <c r="F408"/>
  <c r="E408"/>
  <c r="D408"/>
  <c r="B408"/>
  <c r="M407"/>
  <c r="H407" s="1"/>
  <c r="G407" s="1"/>
  <c r="J407"/>
  <c r="F407"/>
  <c r="E407"/>
  <c r="D407"/>
  <c r="B407"/>
  <c r="M406"/>
  <c r="J406"/>
  <c r="H406"/>
  <c r="G406" s="1"/>
  <c r="F406"/>
  <c r="E406"/>
  <c r="D406"/>
  <c r="B406"/>
  <c r="M405"/>
  <c r="J405"/>
  <c r="H405"/>
  <c r="G405" s="1"/>
  <c r="F405"/>
  <c r="E405"/>
  <c r="D405"/>
  <c r="B405"/>
  <c r="M404"/>
  <c r="H404" s="1"/>
  <c r="G404" s="1"/>
  <c r="J404"/>
  <c r="F404"/>
  <c r="E404"/>
  <c r="D404"/>
  <c r="B404"/>
  <c r="M403"/>
  <c r="H403" s="1"/>
  <c r="G403" s="1"/>
  <c r="J403"/>
  <c r="F403"/>
  <c r="E403"/>
  <c r="D403"/>
  <c r="B403"/>
  <c r="M402"/>
  <c r="J402"/>
  <c r="H402"/>
  <c r="G402" s="1"/>
  <c r="F402"/>
  <c r="E402"/>
  <c r="D402"/>
  <c r="B402"/>
  <c r="M401"/>
  <c r="J401"/>
  <c r="H401"/>
  <c r="G401" s="1"/>
  <c r="F401"/>
  <c r="E401"/>
  <c r="D401"/>
  <c r="B401"/>
  <c r="M400"/>
  <c r="H400" s="1"/>
  <c r="G400" s="1"/>
  <c r="J400"/>
  <c r="F400"/>
  <c r="E400"/>
  <c r="D400"/>
  <c r="B400"/>
  <c r="M399"/>
  <c r="H399" s="1"/>
  <c r="G399" s="1"/>
  <c r="J399"/>
  <c r="F399"/>
  <c r="E399"/>
  <c r="D399"/>
  <c r="B399"/>
  <c r="M398"/>
  <c r="J398"/>
  <c r="H398"/>
  <c r="G398" s="1"/>
  <c r="F398"/>
  <c r="E398"/>
  <c r="D398"/>
  <c r="B398"/>
  <c r="M397"/>
  <c r="J397"/>
  <c r="H397"/>
  <c r="G397" s="1"/>
  <c r="F397"/>
  <c r="E397"/>
  <c r="D397"/>
  <c r="B397"/>
  <c r="M396"/>
  <c r="H396" s="1"/>
  <c r="G396" s="1"/>
  <c r="J396"/>
  <c r="F396"/>
  <c r="E396"/>
  <c r="D396"/>
  <c r="B396"/>
  <c r="M395"/>
  <c r="H395" s="1"/>
  <c r="G395" s="1"/>
  <c r="J395"/>
  <c r="F395"/>
  <c r="E395"/>
  <c r="D395"/>
  <c r="B395"/>
  <c r="M394"/>
  <c r="J394"/>
  <c r="H394"/>
  <c r="G394" s="1"/>
  <c r="F394"/>
  <c r="E394"/>
  <c r="D394"/>
  <c r="B394"/>
  <c r="M393"/>
  <c r="J393"/>
  <c r="H393"/>
  <c r="G393" s="1"/>
  <c r="F393"/>
  <c r="E393"/>
  <c r="D393"/>
  <c r="B393"/>
  <c r="M392"/>
  <c r="H392" s="1"/>
  <c r="G392" s="1"/>
  <c r="J392"/>
  <c r="F392"/>
  <c r="E392"/>
  <c r="D392"/>
  <c r="B392"/>
  <c r="M391"/>
  <c r="H391" s="1"/>
  <c r="G391" s="1"/>
  <c r="J391"/>
  <c r="F391"/>
  <c r="E391"/>
  <c r="D391"/>
  <c r="B391"/>
  <c r="M390"/>
  <c r="J390"/>
  <c r="H390"/>
  <c r="G390" s="1"/>
  <c r="F390"/>
  <c r="E390"/>
  <c r="D390"/>
  <c r="B390"/>
  <c r="D387"/>
  <c r="G386"/>
  <c r="F386"/>
  <c r="M384"/>
  <c r="H384" s="1"/>
  <c r="G384" s="1"/>
  <c r="J384"/>
  <c r="F384"/>
  <c r="E384"/>
  <c r="D384"/>
  <c r="B384"/>
  <c r="M383"/>
  <c r="H383" s="1"/>
  <c r="G383" s="1"/>
  <c r="J383"/>
  <c r="F383"/>
  <c r="E383"/>
  <c r="D383"/>
  <c r="B383"/>
  <c r="M382"/>
  <c r="J382"/>
  <c r="H382"/>
  <c r="G382" s="1"/>
  <c r="F382"/>
  <c r="E382"/>
  <c r="D382"/>
  <c r="B382"/>
  <c r="M381"/>
  <c r="J381"/>
  <c r="H381"/>
  <c r="G381" s="1"/>
  <c r="F381"/>
  <c r="E381"/>
  <c r="D381"/>
  <c r="B381"/>
  <c r="M380"/>
  <c r="H380" s="1"/>
  <c r="G380" s="1"/>
  <c r="J380"/>
  <c r="F380"/>
  <c r="E380"/>
  <c r="D380"/>
  <c r="B380"/>
  <c r="M379"/>
  <c r="H379" s="1"/>
  <c r="G379" s="1"/>
  <c r="J379"/>
  <c r="F379"/>
  <c r="E379"/>
  <c r="D379"/>
  <c r="B379"/>
  <c r="M378"/>
  <c r="J378"/>
  <c r="H378"/>
  <c r="G378" s="1"/>
  <c r="F378"/>
  <c r="E378"/>
  <c r="D378"/>
  <c r="B378"/>
  <c r="M377"/>
  <c r="J377"/>
  <c r="H377"/>
  <c r="G377" s="1"/>
  <c r="F377"/>
  <c r="E377"/>
  <c r="D377"/>
  <c r="B377"/>
  <c r="M376"/>
  <c r="H376" s="1"/>
  <c r="G376" s="1"/>
  <c r="J376"/>
  <c r="F376"/>
  <c r="E376"/>
  <c r="D376"/>
  <c r="B376"/>
  <c r="M375"/>
  <c r="H375" s="1"/>
  <c r="G375" s="1"/>
  <c r="J375"/>
  <c r="F375"/>
  <c r="E375"/>
  <c r="D375"/>
  <c r="B375"/>
  <c r="M374"/>
  <c r="J374"/>
  <c r="H374"/>
  <c r="G374" s="1"/>
  <c r="F374"/>
  <c r="E374"/>
  <c r="D374"/>
  <c r="B374"/>
  <c r="M373"/>
  <c r="J373"/>
  <c r="H373"/>
  <c r="G373" s="1"/>
  <c r="F373"/>
  <c r="E373"/>
  <c r="D373"/>
  <c r="B373"/>
  <c r="M372"/>
  <c r="H372" s="1"/>
  <c r="G372" s="1"/>
  <c r="J372"/>
  <c r="F372"/>
  <c r="E372"/>
  <c r="D372"/>
  <c r="B372"/>
  <c r="M371"/>
  <c r="H371" s="1"/>
  <c r="G371" s="1"/>
  <c r="J371"/>
  <c r="F371"/>
  <c r="E371"/>
  <c r="D371"/>
  <c r="B371"/>
  <c r="M370"/>
  <c r="J370"/>
  <c r="H370"/>
  <c r="G370" s="1"/>
  <c r="F370"/>
  <c r="E370"/>
  <c r="D370"/>
  <c r="B370"/>
  <c r="M369"/>
  <c r="J369"/>
  <c r="H369"/>
  <c r="G369" s="1"/>
  <c r="F369"/>
  <c r="E369"/>
  <c r="D369"/>
  <c r="B369"/>
  <c r="M368"/>
  <c r="H368" s="1"/>
  <c r="G368" s="1"/>
  <c r="J368"/>
  <c r="F368"/>
  <c r="E368"/>
  <c r="D368"/>
  <c r="B368"/>
  <c r="M367"/>
  <c r="H367" s="1"/>
  <c r="G367" s="1"/>
  <c r="J367"/>
  <c r="F367"/>
  <c r="E367"/>
  <c r="D367"/>
  <c r="B367"/>
  <c r="M366"/>
  <c r="J366"/>
  <c r="H366"/>
  <c r="G366" s="1"/>
  <c r="F366"/>
  <c r="E366"/>
  <c r="D366"/>
  <c r="B366"/>
  <c r="M365"/>
  <c r="J365"/>
  <c r="H365"/>
  <c r="G365" s="1"/>
  <c r="F365"/>
  <c r="E365"/>
  <c r="D365"/>
  <c r="B365"/>
  <c r="M364"/>
  <c r="H364" s="1"/>
  <c r="G364" s="1"/>
  <c r="J364"/>
  <c r="F364"/>
  <c r="E364"/>
  <c r="D364"/>
  <c r="B364"/>
  <c r="M363"/>
  <c r="H363" s="1"/>
  <c r="G363" s="1"/>
  <c r="J363"/>
  <c r="F363"/>
  <c r="E363"/>
  <c r="D363"/>
  <c r="B363"/>
  <c r="M362"/>
  <c r="J362"/>
  <c r="H362"/>
  <c r="G362" s="1"/>
  <c r="F362"/>
  <c r="E362"/>
  <c r="D362"/>
  <c r="B362"/>
  <c r="M361"/>
  <c r="J361"/>
  <c r="H361"/>
  <c r="G361" s="1"/>
  <c r="F361"/>
  <c r="E361"/>
  <c r="D361"/>
  <c r="B361"/>
  <c r="M360"/>
  <c r="H360" s="1"/>
  <c r="G360" s="1"/>
  <c r="J360"/>
  <c r="F360"/>
  <c r="E360"/>
  <c r="D360"/>
  <c r="B360"/>
  <c r="M359"/>
  <c r="H359" s="1"/>
  <c r="G359" s="1"/>
  <c r="J359"/>
  <c r="F359"/>
  <c r="E359"/>
  <c r="D359"/>
  <c r="B359"/>
  <c r="M358"/>
  <c r="J358"/>
  <c r="H358"/>
  <c r="G358" s="1"/>
  <c r="F358"/>
  <c r="E358"/>
  <c r="D358"/>
  <c r="B358"/>
  <c r="M357"/>
  <c r="J357"/>
  <c r="H357"/>
  <c r="G357" s="1"/>
  <c r="F357"/>
  <c r="E357"/>
  <c r="D357"/>
  <c r="B357"/>
  <c r="M356"/>
  <c r="H356" s="1"/>
  <c r="G356" s="1"/>
  <c r="J356"/>
  <c r="F356"/>
  <c r="E356"/>
  <c r="D356"/>
  <c r="B356"/>
  <c r="M355"/>
  <c r="H355" s="1"/>
  <c r="G355" s="1"/>
  <c r="J355"/>
  <c r="F355"/>
  <c r="E355"/>
  <c r="D355"/>
  <c r="B355"/>
  <c r="M354"/>
  <c r="J354"/>
  <c r="H354"/>
  <c r="G354" s="1"/>
  <c r="F354"/>
  <c r="E354"/>
  <c r="D354"/>
  <c r="B354"/>
  <c r="M353"/>
  <c r="J353"/>
  <c r="H353"/>
  <c r="G353" s="1"/>
  <c r="F353"/>
  <c r="E353"/>
  <c r="D353"/>
  <c r="B353"/>
  <c r="M352"/>
  <c r="H352" s="1"/>
  <c r="G352" s="1"/>
  <c r="J352"/>
  <c r="F352"/>
  <c r="E352"/>
  <c r="D352"/>
  <c r="B352"/>
  <c r="M351"/>
  <c r="H351" s="1"/>
  <c r="G351" s="1"/>
  <c r="J351"/>
  <c r="F351"/>
  <c r="E351"/>
  <c r="D351"/>
  <c r="B351"/>
  <c r="M350"/>
  <c r="J350"/>
  <c r="H350"/>
  <c r="G350" s="1"/>
  <c r="F350"/>
  <c r="E350"/>
  <c r="D350"/>
  <c r="B350"/>
  <c r="M349"/>
  <c r="J349"/>
  <c r="H349"/>
  <c r="G349" s="1"/>
  <c r="F349"/>
  <c r="E349"/>
  <c r="D349"/>
  <c r="B349"/>
  <c r="M348"/>
  <c r="H348" s="1"/>
  <c r="G348" s="1"/>
  <c r="J348"/>
  <c r="F348"/>
  <c r="E348"/>
  <c r="D348"/>
  <c r="B348"/>
  <c r="M347"/>
  <c r="H347" s="1"/>
  <c r="G347" s="1"/>
  <c r="J347"/>
  <c r="F347"/>
  <c r="E347"/>
  <c r="D347"/>
  <c r="B347"/>
  <c r="M346"/>
  <c r="J346"/>
  <c r="H346"/>
  <c r="G346" s="1"/>
  <c r="F346"/>
  <c r="E346"/>
  <c r="D346"/>
  <c r="B346"/>
  <c r="M345"/>
  <c r="J345"/>
  <c r="H345"/>
  <c r="G345" s="1"/>
  <c r="F345"/>
  <c r="E345"/>
  <c r="D345"/>
  <c r="B345"/>
  <c r="M344"/>
  <c r="H344" s="1"/>
  <c r="G344" s="1"/>
  <c r="J344"/>
  <c r="F344"/>
  <c r="E344"/>
  <c r="D344"/>
  <c r="B344"/>
  <c r="M343"/>
  <c r="H343" s="1"/>
  <c r="G343" s="1"/>
  <c r="J343"/>
  <c r="F343"/>
  <c r="E343"/>
  <c r="D343"/>
  <c r="B343"/>
  <c r="M342"/>
  <c r="J342"/>
  <c r="H342"/>
  <c r="G342" s="1"/>
  <c r="F342"/>
  <c r="E342"/>
  <c r="D342"/>
  <c r="B342"/>
  <c r="M341"/>
  <c r="J341"/>
  <c r="H341"/>
  <c r="G341" s="1"/>
  <c r="F341"/>
  <c r="E341"/>
  <c r="D341"/>
  <c r="B341"/>
  <c r="M340"/>
  <c r="H340" s="1"/>
  <c r="G340" s="1"/>
  <c r="J340"/>
  <c r="F340"/>
  <c r="E340"/>
  <c r="D340"/>
  <c r="B340"/>
  <c r="M339"/>
  <c r="H339" s="1"/>
  <c r="G339" s="1"/>
  <c r="J339"/>
  <c r="F339"/>
  <c r="E339"/>
  <c r="D339"/>
  <c r="B339"/>
  <c r="M338"/>
  <c r="J338"/>
  <c r="H338"/>
  <c r="G338" s="1"/>
  <c r="F338"/>
  <c r="E338"/>
  <c r="D338"/>
  <c r="B338"/>
  <c r="M337"/>
  <c r="J337"/>
  <c r="H337"/>
  <c r="G337" s="1"/>
  <c r="F337"/>
  <c r="E337"/>
  <c r="D337"/>
  <c r="B337"/>
  <c r="M336"/>
  <c r="H336" s="1"/>
  <c r="G336" s="1"/>
  <c r="J336"/>
  <c r="F336"/>
  <c r="E336"/>
  <c r="D336"/>
  <c r="B336"/>
  <c r="M335"/>
  <c r="H335" s="1"/>
  <c r="J335"/>
  <c r="F335"/>
  <c r="E335"/>
  <c r="D335"/>
  <c r="B335"/>
  <c r="D332"/>
  <c r="G331"/>
  <c r="F331"/>
  <c r="M329"/>
  <c r="J329"/>
  <c r="H329"/>
  <c r="G329" s="1"/>
  <c r="F329"/>
  <c r="E329"/>
  <c r="D329"/>
  <c r="B329"/>
  <c r="M328"/>
  <c r="H328" s="1"/>
  <c r="G328" s="1"/>
  <c r="J328"/>
  <c r="F328"/>
  <c r="E328"/>
  <c r="D328"/>
  <c r="B328"/>
  <c r="M327"/>
  <c r="H327" s="1"/>
  <c r="G327" s="1"/>
  <c r="J327"/>
  <c r="F327"/>
  <c r="E327"/>
  <c r="D327"/>
  <c r="B327"/>
  <c r="M326"/>
  <c r="J326"/>
  <c r="H326"/>
  <c r="G326" s="1"/>
  <c r="F326"/>
  <c r="E326"/>
  <c r="D326"/>
  <c r="B326"/>
  <c r="M325"/>
  <c r="J325"/>
  <c r="H325"/>
  <c r="G325" s="1"/>
  <c r="F325"/>
  <c r="E325"/>
  <c r="D325"/>
  <c r="B325"/>
  <c r="M324"/>
  <c r="H324" s="1"/>
  <c r="G324" s="1"/>
  <c r="J324"/>
  <c r="F324"/>
  <c r="E324"/>
  <c r="D324"/>
  <c r="B324"/>
  <c r="M323"/>
  <c r="H323" s="1"/>
  <c r="G323" s="1"/>
  <c r="J323"/>
  <c r="F323"/>
  <c r="E323"/>
  <c r="D323"/>
  <c r="B323"/>
  <c r="M322"/>
  <c r="J322"/>
  <c r="H322"/>
  <c r="G322" s="1"/>
  <c r="F322"/>
  <c r="E322"/>
  <c r="D322"/>
  <c r="B322"/>
  <c r="M321"/>
  <c r="J321"/>
  <c r="H321"/>
  <c r="G321" s="1"/>
  <c r="F321"/>
  <c r="E321"/>
  <c r="D321"/>
  <c r="B321"/>
  <c r="M320"/>
  <c r="H320" s="1"/>
  <c r="G320" s="1"/>
  <c r="J320"/>
  <c r="F320"/>
  <c r="E320"/>
  <c r="D320"/>
  <c r="B320"/>
  <c r="M319"/>
  <c r="H319" s="1"/>
  <c r="G319" s="1"/>
  <c r="J319"/>
  <c r="F319"/>
  <c r="E319"/>
  <c r="D319"/>
  <c r="B319"/>
  <c r="M318"/>
  <c r="J318"/>
  <c r="H318"/>
  <c r="G318" s="1"/>
  <c r="F318"/>
  <c r="E318"/>
  <c r="D318"/>
  <c r="B318"/>
  <c r="M317"/>
  <c r="J317"/>
  <c r="H317"/>
  <c r="G317" s="1"/>
  <c r="F317"/>
  <c r="E317"/>
  <c r="D317"/>
  <c r="B317"/>
  <c r="M316"/>
  <c r="H316" s="1"/>
  <c r="G316" s="1"/>
  <c r="J316"/>
  <c r="F316"/>
  <c r="E316"/>
  <c r="D316"/>
  <c r="B316"/>
  <c r="M315"/>
  <c r="H315" s="1"/>
  <c r="G315" s="1"/>
  <c r="J315"/>
  <c r="F315"/>
  <c r="E315"/>
  <c r="D315"/>
  <c r="B315"/>
  <c r="M314"/>
  <c r="J314"/>
  <c r="H314"/>
  <c r="G314" s="1"/>
  <c r="F314"/>
  <c r="E314"/>
  <c r="D314"/>
  <c r="B314"/>
  <c r="M313"/>
  <c r="J313"/>
  <c r="H313"/>
  <c r="G313" s="1"/>
  <c r="F313"/>
  <c r="E313"/>
  <c r="D313"/>
  <c r="B313"/>
  <c r="M312"/>
  <c r="H312" s="1"/>
  <c r="G312" s="1"/>
  <c r="J312"/>
  <c r="F312"/>
  <c r="E312"/>
  <c r="D312"/>
  <c r="B312"/>
  <c r="M311"/>
  <c r="H311" s="1"/>
  <c r="G311" s="1"/>
  <c r="J311"/>
  <c r="F311"/>
  <c r="E311"/>
  <c r="D311"/>
  <c r="B311"/>
  <c r="M310"/>
  <c r="J310"/>
  <c r="H310"/>
  <c r="G310" s="1"/>
  <c r="F310"/>
  <c r="E310"/>
  <c r="D310"/>
  <c r="B310"/>
  <c r="M309"/>
  <c r="J309"/>
  <c r="H309"/>
  <c r="G309" s="1"/>
  <c r="F309"/>
  <c r="E309"/>
  <c r="D309"/>
  <c r="B309"/>
  <c r="M308"/>
  <c r="H308" s="1"/>
  <c r="G308" s="1"/>
  <c r="J308"/>
  <c r="F308"/>
  <c r="E308"/>
  <c r="D308"/>
  <c r="B308"/>
  <c r="M307"/>
  <c r="H307" s="1"/>
  <c r="G307" s="1"/>
  <c r="J307"/>
  <c r="F307"/>
  <c r="E307"/>
  <c r="D307"/>
  <c r="B307"/>
  <c r="M306"/>
  <c r="J306"/>
  <c r="H306"/>
  <c r="G306" s="1"/>
  <c r="F306"/>
  <c r="E306"/>
  <c r="D306"/>
  <c r="B306"/>
  <c r="M305"/>
  <c r="J305"/>
  <c r="H305"/>
  <c r="G305" s="1"/>
  <c r="F305"/>
  <c r="E305"/>
  <c r="D305"/>
  <c r="B305"/>
  <c r="M304"/>
  <c r="H304" s="1"/>
  <c r="G304" s="1"/>
  <c r="J304"/>
  <c r="F304"/>
  <c r="E304"/>
  <c r="D304"/>
  <c r="B304"/>
  <c r="M303"/>
  <c r="H303" s="1"/>
  <c r="G303" s="1"/>
  <c r="J303"/>
  <c r="F303"/>
  <c r="E303"/>
  <c r="D303"/>
  <c r="B303"/>
  <c r="M302"/>
  <c r="J302"/>
  <c r="H302"/>
  <c r="G302" s="1"/>
  <c r="F302"/>
  <c r="E302"/>
  <c r="D302"/>
  <c r="B302"/>
  <c r="M301"/>
  <c r="J301"/>
  <c r="H301"/>
  <c r="G301" s="1"/>
  <c r="F301"/>
  <c r="E301"/>
  <c r="D301"/>
  <c r="B301"/>
  <c r="M300"/>
  <c r="H300" s="1"/>
  <c r="G300" s="1"/>
  <c r="J300"/>
  <c r="F300"/>
  <c r="E300"/>
  <c r="D300"/>
  <c r="B300"/>
  <c r="M299"/>
  <c r="H299" s="1"/>
  <c r="G299" s="1"/>
  <c r="J299"/>
  <c r="F299"/>
  <c r="E299"/>
  <c r="D299"/>
  <c r="B299"/>
  <c r="M298"/>
  <c r="J298"/>
  <c r="H298"/>
  <c r="G298" s="1"/>
  <c r="F298"/>
  <c r="E298"/>
  <c r="D298"/>
  <c r="B298"/>
  <c r="M297"/>
  <c r="J297"/>
  <c r="H297"/>
  <c r="G297" s="1"/>
  <c r="F297"/>
  <c r="E297"/>
  <c r="D297"/>
  <c r="B297"/>
  <c r="M296"/>
  <c r="H296" s="1"/>
  <c r="G296" s="1"/>
  <c r="J296"/>
  <c r="F296"/>
  <c r="E296"/>
  <c r="D296"/>
  <c r="B296"/>
  <c r="M295"/>
  <c r="H295" s="1"/>
  <c r="G295" s="1"/>
  <c r="J295"/>
  <c r="F295"/>
  <c r="E295"/>
  <c r="D295"/>
  <c r="B295"/>
  <c r="M294"/>
  <c r="J294"/>
  <c r="H294"/>
  <c r="G294" s="1"/>
  <c r="F294"/>
  <c r="E294"/>
  <c r="D294"/>
  <c r="B294"/>
  <c r="M293"/>
  <c r="J293"/>
  <c r="H293"/>
  <c r="G293" s="1"/>
  <c r="F293"/>
  <c r="E293"/>
  <c r="D293"/>
  <c r="B293"/>
  <c r="M292"/>
  <c r="H292" s="1"/>
  <c r="G292" s="1"/>
  <c r="J292"/>
  <c r="F292"/>
  <c r="E292"/>
  <c r="D292"/>
  <c r="B292"/>
  <c r="M291"/>
  <c r="H291" s="1"/>
  <c r="G291" s="1"/>
  <c r="J291"/>
  <c r="F291"/>
  <c r="E291"/>
  <c r="D291"/>
  <c r="B291"/>
  <c r="M290"/>
  <c r="J290"/>
  <c r="H290"/>
  <c r="G290" s="1"/>
  <c r="F290"/>
  <c r="E290"/>
  <c r="D290"/>
  <c r="B290"/>
  <c r="M289"/>
  <c r="J289"/>
  <c r="H289"/>
  <c r="G289" s="1"/>
  <c r="F289"/>
  <c r="E289"/>
  <c r="D289"/>
  <c r="B289"/>
  <c r="M288"/>
  <c r="H288" s="1"/>
  <c r="G288" s="1"/>
  <c r="J288"/>
  <c r="F288"/>
  <c r="E288"/>
  <c r="D288"/>
  <c r="B288"/>
  <c r="M287"/>
  <c r="H287" s="1"/>
  <c r="G287" s="1"/>
  <c r="J287"/>
  <c r="F287"/>
  <c r="E287"/>
  <c r="D287"/>
  <c r="B287"/>
  <c r="M286"/>
  <c r="J286"/>
  <c r="H286"/>
  <c r="G286" s="1"/>
  <c r="F286"/>
  <c r="E286"/>
  <c r="D286"/>
  <c r="B286"/>
  <c r="M285"/>
  <c r="J285"/>
  <c r="H285"/>
  <c r="G285" s="1"/>
  <c r="F285"/>
  <c r="E285"/>
  <c r="D285"/>
  <c r="B285"/>
  <c r="M284"/>
  <c r="H284" s="1"/>
  <c r="G284" s="1"/>
  <c r="J284"/>
  <c r="F284"/>
  <c r="E284"/>
  <c r="D284"/>
  <c r="B284"/>
  <c r="M283"/>
  <c r="H283" s="1"/>
  <c r="G283" s="1"/>
  <c r="J283"/>
  <c r="F283"/>
  <c r="E283"/>
  <c r="D283"/>
  <c r="B283"/>
  <c r="M282"/>
  <c r="J282"/>
  <c r="H282"/>
  <c r="G282" s="1"/>
  <c r="F282"/>
  <c r="E282"/>
  <c r="D282"/>
  <c r="B282"/>
  <c r="M281"/>
  <c r="J281"/>
  <c r="H281"/>
  <c r="G281" s="1"/>
  <c r="F281"/>
  <c r="E281"/>
  <c r="D281"/>
  <c r="B281"/>
  <c r="M280"/>
  <c r="H280" s="1"/>
  <c r="J280"/>
  <c r="F280"/>
  <c r="E280"/>
  <c r="D280"/>
  <c r="B280"/>
  <c r="D277"/>
  <c r="G276"/>
  <c r="F276"/>
  <c r="M274"/>
  <c r="J274"/>
  <c r="H274"/>
  <c r="G274" s="1"/>
  <c r="F274"/>
  <c r="E274"/>
  <c r="D274"/>
  <c r="B274"/>
  <c r="M273"/>
  <c r="J273"/>
  <c r="H273"/>
  <c r="G273" s="1"/>
  <c r="F273"/>
  <c r="E273"/>
  <c r="D273"/>
  <c r="B273"/>
  <c r="M272"/>
  <c r="H272" s="1"/>
  <c r="G272" s="1"/>
  <c r="J272"/>
  <c r="F272"/>
  <c r="E272"/>
  <c r="D272"/>
  <c r="B272"/>
  <c r="M271"/>
  <c r="H271" s="1"/>
  <c r="G271" s="1"/>
  <c r="J271"/>
  <c r="F271"/>
  <c r="E271"/>
  <c r="D271"/>
  <c r="B271"/>
  <c r="M270"/>
  <c r="J270"/>
  <c r="H270"/>
  <c r="G270" s="1"/>
  <c r="F270"/>
  <c r="E270"/>
  <c r="D270"/>
  <c r="B270"/>
  <c r="M269"/>
  <c r="J269"/>
  <c r="H269"/>
  <c r="G269" s="1"/>
  <c r="F269"/>
  <c r="E269"/>
  <c r="D269"/>
  <c r="B269"/>
  <c r="M268"/>
  <c r="H268" s="1"/>
  <c r="G268" s="1"/>
  <c r="J268"/>
  <c r="F268"/>
  <c r="E268"/>
  <c r="D268"/>
  <c r="B268"/>
  <c r="M267"/>
  <c r="H267" s="1"/>
  <c r="G267" s="1"/>
  <c r="J267"/>
  <c r="F267"/>
  <c r="E267"/>
  <c r="D267"/>
  <c r="B267"/>
  <c r="M266"/>
  <c r="J266"/>
  <c r="H266"/>
  <c r="G266" s="1"/>
  <c r="F266"/>
  <c r="E266"/>
  <c r="D266"/>
  <c r="B266"/>
  <c r="M265"/>
  <c r="J265"/>
  <c r="H265"/>
  <c r="G265" s="1"/>
  <c r="F265"/>
  <c r="E265"/>
  <c r="D265"/>
  <c r="B265"/>
  <c r="M264"/>
  <c r="H264" s="1"/>
  <c r="G264" s="1"/>
  <c r="J264"/>
  <c r="F264"/>
  <c r="E264"/>
  <c r="D264"/>
  <c r="B264"/>
  <c r="M263"/>
  <c r="H263" s="1"/>
  <c r="G263" s="1"/>
  <c r="J263"/>
  <c r="F263"/>
  <c r="E263"/>
  <c r="D263"/>
  <c r="B263"/>
  <c r="M262"/>
  <c r="J262"/>
  <c r="H262"/>
  <c r="G262" s="1"/>
  <c r="F262"/>
  <c r="E262"/>
  <c r="D262"/>
  <c r="B262"/>
  <c r="M261"/>
  <c r="J261"/>
  <c r="H261"/>
  <c r="G261" s="1"/>
  <c r="F261"/>
  <c r="E261"/>
  <c r="D261"/>
  <c r="B261"/>
  <c r="M260"/>
  <c r="H260" s="1"/>
  <c r="G260" s="1"/>
  <c r="J260"/>
  <c r="F260"/>
  <c r="E260"/>
  <c r="D260"/>
  <c r="B260"/>
  <c r="M259"/>
  <c r="H259" s="1"/>
  <c r="G259" s="1"/>
  <c r="J259"/>
  <c r="F259"/>
  <c r="E259"/>
  <c r="D259"/>
  <c r="B259"/>
  <c r="M258"/>
  <c r="J258"/>
  <c r="H258"/>
  <c r="G258" s="1"/>
  <c r="F258"/>
  <c r="E258"/>
  <c r="D258"/>
  <c r="B258"/>
  <c r="M257"/>
  <c r="J257"/>
  <c r="H257"/>
  <c r="G257" s="1"/>
  <c r="F257"/>
  <c r="E257"/>
  <c r="D257"/>
  <c r="B257"/>
  <c r="M256"/>
  <c r="H256" s="1"/>
  <c r="G256" s="1"/>
  <c r="J256"/>
  <c r="F256"/>
  <c r="E256"/>
  <c r="D256"/>
  <c r="B256"/>
  <c r="M255"/>
  <c r="H255" s="1"/>
  <c r="G255" s="1"/>
  <c r="J255"/>
  <c r="F255"/>
  <c r="E255"/>
  <c r="D255"/>
  <c r="B255"/>
  <c r="M254"/>
  <c r="J254"/>
  <c r="H254"/>
  <c r="G254" s="1"/>
  <c r="F254"/>
  <c r="E254"/>
  <c r="D254"/>
  <c r="B254"/>
  <c r="M253"/>
  <c r="J253"/>
  <c r="H253"/>
  <c r="G253" s="1"/>
  <c r="F253"/>
  <c r="E253"/>
  <c r="D253"/>
  <c r="B253"/>
  <c r="M252"/>
  <c r="H252" s="1"/>
  <c r="G252" s="1"/>
  <c r="J252"/>
  <c r="F252"/>
  <c r="E252"/>
  <c r="D252"/>
  <c r="B252"/>
  <c r="M251"/>
  <c r="H251" s="1"/>
  <c r="G251" s="1"/>
  <c r="J251"/>
  <c r="F251"/>
  <c r="E251"/>
  <c r="D251"/>
  <c r="B251"/>
  <c r="M250"/>
  <c r="J250"/>
  <c r="H250"/>
  <c r="G250" s="1"/>
  <c r="F250"/>
  <c r="E250"/>
  <c r="D250"/>
  <c r="B250"/>
  <c r="M249"/>
  <c r="J249"/>
  <c r="H249"/>
  <c r="G249" s="1"/>
  <c r="F249"/>
  <c r="E249"/>
  <c r="D249"/>
  <c r="B249"/>
  <c r="M248"/>
  <c r="H248" s="1"/>
  <c r="G248" s="1"/>
  <c r="J248"/>
  <c r="F248"/>
  <c r="E248"/>
  <c r="D248"/>
  <c r="B248"/>
  <c r="M247"/>
  <c r="H247" s="1"/>
  <c r="G247" s="1"/>
  <c r="J247"/>
  <c r="F247"/>
  <c r="E247"/>
  <c r="D247"/>
  <c r="B247"/>
  <c r="M246"/>
  <c r="J246"/>
  <c r="H246"/>
  <c r="G246" s="1"/>
  <c r="F246"/>
  <c r="E246"/>
  <c r="D246"/>
  <c r="B246"/>
  <c r="M245"/>
  <c r="J245"/>
  <c r="H245"/>
  <c r="G245" s="1"/>
  <c r="F245"/>
  <c r="E245"/>
  <c r="D245"/>
  <c r="B245"/>
  <c r="M244"/>
  <c r="H244" s="1"/>
  <c r="G244" s="1"/>
  <c r="J244"/>
  <c r="F244"/>
  <c r="E244"/>
  <c r="D244"/>
  <c r="B244"/>
  <c r="M243"/>
  <c r="H243" s="1"/>
  <c r="G243" s="1"/>
  <c r="J243"/>
  <c r="F243"/>
  <c r="E243"/>
  <c r="D243"/>
  <c r="B243"/>
  <c r="M242"/>
  <c r="J242"/>
  <c r="H242"/>
  <c r="G242" s="1"/>
  <c r="F242"/>
  <c r="E242"/>
  <c r="D242"/>
  <c r="B242"/>
  <c r="M241"/>
  <c r="J241"/>
  <c r="H241"/>
  <c r="G241" s="1"/>
  <c r="F241"/>
  <c r="E241"/>
  <c r="D241"/>
  <c r="B241"/>
  <c r="M240"/>
  <c r="H240" s="1"/>
  <c r="G240" s="1"/>
  <c r="J240"/>
  <c r="F240"/>
  <c r="E240"/>
  <c r="D240"/>
  <c r="B240"/>
  <c r="M239"/>
  <c r="H239" s="1"/>
  <c r="G239" s="1"/>
  <c r="J239"/>
  <c r="F239"/>
  <c r="E239"/>
  <c r="D239"/>
  <c r="B239"/>
  <c r="M238"/>
  <c r="J238"/>
  <c r="H238"/>
  <c r="G238" s="1"/>
  <c r="F238"/>
  <c r="E238"/>
  <c r="D238"/>
  <c r="B238"/>
  <c r="M237"/>
  <c r="J237"/>
  <c r="H237"/>
  <c r="G237" s="1"/>
  <c r="F237"/>
  <c r="E237"/>
  <c r="D237"/>
  <c r="B237"/>
  <c r="M236"/>
  <c r="H236" s="1"/>
  <c r="G236" s="1"/>
  <c r="J236"/>
  <c r="F236"/>
  <c r="E236"/>
  <c r="D236"/>
  <c r="B236"/>
  <c r="M235"/>
  <c r="H235" s="1"/>
  <c r="G235" s="1"/>
  <c r="J235"/>
  <c r="F235"/>
  <c r="E235"/>
  <c r="D235"/>
  <c r="B235"/>
  <c r="M234"/>
  <c r="J234"/>
  <c r="H234"/>
  <c r="G234" s="1"/>
  <c r="F234"/>
  <c r="E234"/>
  <c r="D234"/>
  <c r="B234"/>
  <c r="M233"/>
  <c r="J233"/>
  <c r="H233"/>
  <c r="G233" s="1"/>
  <c r="F233"/>
  <c r="E233"/>
  <c r="D233"/>
  <c r="B233"/>
  <c r="M232"/>
  <c r="H232" s="1"/>
  <c r="G232" s="1"/>
  <c r="J232"/>
  <c r="F232"/>
  <c r="E232"/>
  <c r="D232"/>
  <c r="B232"/>
  <c r="M231"/>
  <c r="H231" s="1"/>
  <c r="G231" s="1"/>
  <c r="J231"/>
  <c r="F231"/>
  <c r="E231"/>
  <c r="D231"/>
  <c r="B231"/>
  <c r="M230"/>
  <c r="J230"/>
  <c r="H230"/>
  <c r="G230" s="1"/>
  <c r="F230"/>
  <c r="E230"/>
  <c r="D230"/>
  <c r="B230"/>
  <c r="M229"/>
  <c r="J229"/>
  <c r="H229"/>
  <c r="G229" s="1"/>
  <c r="F229"/>
  <c r="E229"/>
  <c r="D229"/>
  <c r="B229"/>
  <c r="M228"/>
  <c r="H228" s="1"/>
  <c r="G228" s="1"/>
  <c r="J228"/>
  <c r="F228"/>
  <c r="E228"/>
  <c r="D228"/>
  <c r="B228"/>
  <c r="M227"/>
  <c r="H227" s="1"/>
  <c r="G227" s="1"/>
  <c r="J227"/>
  <c r="F227"/>
  <c r="E227"/>
  <c r="D227"/>
  <c r="B227"/>
  <c r="M226"/>
  <c r="J226"/>
  <c r="H226"/>
  <c r="G226" s="1"/>
  <c r="F226"/>
  <c r="E226"/>
  <c r="D226"/>
  <c r="B226"/>
  <c r="M225"/>
  <c r="J225"/>
  <c r="H225"/>
  <c r="G225" s="1"/>
  <c r="F225"/>
  <c r="E225"/>
  <c r="D225"/>
  <c r="D275" s="1"/>
  <c r="B225"/>
  <c r="D222"/>
  <c r="G221"/>
  <c r="F221"/>
  <c r="M219"/>
  <c r="H219" s="1"/>
  <c r="G219" s="1"/>
  <c r="J219"/>
  <c r="F219"/>
  <c r="E219"/>
  <c r="D219"/>
  <c r="B219"/>
  <c r="M218"/>
  <c r="J218"/>
  <c r="H218"/>
  <c r="G218" s="1"/>
  <c r="F218"/>
  <c r="E218"/>
  <c r="D218"/>
  <c r="B218"/>
  <c r="M217"/>
  <c r="J217"/>
  <c r="H217"/>
  <c r="G217" s="1"/>
  <c r="F217"/>
  <c r="E217"/>
  <c r="D217"/>
  <c r="B217"/>
  <c r="M216"/>
  <c r="H216" s="1"/>
  <c r="G216" s="1"/>
  <c r="J216"/>
  <c r="F216"/>
  <c r="E216"/>
  <c r="D216"/>
  <c r="B216"/>
  <c r="M215"/>
  <c r="H215" s="1"/>
  <c r="G215" s="1"/>
  <c r="J215"/>
  <c r="F215"/>
  <c r="E215"/>
  <c r="D215"/>
  <c r="B215"/>
  <c r="M214"/>
  <c r="J214"/>
  <c r="H214"/>
  <c r="G214" s="1"/>
  <c r="F214"/>
  <c r="E214"/>
  <c r="D214"/>
  <c r="B214"/>
  <c r="M213"/>
  <c r="J213"/>
  <c r="H213"/>
  <c r="G213" s="1"/>
  <c r="F213"/>
  <c r="E213"/>
  <c r="D213"/>
  <c r="B213"/>
  <c r="M212"/>
  <c r="H212" s="1"/>
  <c r="G212" s="1"/>
  <c r="J212"/>
  <c r="F212"/>
  <c r="E212"/>
  <c r="D212"/>
  <c r="B212"/>
  <c r="M211"/>
  <c r="H211" s="1"/>
  <c r="G211" s="1"/>
  <c r="J211"/>
  <c r="F211"/>
  <c r="E211"/>
  <c r="D211"/>
  <c r="B211"/>
  <c r="M210"/>
  <c r="J210"/>
  <c r="H210"/>
  <c r="G210" s="1"/>
  <c r="F210"/>
  <c r="E210"/>
  <c r="D210"/>
  <c r="B210"/>
  <c r="M209"/>
  <c r="J209"/>
  <c r="H209"/>
  <c r="G209" s="1"/>
  <c r="F209"/>
  <c r="E209"/>
  <c r="D209"/>
  <c r="B209"/>
  <c r="M208"/>
  <c r="H208" s="1"/>
  <c r="G208" s="1"/>
  <c r="J208"/>
  <c r="F208"/>
  <c r="E208"/>
  <c r="D208"/>
  <c r="B208"/>
  <c r="M207"/>
  <c r="H207" s="1"/>
  <c r="G207" s="1"/>
  <c r="J207"/>
  <c r="F207"/>
  <c r="E207"/>
  <c r="D207"/>
  <c r="B207"/>
  <c r="M206"/>
  <c r="J206"/>
  <c r="H206"/>
  <c r="G206" s="1"/>
  <c r="F206"/>
  <c r="E206"/>
  <c r="D206"/>
  <c r="B206"/>
  <c r="M205"/>
  <c r="J205"/>
  <c r="H205"/>
  <c r="G205" s="1"/>
  <c r="F205"/>
  <c r="E205"/>
  <c r="D205"/>
  <c r="B205"/>
  <c r="M204"/>
  <c r="H204" s="1"/>
  <c r="G204" s="1"/>
  <c r="J204"/>
  <c r="F204"/>
  <c r="E204"/>
  <c r="D204"/>
  <c r="B204"/>
  <c r="M203"/>
  <c r="H203" s="1"/>
  <c r="G203" s="1"/>
  <c r="J203"/>
  <c r="F203"/>
  <c r="E203"/>
  <c r="D203"/>
  <c r="B203"/>
  <c r="M202"/>
  <c r="J202"/>
  <c r="H202"/>
  <c r="G202" s="1"/>
  <c r="F202"/>
  <c r="E202"/>
  <c r="D202"/>
  <c r="B202"/>
  <c r="M201"/>
  <c r="J201"/>
  <c r="H201"/>
  <c r="G201" s="1"/>
  <c r="F201"/>
  <c r="E201"/>
  <c r="D201"/>
  <c r="B201"/>
  <c r="M200"/>
  <c r="H200" s="1"/>
  <c r="G200" s="1"/>
  <c r="J200"/>
  <c r="F200"/>
  <c r="E200"/>
  <c r="D200"/>
  <c r="B200"/>
  <c r="M199"/>
  <c r="H199" s="1"/>
  <c r="G199" s="1"/>
  <c r="J199"/>
  <c r="F199"/>
  <c r="E199"/>
  <c r="D199"/>
  <c r="B199"/>
  <c r="M198"/>
  <c r="J198"/>
  <c r="H198"/>
  <c r="G198" s="1"/>
  <c r="F198"/>
  <c r="E198"/>
  <c r="D198"/>
  <c r="B198"/>
  <c r="M197"/>
  <c r="J197"/>
  <c r="H197"/>
  <c r="G197" s="1"/>
  <c r="F197"/>
  <c r="E197"/>
  <c r="D197"/>
  <c r="B197"/>
  <c r="M196"/>
  <c r="H196" s="1"/>
  <c r="G196" s="1"/>
  <c r="J196"/>
  <c r="F196"/>
  <c r="E196"/>
  <c r="D196"/>
  <c r="B196"/>
  <c r="M195"/>
  <c r="H195" s="1"/>
  <c r="G195" s="1"/>
  <c r="J195"/>
  <c r="F195"/>
  <c r="E195"/>
  <c r="D195"/>
  <c r="B195"/>
  <c r="M194"/>
  <c r="J194"/>
  <c r="H194"/>
  <c r="G194" s="1"/>
  <c r="F194"/>
  <c r="E194"/>
  <c r="D194"/>
  <c r="B194"/>
  <c r="M193"/>
  <c r="J193"/>
  <c r="H193"/>
  <c r="G193" s="1"/>
  <c r="F193"/>
  <c r="E193"/>
  <c r="D193"/>
  <c r="B193"/>
  <c r="M192"/>
  <c r="J192"/>
  <c r="H192"/>
  <c r="G192" s="1"/>
  <c r="F192"/>
  <c r="E192"/>
  <c r="D192"/>
  <c r="B192"/>
  <c r="M191"/>
  <c r="H191" s="1"/>
  <c r="G191" s="1"/>
  <c r="J191"/>
  <c r="F191"/>
  <c r="E191"/>
  <c r="D191"/>
  <c r="B191"/>
  <c r="M190"/>
  <c r="J190"/>
  <c r="H190"/>
  <c r="G190" s="1"/>
  <c r="F190"/>
  <c r="E190"/>
  <c r="D190"/>
  <c r="B190"/>
  <c r="M189"/>
  <c r="J189"/>
  <c r="H189"/>
  <c r="G189" s="1"/>
  <c r="F189"/>
  <c r="E189"/>
  <c r="D189"/>
  <c r="B189"/>
  <c r="M188"/>
  <c r="H188" s="1"/>
  <c r="G188" s="1"/>
  <c r="J188"/>
  <c r="F188"/>
  <c r="E188"/>
  <c r="D188"/>
  <c r="B188"/>
  <c r="M187"/>
  <c r="H187" s="1"/>
  <c r="G187" s="1"/>
  <c r="J187"/>
  <c r="F187"/>
  <c r="E187"/>
  <c r="D187"/>
  <c r="B187"/>
  <c r="M186"/>
  <c r="H186" s="1"/>
  <c r="G186" s="1"/>
  <c r="J186"/>
  <c r="F186"/>
  <c r="E186"/>
  <c r="D186"/>
  <c r="B186"/>
  <c r="M185"/>
  <c r="J185"/>
  <c r="H185"/>
  <c r="G185" s="1"/>
  <c r="F185"/>
  <c r="E185"/>
  <c r="D185"/>
  <c r="B185"/>
  <c r="M184"/>
  <c r="J184"/>
  <c r="H184"/>
  <c r="G184" s="1"/>
  <c r="F184"/>
  <c r="E184"/>
  <c r="D184"/>
  <c r="B184"/>
  <c r="M183"/>
  <c r="H183" s="1"/>
  <c r="G183" s="1"/>
  <c r="J183"/>
  <c r="F183"/>
  <c r="E183"/>
  <c r="D183"/>
  <c r="B183"/>
  <c r="M182"/>
  <c r="J182"/>
  <c r="H182"/>
  <c r="G182" s="1"/>
  <c r="F182"/>
  <c r="E182"/>
  <c r="D182"/>
  <c r="B182"/>
  <c r="M181"/>
  <c r="J181"/>
  <c r="H181"/>
  <c r="G181" s="1"/>
  <c r="F181"/>
  <c r="E181"/>
  <c r="D181"/>
  <c r="B181"/>
  <c r="M180"/>
  <c r="H180" s="1"/>
  <c r="G180" s="1"/>
  <c r="J180"/>
  <c r="F180"/>
  <c r="E180"/>
  <c r="D180"/>
  <c r="B180"/>
  <c r="M179"/>
  <c r="H179" s="1"/>
  <c r="G179" s="1"/>
  <c r="J179"/>
  <c r="F179"/>
  <c r="E179"/>
  <c r="D179"/>
  <c r="B179"/>
  <c r="M178"/>
  <c r="J178"/>
  <c r="H178"/>
  <c r="G178" s="1"/>
  <c r="F178"/>
  <c r="E178"/>
  <c r="D178"/>
  <c r="B178"/>
  <c r="M177"/>
  <c r="J177"/>
  <c r="H177"/>
  <c r="G177" s="1"/>
  <c r="F177"/>
  <c r="E177"/>
  <c r="D177"/>
  <c r="B177"/>
  <c r="M176"/>
  <c r="J176"/>
  <c r="H176"/>
  <c r="G176" s="1"/>
  <c r="F176"/>
  <c r="E176"/>
  <c r="D176"/>
  <c r="B176"/>
  <c r="M175"/>
  <c r="H175" s="1"/>
  <c r="G175" s="1"/>
  <c r="J175"/>
  <c r="F175"/>
  <c r="E175"/>
  <c r="D175"/>
  <c r="B175"/>
  <c r="M174"/>
  <c r="J174"/>
  <c r="H174"/>
  <c r="G174" s="1"/>
  <c r="F174"/>
  <c r="E174"/>
  <c r="D174"/>
  <c r="B174"/>
  <c r="M173"/>
  <c r="J173"/>
  <c r="H173"/>
  <c r="G173" s="1"/>
  <c r="F173"/>
  <c r="E173"/>
  <c r="D173"/>
  <c r="B173"/>
  <c r="M172"/>
  <c r="H172" s="1"/>
  <c r="G172" s="1"/>
  <c r="J172"/>
  <c r="F172"/>
  <c r="E172"/>
  <c r="D172"/>
  <c r="B172"/>
  <c r="M171"/>
  <c r="H171" s="1"/>
  <c r="G171" s="1"/>
  <c r="J171"/>
  <c r="F171"/>
  <c r="E171"/>
  <c r="D171"/>
  <c r="B171"/>
  <c r="M170"/>
  <c r="J170"/>
  <c r="H170"/>
  <c r="G170" s="1"/>
  <c r="F170"/>
  <c r="E170"/>
  <c r="D170"/>
  <c r="D220" s="1"/>
  <c r="B170"/>
  <c r="D167"/>
  <c r="G166"/>
  <c r="F166"/>
  <c r="M164"/>
  <c r="H164" s="1"/>
  <c r="G164" s="1"/>
  <c r="J164"/>
  <c r="F164"/>
  <c r="E164"/>
  <c r="D164"/>
  <c r="B164"/>
  <c r="M163"/>
  <c r="H163" s="1"/>
  <c r="G163" s="1"/>
  <c r="J163"/>
  <c r="F163"/>
  <c r="E163"/>
  <c r="D163"/>
  <c r="B163"/>
  <c r="M162"/>
  <c r="H162" s="1"/>
  <c r="G162" s="1"/>
  <c r="J162"/>
  <c r="F162"/>
  <c r="E162"/>
  <c r="D162"/>
  <c r="B162"/>
  <c r="M161"/>
  <c r="J161"/>
  <c r="H161"/>
  <c r="G161" s="1"/>
  <c r="F161"/>
  <c r="E161"/>
  <c r="D161"/>
  <c r="B161"/>
  <c r="M160"/>
  <c r="J160"/>
  <c r="H160"/>
  <c r="G160" s="1"/>
  <c r="F160"/>
  <c r="E160"/>
  <c r="D160"/>
  <c r="B160"/>
  <c r="M159"/>
  <c r="H159" s="1"/>
  <c r="G159" s="1"/>
  <c r="J159"/>
  <c r="F159"/>
  <c r="E159"/>
  <c r="D159"/>
  <c r="B159"/>
  <c r="M158"/>
  <c r="J158"/>
  <c r="H158"/>
  <c r="G158" s="1"/>
  <c r="F158"/>
  <c r="E158"/>
  <c r="D158"/>
  <c r="B158"/>
  <c r="M157"/>
  <c r="J157"/>
  <c r="H157"/>
  <c r="G157" s="1"/>
  <c r="F157"/>
  <c r="E157"/>
  <c r="D157"/>
  <c r="B157"/>
  <c r="M156"/>
  <c r="H156" s="1"/>
  <c r="G156" s="1"/>
  <c r="J156"/>
  <c r="F156"/>
  <c r="E156"/>
  <c r="D156"/>
  <c r="B156"/>
  <c r="M155"/>
  <c r="H155" s="1"/>
  <c r="G155" s="1"/>
  <c r="J155"/>
  <c r="F155"/>
  <c r="E155"/>
  <c r="D155"/>
  <c r="B155"/>
  <c r="M154"/>
  <c r="H154" s="1"/>
  <c r="G154" s="1"/>
  <c r="J154"/>
  <c r="F154"/>
  <c r="E154"/>
  <c r="D154"/>
  <c r="B154"/>
  <c r="M153"/>
  <c r="J153"/>
  <c r="H153"/>
  <c r="G153" s="1"/>
  <c r="F153"/>
  <c r="E153"/>
  <c r="D153"/>
  <c r="B153"/>
  <c r="M152"/>
  <c r="J152"/>
  <c r="H152"/>
  <c r="G152" s="1"/>
  <c r="F152"/>
  <c r="E152"/>
  <c r="D152"/>
  <c r="B152"/>
  <c r="M151"/>
  <c r="H151" s="1"/>
  <c r="G151" s="1"/>
  <c r="J151"/>
  <c r="F151"/>
  <c r="E151"/>
  <c r="D151"/>
  <c r="B151"/>
  <c r="M150"/>
  <c r="J150"/>
  <c r="H150"/>
  <c r="G150" s="1"/>
  <c r="F150"/>
  <c r="E150"/>
  <c r="D150"/>
  <c r="B150"/>
  <c r="M149"/>
  <c r="J149"/>
  <c r="H149"/>
  <c r="G149" s="1"/>
  <c r="F149"/>
  <c r="E149"/>
  <c r="D149"/>
  <c r="B149"/>
  <c r="M148"/>
  <c r="H148" s="1"/>
  <c r="G148" s="1"/>
  <c r="J148"/>
  <c r="F148"/>
  <c r="E148"/>
  <c r="D148"/>
  <c r="B148"/>
  <c r="M147"/>
  <c r="H147" s="1"/>
  <c r="G147" s="1"/>
  <c r="J147"/>
  <c r="F147"/>
  <c r="E147"/>
  <c r="D147"/>
  <c r="B147"/>
  <c r="M146"/>
  <c r="H146" s="1"/>
  <c r="G146" s="1"/>
  <c r="J146"/>
  <c r="F146"/>
  <c r="E146"/>
  <c r="D146"/>
  <c r="B146"/>
  <c r="M145"/>
  <c r="J145"/>
  <c r="H145"/>
  <c r="G145" s="1"/>
  <c r="F145"/>
  <c r="E145"/>
  <c r="D145"/>
  <c r="B145"/>
  <c r="M144"/>
  <c r="J144"/>
  <c r="H144"/>
  <c r="G144" s="1"/>
  <c r="F144"/>
  <c r="E144"/>
  <c r="D144"/>
  <c r="B144"/>
  <c r="M143"/>
  <c r="H143" s="1"/>
  <c r="G143" s="1"/>
  <c r="J143"/>
  <c r="F143"/>
  <c r="E143"/>
  <c r="D143"/>
  <c r="B143"/>
  <c r="M142"/>
  <c r="J142"/>
  <c r="H142"/>
  <c r="G142" s="1"/>
  <c r="F142"/>
  <c r="E142"/>
  <c r="D142"/>
  <c r="B142"/>
  <c r="M141"/>
  <c r="J141"/>
  <c r="H141"/>
  <c r="G141" s="1"/>
  <c r="F141"/>
  <c r="E141"/>
  <c r="D141"/>
  <c r="B141"/>
  <c r="M140"/>
  <c r="H140" s="1"/>
  <c r="G140" s="1"/>
  <c r="J140"/>
  <c r="F140"/>
  <c r="E140"/>
  <c r="D140"/>
  <c r="B140"/>
  <c r="M139"/>
  <c r="H139" s="1"/>
  <c r="G139" s="1"/>
  <c r="J139"/>
  <c r="F139"/>
  <c r="E139"/>
  <c r="D139"/>
  <c r="B139"/>
  <c r="M138"/>
  <c r="J138"/>
  <c r="H138"/>
  <c r="G138" s="1"/>
  <c r="F138"/>
  <c r="E138"/>
  <c r="D138"/>
  <c r="B138"/>
  <c r="M137"/>
  <c r="J137"/>
  <c r="H137"/>
  <c r="G137" s="1"/>
  <c r="F137"/>
  <c r="E137"/>
  <c r="D137"/>
  <c r="B137"/>
  <c r="M136"/>
  <c r="J136"/>
  <c r="H136"/>
  <c r="G136" s="1"/>
  <c r="F136"/>
  <c r="E136"/>
  <c r="D136"/>
  <c r="B136"/>
  <c r="M135"/>
  <c r="H135" s="1"/>
  <c r="G135" s="1"/>
  <c r="J135"/>
  <c r="F135"/>
  <c r="E135"/>
  <c r="D135"/>
  <c r="B135"/>
  <c r="M134"/>
  <c r="J134"/>
  <c r="H134"/>
  <c r="G134" s="1"/>
  <c r="F134"/>
  <c r="E134"/>
  <c r="D134"/>
  <c r="B134"/>
  <c r="M133"/>
  <c r="J133"/>
  <c r="H133"/>
  <c r="G133" s="1"/>
  <c r="F133"/>
  <c r="E133"/>
  <c r="D133"/>
  <c r="B133"/>
  <c r="M132"/>
  <c r="H132" s="1"/>
  <c r="G132" s="1"/>
  <c r="J132"/>
  <c r="F132"/>
  <c r="E132"/>
  <c r="D132"/>
  <c r="B132"/>
  <c r="M131"/>
  <c r="H131" s="1"/>
  <c r="G131" s="1"/>
  <c r="J131"/>
  <c r="F131"/>
  <c r="E131"/>
  <c r="D131"/>
  <c r="B131"/>
  <c r="M130"/>
  <c r="J130"/>
  <c r="H130"/>
  <c r="G130" s="1"/>
  <c r="F130"/>
  <c r="E130"/>
  <c r="D130"/>
  <c r="B130"/>
  <c r="M129"/>
  <c r="J129"/>
  <c r="H129"/>
  <c r="G129" s="1"/>
  <c r="F129"/>
  <c r="E129"/>
  <c r="D129"/>
  <c r="B129"/>
  <c r="M128"/>
  <c r="J128"/>
  <c r="H128"/>
  <c r="G128" s="1"/>
  <c r="F128"/>
  <c r="E128"/>
  <c r="D128"/>
  <c r="B128"/>
  <c r="M127"/>
  <c r="H127" s="1"/>
  <c r="G127" s="1"/>
  <c r="J127"/>
  <c r="F127"/>
  <c r="E127"/>
  <c r="D127"/>
  <c r="B127"/>
  <c r="M126"/>
  <c r="J126"/>
  <c r="H126"/>
  <c r="G126" s="1"/>
  <c r="F126"/>
  <c r="E126"/>
  <c r="D126"/>
  <c r="B126"/>
  <c r="M125"/>
  <c r="J125"/>
  <c r="H125"/>
  <c r="G125" s="1"/>
  <c r="F125"/>
  <c r="E125"/>
  <c r="D125"/>
  <c r="B125"/>
  <c r="M124"/>
  <c r="H124" s="1"/>
  <c r="G124" s="1"/>
  <c r="J124"/>
  <c r="F124"/>
  <c r="E124"/>
  <c r="D124"/>
  <c r="B124"/>
  <c r="M123"/>
  <c r="H123" s="1"/>
  <c r="G123" s="1"/>
  <c r="J123"/>
  <c r="F123"/>
  <c r="E123"/>
  <c r="D123"/>
  <c r="B123"/>
  <c r="M122"/>
  <c r="J122"/>
  <c r="H122"/>
  <c r="G122" s="1"/>
  <c r="F122"/>
  <c r="E122"/>
  <c r="D122"/>
  <c r="B122"/>
  <c r="M121"/>
  <c r="J121"/>
  <c r="H121"/>
  <c r="G121" s="1"/>
  <c r="F121"/>
  <c r="E121"/>
  <c r="D121"/>
  <c r="B121"/>
  <c r="M120"/>
  <c r="J120"/>
  <c r="H120"/>
  <c r="G120" s="1"/>
  <c r="F120"/>
  <c r="E120"/>
  <c r="D120"/>
  <c r="B120"/>
  <c r="M119"/>
  <c r="H119" s="1"/>
  <c r="G119" s="1"/>
  <c r="J119"/>
  <c r="F119"/>
  <c r="E119"/>
  <c r="D119"/>
  <c r="B119"/>
  <c r="M118"/>
  <c r="J118"/>
  <c r="H118"/>
  <c r="G118" s="1"/>
  <c r="F118"/>
  <c r="E118"/>
  <c r="D118"/>
  <c r="B118"/>
  <c r="M117"/>
  <c r="J117"/>
  <c r="H117"/>
  <c r="G117" s="1"/>
  <c r="F117"/>
  <c r="E117"/>
  <c r="D117"/>
  <c r="B117"/>
  <c r="M116"/>
  <c r="H116" s="1"/>
  <c r="G116" s="1"/>
  <c r="J116"/>
  <c r="F116"/>
  <c r="E116"/>
  <c r="D116"/>
  <c r="B116"/>
  <c r="M115"/>
  <c r="H115" s="1"/>
  <c r="J115"/>
  <c r="F115"/>
  <c r="E115"/>
  <c r="D115"/>
  <c r="D165" s="1"/>
  <c r="B115"/>
  <c r="D112"/>
  <c r="G111"/>
  <c r="F111"/>
  <c r="M109"/>
  <c r="J109"/>
  <c r="H109"/>
  <c r="G109" s="1"/>
  <c r="F109"/>
  <c r="E109"/>
  <c r="D109"/>
  <c r="B109"/>
  <c r="M108"/>
  <c r="H108" s="1"/>
  <c r="G108" s="1"/>
  <c r="J108"/>
  <c r="F108"/>
  <c r="E108"/>
  <c r="D108"/>
  <c r="B108"/>
  <c r="M107"/>
  <c r="H107" s="1"/>
  <c r="G107" s="1"/>
  <c r="J107"/>
  <c r="F107"/>
  <c r="E107"/>
  <c r="D107"/>
  <c r="B107"/>
  <c r="M106"/>
  <c r="J106"/>
  <c r="H106"/>
  <c r="G106" s="1"/>
  <c r="F106"/>
  <c r="E106"/>
  <c r="D106"/>
  <c r="B106"/>
  <c r="M105"/>
  <c r="J105"/>
  <c r="H105"/>
  <c r="G105" s="1"/>
  <c r="F105"/>
  <c r="E105"/>
  <c r="D105"/>
  <c r="B105"/>
  <c r="M104"/>
  <c r="J104"/>
  <c r="H104"/>
  <c r="G104" s="1"/>
  <c r="F104"/>
  <c r="E104"/>
  <c r="D104"/>
  <c r="B104"/>
  <c r="M103"/>
  <c r="H103" s="1"/>
  <c r="G103" s="1"/>
  <c r="J103"/>
  <c r="F103"/>
  <c r="E103"/>
  <c r="D103"/>
  <c r="B103"/>
  <c r="M102"/>
  <c r="J102"/>
  <c r="H102"/>
  <c r="G102" s="1"/>
  <c r="F102"/>
  <c r="E102"/>
  <c r="D102"/>
  <c r="B102"/>
  <c r="M101"/>
  <c r="J101"/>
  <c r="H101"/>
  <c r="G101" s="1"/>
  <c r="F101"/>
  <c r="E101"/>
  <c r="D101"/>
  <c r="B101"/>
  <c r="M100"/>
  <c r="H100" s="1"/>
  <c r="G100" s="1"/>
  <c r="J100"/>
  <c r="F100"/>
  <c r="E100"/>
  <c r="D100"/>
  <c r="B100"/>
  <c r="M99"/>
  <c r="H99" s="1"/>
  <c r="G99" s="1"/>
  <c r="J99"/>
  <c r="F99"/>
  <c r="E99"/>
  <c r="D99"/>
  <c r="B99"/>
  <c r="M98"/>
  <c r="J98"/>
  <c r="H98"/>
  <c r="G98" s="1"/>
  <c r="F98"/>
  <c r="E98"/>
  <c r="D98"/>
  <c r="B98"/>
  <c r="M97"/>
  <c r="J97"/>
  <c r="H97"/>
  <c r="G97" s="1"/>
  <c r="F97"/>
  <c r="E97"/>
  <c r="D97"/>
  <c r="B97"/>
  <c r="M96"/>
  <c r="J96"/>
  <c r="H96"/>
  <c r="G96" s="1"/>
  <c r="F96"/>
  <c r="E96"/>
  <c r="D96"/>
  <c r="B96"/>
  <c r="M95"/>
  <c r="H95" s="1"/>
  <c r="G95" s="1"/>
  <c r="J95"/>
  <c r="F95"/>
  <c r="E95"/>
  <c r="D95"/>
  <c r="B95"/>
  <c r="M94"/>
  <c r="J94"/>
  <c r="H94"/>
  <c r="G94" s="1"/>
  <c r="F94"/>
  <c r="E94"/>
  <c r="D94"/>
  <c r="B94"/>
  <c r="M93"/>
  <c r="J93"/>
  <c r="H93"/>
  <c r="G93" s="1"/>
  <c r="F93"/>
  <c r="E93"/>
  <c r="D93"/>
  <c r="B93"/>
  <c r="M92"/>
  <c r="H92" s="1"/>
  <c r="G92" s="1"/>
  <c r="J92"/>
  <c r="F92"/>
  <c r="E92"/>
  <c r="D92"/>
  <c r="B92"/>
  <c r="M91"/>
  <c r="H91" s="1"/>
  <c r="G91" s="1"/>
  <c r="J91"/>
  <c r="F91"/>
  <c r="E91"/>
  <c r="D91"/>
  <c r="B91"/>
  <c r="M90"/>
  <c r="J90"/>
  <c r="H90"/>
  <c r="G90" s="1"/>
  <c r="F90"/>
  <c r="E90"/>
  <c r="D90"/>
  <c r="B90"/>
  <c r="M89"/>
  <c r="J89"/>
  <c r="H89"/>
  <c r="G89" s="1"/>
  <c r="F89"/>
  <c r="E89"/>
  <c r="D89"/>
  <c r="B89"/>
  <c r="M88"/>
  <c r="J88"/>
  <c r="H88"/>
  <c r="G88" s="1"/>
  <c r="F88"/>
  <c r="E88"/>
  <c r="D88"/>
  <c r="B88"/>
  <c r="M87"/>
  <c r="H87" s="1"/>
  <c r="G87" s="1"/>
  <c r="J87"/>
  <c r="F87"/>
  <c r="E87"/>
  <c r="D87"/>
  <c r="B87"/>
  <c r="M86"/>
  <c r="J86"/>
  <c r="H86"/>
  <c r="G86" s="1"/>
  <c r="F86"/>
  <c r="E86"/>
  <c r="D86"/>
  <c r="B86"/>
  <c r="M85"/>
  <c r="J85"/>
  <c r="H85"/>
  <c r="G85" s="1"/>
  <c r="F85"/>
  <c r="E85"/>
  <c r="D85"/>
  <c r="B85"/>
  <c r="M84"/>
  <c r="H84" s="1"/>
  <c r="G84" s="1"/>
  <c r="J84"/>
  <c r="F84"/>
  <c r="E84"/>
  <c r="D84"/>
  <c r="B84"/>
  <c r="M83"/>
  <c r="H83" s="1"/>
  <c r="G83" s="1"/>
  <c r="J83"/>
  <c r="F83"/>
  <c r="E83"/>
  <c r="D83"/>
  <c r="B83"/>
  <c r="M82"/>
  <c r="J82"/>
  <c r="H82"/>
  <c r="G82" s="1"/>
  <c r="F82"/>
  <c r="E82"/>
  <c r="D82"/>
  <c r="B82"/>
  <c r="M81"/>
  <c r="J81"/>
  <c r="H81"/>
  <c r="G81" s="1"/>
  <c r="F81"/>
  <c r="E81"/>
  <c r="D81"/>
  <c r="B81"/>
  <c r="M80"/>
  <c r="J80"/>
  <c r="H80"/>
  <c r="G80" s="1"/>
  <c r="F80"/>
  <c r="E80"/>
  <c r="D80"/>
  <c r="B80"/>
  <c r="M79"/>
  <c r="H79" s="1"/>
  <c r="G79" s="1"/>
  <c r="J79"/>
  <c r="F79"/>
  <c r="E79"/>
  <c r="D79"/>
  <c r="B79"/>
  <c r="M78"/>
  <c r="J78"/>
  <c r="H78"/>
  <c r="G78" s="1"/>
  <c r="F78"/>
  <c r="E78"/>
  <c r="D78"/>
  <c r="B78"/>
  <c r="M77"/>
  <c r="J77"/>
  <c r="H77"/>
  <c r="G77" s="1"/>
  <c r="F77"/>
  <c r="E77"/>
  <c r="D77"/>
  <c r="B77"/>
  <c r="M76"/>
  <c r="H76" s="1"/>
  <c r="G76" s="1"/>
  <c r="J76"/>
  <c r="F76"/>
  <c r="E76"/>
  <c r="D76"/>
  <c r="B76"/>
  <c r="M75"/>
  <c r="H75" s="1"/>
  <c r="G75" s="1"/>
  <c r="J75"/>
  <c r="F75"/>
  <c r="E75"/>
  <c r="D75"/>
  <c r="B75"/>
  <c r="M74"/>
  <c r="J74"/>
  <c r="H74"/>
  <c r="G74" s="1"/>
  <c r="F74"/>
  <c r="E74"/>
  <c r="D74"/>
  <c r="B74"/>
  <c r="M73"/>
  <c r="J73"/>
  <c r="H73"/>
  <c r="G73" s="1"/>
  <c r="F73"/>
  <c r="E73"/>
  <c r="D73"/>
  <c r="B73"/>
  <c r="M72"/>
  <c r="J72"/>
  <c r="H72"/>
  <c r="G72" s="1"/>
  <c r="F72"/>
  <c r="E72"/>
  <c r="D72"/>
  <c r="B72"/>
  <c r="M71"/>
  <c r="H71" s="1"/>
  <c r="G71" s="1"/>
  <c r="J71"/>
  <c r="F71"/>
  <c r="E71"/>
  <c r="D71"/>
  <c r="B71"/>
  <c r="M70"/>
  <c r="J70"/>
  <c r="H70"/>
  <c r="G70" s="1"/>
  <c r="F70"/>
  <c r="E70"/>
  <c r="D70"/>
  <c r="B70"/>
  <c r="M69"/>
  <c r="J69"/>
  <c r="H69"/>
  <c r="G69" s="1"/>
  <c r="F69"/>
  <c r="E69"/>
  <c r="D69"/>
  <c r="B69"/>
  <c r="M68"/>
  <c r="H68" s="1"/>
  <c r="G68" s="1"/>
  <c r="J68"/>
  <c r="F68"/>
  <c r="E68"/>
  <c r="D68"/>
  <c r="B68"/>
  <c r="M67"/>
  <c r="H67" s="1"/>
  <c r="G67" s="1"/>
  <c r="J67"/>
  <c r="F67"/>
  <c r="E67"/>
  <c r="D67"/>
  <c r="B67"/>
  <c r="M66"/>
  <c r="J66"/>
  <c r="H66"/>
  <c r="G66" s="1"/>
  <c r="F66"/>
  <c r="E66"/>
  <c r="D66"/>
  <c r="B66"/>
  <c r="M65"/>
  <c r="J65"/>
  <c r="H65"/>
  <c r="G65" s="1"/>
  <c r="F65"/>
  <c r="E65"/>
  <c r="D65"/>
  <c r="B65"/>
  <c r="M64"/>
  <c r="J64"/>
  <c r="H64"/>
  <c r="G64" s="1"/>
  <c r="F64"/>
  <c r="E64"/>
  <c r="D64"/>
  <c r="B64"/>
  <c r="M63"/>
  <c r="H63" s="1"/>
  <c r="G63" s="1"/>
  <c r="J63"/>
  <c r="F63"/>
  <c r="E63"/>
  <c r="D63"/>
  <c r="B63"/>
  <c r="M62"/>
  <c r="J62"/>
  <c r="H62"/>
  <c r="G62" s="1"/>
  <c r="F62"/>
  <c r="E62"/>
  <c r="D62"/>
  <c r="B62"/>
  <c r="M61"/>
  <c r="J61"/>
  <c r="H61"/>
  <c r="G61" s="1"/>
  <c r="F61"/>
  <c r="E61"/>
  <c r="D61"/>
  <c r="B61"/>
  <c r="M60"/>
  <c r="H60" s="1"/>
  <c r="J60"/>
  <c r="F60"/>
  <c r="E60"/>
  <c r="D60"/>
  <c r="D110" s="1"/>
  <c r="B60"/>
  <c r="D57"/>
  <c r="G56"/>
  <c r="F56"/>
  <c r="M54"/>
  <c r="J54"/>
  <c r="H54"/>
  <c r="G54" s="1"/>
  <c r="F54"/>
  <c r="E54"/>
  <c r="D54"/>
  <c r="B54"/>
  <c r="M53"/>
  <c r="J53"/>
  <c r="H53"/>
  <c r="G53" s="1"/>
  <c r="F53"/>
  <c r="E53"/>
  <c r="D53"/>
  <c r="B53"/>
  <c r="M52"/>
  <c r="H52" s="1"/>
  <c r="G52" s="1"/>
  <c r="J52"/>
  <c r="F52"/>
  <c r="E52"/>
  <c r="D52"/>
  <c r="B52"/>
  <c r="M51"/>
  <c r="H51" s="1"/>
  <c r="G51" s="1"/>
  <c r="J51"/>
  <c r="F51"/>
  <c r="E51"/>
  <c r="D51"/>
  <c r="B51"/>
  <c r="M50"/>
  <c r="J50"/>
  <c r="H50"/>
  <c r="G50" s="1"/>
  <c r="F50"/>
  <c r="E50"/>
  <c r="D50"/>
  <c r="B50"/>
  <c r="M49"/>
  <c r="J49"/>
  <c r="H49"/>
  <c r="G49" s="1"/>
  <c r="F49"/>
  <c r="E49"/>
  <c r="D49"/>
  <c r="B49"/>
  <c r="M48"/>
  <c r="J48"/>
  <c r="H48"/>
  <c r="G48" s="1"/>
  <c r="F48"/>
  <c r="E48"/>
  <c r="D48"/>
  <c r="B48"/>
  <c r="M47"/>
  <c r="H47" s="1"/>
  <c r="G47" s="1"/>
  <c r="J47"/>
  <c r="F47"/>
  <c r="E47"/>
  <c r="D47"/>
  <c r="B47"/>
  <c r="M46"/>
  <c r="J46"/>
  <c r="H46"/>
  <c r="G46" s="1"/>
  <c r="F46"/>
  <c r="E46"/>
  <c r="D46"/>
  <c r="B46"/>
  <c r="M45"/>
  <c r="J45"/>
  <c r="H45"/>
  <c r="G45" s="1"/>
  <c r="F45"/>
  <c r="E45"/>
  <c r="D45"/>
  <c r="B45"/>
  <c r="M44"/>
  <c r="H44" s="1"/>
  <c r="G44" s="1"/>
  <c r="J44"/>
  <c r="F44"/>
  <c r="E44"/>
  <c r="D44"/>
  <c r="B44"/>
  <c r="M43"/>
  <c r="H43" s="1"/>
  <c r="G43" s="1"/>
  <c r="J43"/>
  <c r="F43"/>
  <c r="E43"/>
  <c r="D43"/>
  <c r="B43"/>
  <c r="M42"/>
  <c r="J42"/>
  <c r="H42"/>
  <c r="G42" s="1"/>
  <c r="F42"/>
  <c r="E42"/>
  <c r="D42"/>
  <c r="B42"/>
  <c r="M41"/>
  <c r="J41"/>
  <c r="H41"/>
  <c r="G41" s="1"/>
  <c r="F41"/>
  <c r="E41"/>
  <c r="D41"/>
  <c r="B41"/>
  <c r="M40"/>
  <c r="J40"/>
  <c r="H40"/>
  <c r="G40" s="1"/>
  <c r="F40"/>
  <c r="E40"/>
  <c r="D40"/>
  <c r="B40"/>
  <c r="M39"/>
  <c r="H39" s="1"/>
  <c r="G39" s="1"/>
  <c r="J39"/>
  <c r="F39"/>
  <c r="E39"/>
  <c r="D39"/>
  <c r="B39"/>
  <c r="M38"/>
  <c r="J38"/>
  <c r="H38"/>
  <c r="G38" s="1"/>
  <c r="F38"/>
  <c r="E38"/>
  <c r="D38"/>
  <c r="B38"/>
  <c r="M37"/>
  <c r="J37"/>
  <c r="H37"/>
  <c r="G37" s="1"/>
  <c r="F37"/>
  <c r="E37"/>
  <c r="D37"/>
  <c r="B37"/>
  <c r="M36"/>
  <c r="H36" s="1"/>
  <c r="G36" s="1"/>
  <c r="J36"/>
  <c r="F36"/>
  <c r="E36"/>
  <c r="D36"/>
  <c r="B36"/>
  <c r="M35"/>
  <c r="H35" s="1"/>
  <c r="G35" s="1"/>
  <c r="J35"/>
  <c r="F35"/>
  <c r="E35"/>
  <c r="D35"/>
  <c r="B35"/>
  <c r="M34"/>
  <c r="J34"/>
  <c r="H34"/>
  <c r="G34" s="1"/>
  <c r="F34"/>
  <c r="E34"/>
  <c r="D34"/>
  <c r="B34"/>
  <c r="M33"/>
  <c r="J33"/>
  <c r="H33"/>
  <c r="G33" s="1"/>
  <c r="F33"/>
  <c r="E33"/>
  <c r="D33"/>
  <c r="B33"/>
  <c r="M32"/>
  <c r="J32"/>
  <c r="H32"/>
  <c r="G32" s="1"/>
  <c r="F32"/>
  <c r="E32"/>
  <c r="D32"/>
  <c r="B32"/>
  <c r="M31"/>
  <c r="H31" s="1"/>
  <c r="G31" s="1"/>
  <c r="J31"/>
  <c r="F31"/>
  <c r="E31"/>
  <c r="D31"/>
  <c r="B31"/>
  <c r="M30"/>
  <c r="J30"/>
  <c r="H30"/>
  <c r="G30" s="1"/>
  <c r="F30"/>
  <c r="E30"/>
  <c r="D30"/>
  <c r="B30"/>
  <c r="M29"/>
  <c r="J29"/>
  <c r="H29"/>
  <c r="G29" s="1"/>
  <c r="F29"/>
  <c r="E29"/>
  <c r="D29"/>
  <c r="B29"/>
  <c r="M28"/>
  <c r="H28" s="1"/>
  <c r="G28" s="1"/>
  <c r="J28"/>
  <c r="F28"/>
  <c r="E28"/>
  <c r="D28"/>
  <c r="B28"/>
  <c r="M27"/>
  <c r="H27" s="1"/>
  <c r="G27" s="1"/>
  <c r="J27"/>
  <c r="F27"/>
  <c r="E27"/>
  <c r="D27"/>
  <c r="B27"/>
  <c r="M26"/>
  <c r="J26"/>
  <c r="H26"/>
  <c r="G26" s="1"/>
  <c r="F26"/>
  <c r="E26"/>
  <c r="D26"/>
  <c r="B26"/>
  <c r="M25"/>
  <c r="J25"/>
  <c r="H25"/>
  <c r="G25" s="1"/>
  <c r="F25"/>
  <c r="E25"/>
  <c r="D25"/>
  <c r="B25"/>
  <c r="M24"/>
  <c r="J24"/>
  <c r="H24"/>
  <c r="G24" s="1"/>
  <c r="F24"/>
  <c r="E24"/>
  <c r="D24"/>
  <c r="B24"/>
  <c r="M23"/>
  <c r="H23" s="1"/>
  <c r="G23" s="1"/>
  <c r="J23"/>
  <c r="F23"/>
  <c r="E23"/>
  <c r="D23"/>
  <c r="B23"/>
  <c r="M22"/>
  <c r="J22"/>
  <c r="H22"/>
  <c r="G22" s="1"/>
  <c r="F22"/>
  <c r="E22"/>
  <c r="D22"/>
  <c r="B22"/>
  <c r="M21"/>
  <c r="J21"/>
  <c r="H21"/>
  <c r="G21" s="1"/>
  <c r="F21"/>
  <c r="E21"/>
  <c r="D21"/>
  <c r="B21"/>
  <c r="M20"/>
  <c r="H20" s="1"/>
  <c r="G20" s="1"/>
  <c r="J20"/>
  <c r="F20"/>
  <c r="E20"/>
  <c r="D20"/>
  <c r="B20"/>
  <c r="M19"/>
  <c r="H19" s="1"/>
  <c r="G19" s="1"/>
  <c r="J19"/>
  <c r="F19"/>
  <c r="E19"/>
  <c r="D19"/>
  <c r="B19"/>
  <c r="M18"/>
  <c r="J18"/>
  <c r="H18"/>
  <c r="G18" s="1"/>
  <c r="F18"/>
  <c r="E18"/>
  <c r="D18"/>
  <c r="B18"/>
  <c r="M17"/>
  <c r="J17"/>
  <c r="H17"/>
  <c r="G17" s="1"/>
  <c r="F17"/>
  <c r="E17"/>
  <c r="D17"/>
  <c r="B17"/>
  <c r="M16"/>
  <c r="J16"/>
  <c r="H16"/>
  <c r="G16" s="1"/>
  <c r="F16"/>
  <c r="E16"/>
  <c r="D16"/>
  <c r="B16"/>
  <c r="M15"/>
  <c r="H15" s="1"/>
  <c r="G15" s="1"/>
  <c r="J15"/>
  <c r="F15"/>
  <c r="E15"/>
  <c r="D15"/>
  <c r="B15"/>
  <c r="M14"/>
  <c r="J14"/>
  <c r="H14"/>
  <c r="G14" s="1"/>
  <c r="F14"/>
  <c r="E14"/>
  <c r="D14"/>
  <c r="B14"/>
  <c r="M13"/>
  <c r="J13"/>
  <c r="H13"/>
  <c r="G13" s="1"/>
  <c r="F13"/>
  <c r="E13"/>
  <c r="D13"/>
  <c r="B13"/>
  <c r="M12"/>
  <c r="H12" s="1"/>
  <c r="G12" s="1"/>
  <c r="J12"/>
  <c r="F12"/>
  <c r="E12"/>
  <c r="D12"/>
  <c r="B12"/>
  <c r="M11"/>
  <c r="H11" s="1"/>
  <c r="G11" s="1"/>
  <c r="J11"/>
  <c r="F11"/>
  <c r="E11"/>
  <c r="D11"/>
  <c r="B11"/>
  <c r="M10"/>
  <c r="J10"/>
  <c r="H10"/>
  <c r="G10" s="1"/>
  <c r="F10"/>
  <c r="E10"/>
  <c r="D10"/>
  <c r="B10"/>
  <c r="M9"/>
  <c r="J9"/>
  <c r="H9"/>
  <c r="G9" s="1"/>
  <c r="F9"/>
  <c r="E9"/>
  <c r="D9"/>
  <c r="B9"/>
  <c r="M8"/>
  <c r="J8"/>
  <c r="H8"/>
  <c r="G8" s="1"/>
  <c r="F8"/>
  <c r="E8"/>
  <c r="D8"/>
  <c r="B8"/>
  <c r="M7"/>
  <c r="H7" s="1"/>
  <c r="G7" s="1"/>
  <c r="J7"/>
  <c r="F7"/>
  <c r="E7"/>
  <c r="D7"/>
  <c r="B7"/>
  <c r="M6"/>
  <c r="J6"/>
  <c r="H6"/>
  <c r="G6" s="1"/>
  <c r="F6"/>
  <c r="E6"/>
  <c r="D6"/>
  <c r="B6"/>
  <c r="M5"/>
  <c r="J5"/>
  <c r="H5"/>
  <c r="G5" s="1"/>
  <c r="F5"/>
  <c r="E5"/>
  <c r="D5"/>
  <c r="D55" s="1"/>
  <c r="B5"/>
  <c r="D2"/>
  <c r="G1"/>
  <c r="F1"/>
  <c r="M549" i="37"/>
  <c r="H549" s="1"/>
  <c r="G549" s="1"/>
  <c r="J549"/>
  <c r="F549"/>
  <c r="E549"/>
  <c r="D549"/>
  <c r="B549"/>
  <c r="M548"/>
  <c r="H548" s="1"/>
  <c r="G548" s="1"/>
  <c r="J548"/>
  <c r="F548"/>
  <c r="E548"/>
  <c r="D548"/>
  <c r="B548"/>
  <c r="M547"/>
  <c r="H547" s="1"/>
  <c r="G547" s="1"/>
  <c r="J547"/>
  <c r="F547"/>
  <c r="E547"/>
  <c r="D547"/>
  <c r="B547"/>
  <c r="M546"/>
  <c r="J546"/>
  <c r="H546"/>
  <c r="G546" s="1"/>
  <c r="F546"/>
  <c r="E546"/>
  <c r="D546"/>
  <c r="B546"/>
  <c r="M545"/>
  <c r="H545" s="1"/>
  <c r="G545" s="1"/>
  <c r="J545"/>
  <c r="F545"/>
  <c r="E545"/>
  <c r="D545"/>
  <c r="B545"/>
  <c r="M544"/>
  <c r="H544" s="1"/>
  <c r="G544" s="1"/>
  <c r="J544"/>
  <c r="F544"/>
  <c r="E544"/>
  <c r="D544"/>
  <c r="B544"/>
  <c r="M543"/>
  <c r="J543"/>
  <c r="H543"/>
  <c r="G543" s="1"/>
  <c r="F543"/>
  <c r="E543"/>
  <c r="D543"/>
  <c r="B543"/>
  <c r="M542"/>
  <c r="J542"/>
  <c r="H542"/>
  <c r="G542" s="1"/>
  <c r="F542"/>
  <c r="E542"/>
  <c r="D542"/>
  <c r="B542"/>
  <c r="M541"/>
  <c r="H541" s="1"/>
  <c r="G541" s="1"/>
  <c r="J541"/>
  <c r="F541"/>
  <c r="E541"/>
  <c r="D541"/>
  <c r="B541"/>
  <c r="M540"/>
  <c r="H540" s="1"/>
  <c r="G540" s="1"/>
  <c r="J540"/>
  <c r="F540"/>
  <c r="E540"/>
  <c r="D540"/>
  <c r="B540"/>
  <c r="M539"/>
  <c r="H539" s="1"/>
  <c r="G539" s="1"/>
  <c r="J539"/>
  <c r="F539"/>
  <c r="E539"/>
  <c r="D539"/>
  <c r="B539"/>
  <c r="M538"/>
  <c r="J538"/>
  <c r="H538"/>
  <c r="G538" s="1"/>
  <c r="F538"/>
  <c r="E538"/>
  <c r="D538"/>
  <c r="B538"/>
  <c r="M537"/>
  <c r="H537" s="1"/>
  <c r="G537" s="1"/>
  <c r="J537"/>
  <c r="F537"/>
  <c r="E537"/>
  <c r="D537"/>
  <c r="B537"/>
  <c r="M536"/>
  <c r="H536" s="1"/>
  <c r="G536" s="1"/>
  <c r="J536"/>
  <c r="F536"/>
  <c r="E536"/>
  <c r="D536"/>
  <c r="B536"/>
  <c r="M535"/>
  <c r="J535"/>
  <c r="H535"/>
  <c r="G535" s="1"/>
  <c r="F535"/>
  <c r="E535"/>
  <c r="D535"/>
  <c r="B535"/>
  <c r="M534"/>
  <c r="J534"/>
  <c r="H534"/>
  <c r="G534" s="1"/>
  <c r="F534"/>
  <c r="E534"/>
  <c r="D534"/>
  <c r="B534"/>
  <c r="M533"/>
  <c r="H533" s="1"/>
  <c r="G533" s="1"/>
  <c r="J533"/>
  <c r="F533"/>
  <c r="E533"/>
  <c r="D533"/>
  <c r="B533"/>
  <c r="M532"/>
  <c r="H532" s="1"/>
  <c r="G532" s="1"/>
  <c r="J532"/>
  <c r="F532"/>
  <c r="E532"/>
  <c r="D532"/>
  <c r="B532"/>
  <c r="M531"/>
  <c r="H531" s="1"/>
  <c r="G531" s="1"/>
  <c r="J531"/>
  <c r="F531"/>
  <c r="E531"/>
  <c r="D531"/>
  <c r="B531"/>
  <c r="M530"/>
  <c r="J530"/>
  <c r="H530"/>
  <c r="G530" s="1"/>
  <c r="F530"/>
  <c r="E530"/>
  <c r="D530"/>
  <c r="B530"/>
  <c r="M529"/>
  <c r="H529" s="1"/>
  <c r="G529" s="1"/>
  <c r="J529"/>
  <c r="F529"/>
  <c r="E529"/>
  <c r="D529"/>
  <c r="B529"/>
  <c r="M528"/>
  <c r="H528" s="1"/>
  <c r="G528" s="1"/>
  <c r="J528"/>
  <c r="F528"/>
  <c r="E528"/>
  <c r="D528"/>
  <c r="B528"/>
  <c r="M527"/>
  <c r="J527"/>
  <c r="H527"/>
  <c r="G527" s="1"/>
  <c r="F527"/>
  <c r="E527"/>
  <c r="D527"/>
  <c r="B527"/>
  <c r="M526"/>
  <c r="J526"/>
  <c r="H526"/>
  <c r="G526" s="1"/>
  <c r="F526"/>
  <c r="E526"/>
  <c r="D526"/>
  <c r="B526"/>
  <c r="M525"/>
  <c r="H525" s="1"/>
  <c r="G525" s="1"/>
  <c r="J525"/>
  <c r="F525"/>
  <c r="E525"/>
  <c r="D525"/>
  <c r="B525"/>
  <c r="M524"/>
  <c r="H524" s="1"/>
  <c r="G524" s="1"/>
  <c r="J524"/>
  <c r="F524"/>
  <c r="E524"/>
  <c r="D524"/>
  <c r="B524"/>
  <c r="M523"/>
  <c r="H523" s="1"/>
  <c r="G523" s="1"/>
  <c r="J523"/>
  <c r="F523"/>
  <c r="E523"/>
  <c r="D523"/>
  <c r="B523"/>
  <c r="M522"/>
  <c r="J522"/>
  <c r="H522"/>
  <c r="G522" s="1"/>
  <c r="F522"/>
  <c r="E522"/>
  <c r="D522"/>
  <c r="B522"/>
  <c r="M521"/>
  <c r="H521" s="1"/>
  <c r="G521" s="1"/>
  <c r="J521"/>
  <c r="F521"/>
  <c r="E521"/>
  <c r="D521"/>
  <c r="B521"/>
  <c r="M520"/>
  <c r="H520" s="1"/>
  <c r="G520" s="1"/>
  <c r="J520"/>
  <c r="F520"/>
  <c r="E520"/>
  <c r="D520"/>
  <c r="B520"/>
  <c r="M519"/>
  <c r="J519"/>
  <c r="H519"/>
  <c r="G519" s="1"/>
  <c r="F519"/>
  <c r="E519"/>
  <c r="D519"/>
  <c r="B519"/>
  <c r="M518"/>
  <c r="H518" s="1"/>
  <c r="G518" s="1"/>
  <c r="J518"/>
  <c r="F518"/>
  <c r="E518"/>
  <c r="D518"/>
  <c r="B518"/>
  <c r="M517"/>
  <c r="H517" s="1"/>
  <c r="G517" s="1"/>
  <c r="J517"/>
  <c r="F517"/>
  <c r="E517"/>
  <c r="D517"/>
  <c r="B517"/>
  <c r="M516"/>
  <c r="H516" s="1"/>
  <c r="G516" s="1"/>
  <c r="J516"/>
  <c r="F516"/>
  <c r="E516"/>
  <c r="D516"/>
  <c r="B516"/>
  <c r="M515"/>
  <c r="J515"/>
  <c r="H515"/>
  <c r="G515" s="1"/>
  <c r="F515"/>
  <c r="E515"/>
  <c r="D515"/>
  <c r="B515"/>
  <c r="M514"/>
  <c r="J514"/>
  <c r="H514"/>
  <c r="G514" s="1"/>
  <c r="F514"/>
  <c r="E514"/>
  <c r="D514"/>
  <c r="B514"/>
  <c r="M513"/>
  <c r="H513" s="1"/>
  <c r="G513" s="1"/>
  <c r="J513"/>
  <c r="F513"/>
  <c r="E513"/>
  <c r="D513"/>
  <c r="B513"/>
  <c r="M512"/>
  <c r="H512" s="1"/>
  <c r="G512" s="1"/>
  <c r="J512"/>
  <c r="F512"/>
  <c r="E512"/>
  <c r="D512"/>
  <c r="B512"/>
  <c r="M511"/>
  <c r="J511"/>
  <c r="H511"/>
  <c r="G511" s="1"/>
  <c r="F511"/>
  <c r="E511"/>
  <c r="D511"/>
  <c r="B511"/>
  <c r="M510"/>
  <c r="H510" s="1"/>
  <c r="G510" s="1"/>
  <c r="J510"/>
  <c r="F510"/>
  <c r="E510"/>
  <c r="D510"/>
  <c r="B510"/>
  <c r="M509"/>
  <c r="H509" s="1"/>
  <c r="G509" s="1"/>
  <c r="J509"/>
  <c r="F509"/>
  <c r="E509"/>
  <c r="D509"/>
  <c r="B509"/>
  <c r="M508"/>
  <c r="H508" s="1"/>
  <c r="G508" s="1"/>
  <c r="J508"/>
  <c r="F508"/>
  <c r="E508"/>
  <c r="D508"/>
  <c r="B508"/>
  <c r="M507"/>
  <c r="J507"/>
  <c r="H507"/>
  <c r="G507" s="1"/>
  <c r="F507"/>
  <c r="E507"/>
  <c r="D507"/>
  <c r="B507"/>
  <c r="M506"/>
  <c r="J506"/>
  <c r="H506"/>
  <c r="G506" s="1"/>
  <c r="F506"/>
  <c r="E506"/>
  <c r="D506"/>
  <c r="B506"/>
  <c r="M505"/>
  <c r="H505" s="1"/>
  <c r="G505" s="1"/>
  <c r="J505"/>
  <c r="F505"/>
  <c r="E505"/>
  <c r="D505"/>
  <c r="B505"/>
  <c r="M504"/>
  <c r="H504" s="1"/>
  <c r="G504" s="1"/>
  <c r="J504"/>
  <c r="F504"/>
  <c r="E504"/>
  <c r="D504"/>
  <c r="B504"/>
  <c r="M503"/>
  <c r="J503"/>
  <c r="H503"/>
  <c r="G503" s="1"/>
  <c r="F503"/>
  <c r="E503"/>
  <c r="D503"/>
  <c r="B503"/>
  <c r="M502"/>
  <c r="H502" s="1"/>
  <c r="G502" s="1"/>
  <c r="J502"/>
  <c r="F502"/>
  <c r="E502"/>
  <c r="D502"/>
  <c r="B502"/>
  <c r="M501"/>
  <c r="H501" s="1"/>
  <c r="G501" s="1"/>
  <c r="J501"/>
  <c r="F501"/>
  <c r="E501"/>
  <c r="D501"/>
  <c r="B501"/>
  <c r="M500"/>
  <c r="H500" s="1"/>
  <c r="J500"/>
  <c r="F500"/>
  <c r="E500"/>
  <c r="D500"/>
  <c r="B500"/>
  <c r="D497"/>
  <c r="G496"/>
  <c r="F496"/>
  <c r="M494"/>
  <c r="H494" s="1"/>
  <c r="G494" s="1"/>
  <c r="J494"/>
  <c r="F494"/>
  <c r="E494"/>
  <c r="D494"/>
  <c r="B494"/>
  <c r="M493"/>
  <c r="H493" s="1"/>
  <c r="G493" s="1"/>
  <c r="J493"/>
  <c r="F493"/>
  <c r="E493"/>
  <c r="D493"/>
  <c r="B493"/>
  <c r="M492"/>
  <c r="H492" s="1"/>
  <c r="G492" s="1"/>
  <c r="J492"/>
  <c r="F492"/>
  <c r="E492"/>
  <c r="D492"/>
  <c r="B492"/>
  <c r="M491"/>
  <c r="H491" s="1"/>
  <c r="G491" s="1"/>
  <c r="J491"/>
  <c r="F491"/>
  <c r="E491"/>
  <c r="D491"/>
  <c r="B491"/>
  <c r="M490"/>
  <c r="J490"/>
  <c r="H490"/>
  <c r="G490" s="1"/>
  <c r="F490"/>
  <c r="E490"/>
  <c r="D490"/>
  <c r="B490"/>
  <c r="M489"/>
  <c r="H489" s="1"/>
  <c r="G489" s="1"/>
  <c r="J489"/>
  <c r="F489"/>
  <c r="E489"/>
  <c r="D489"/>
  <c r="B489"/>
  <c r="M488"/>
  <c r="H488" s="1"/>
  <c r="G488" s="1"/>
  <c r="J488"/>
  <c r="F488"/>
  <c r="E488"/>
  <c r="D488"/>
  <c r="B488"/>
  <c r="M487"/>
  <c r="J487"/>
  <c r="H487"/>
  <c r="G487" s="1"/>
  <c r="F487"/>
  <c r="E487"/>
  <c r="D487"/>
  <c r="B487"/>
  <c r="M486"/>
  <c r="H486" s="1"/>
  <c r="G486" s="1"/>
  <c r="J486"/>
  <c r="F486"/>
  <c r="E486"/>
  <c r="D486"/>
  <c r="B486"/>
  <c r="M485"/>
  <c r="H485" s="1"/>
  <c r="G485" s="1"/>
  <c r="J485"/>
  <c r="F485"/>
  <c r="E485"/>
  <c r="D485"/>
  <c r="B485"/>
  <c r="M484"/>
  <c r="H484" s="1"/>
  <c r="G484" s="1"/>
  <c r="J484"/>
  <c r="F484"/>
  <c r="E484"/>
  <c r="D484"/>
  <c r="B484"/>
  <c r="M483"/>
  <c r="H483" s="1"/>
  <c r="G483" s="1"/>
  <c r="J483"/>
  <c r="F483"/>
  <c r="E483"/>
  <c r="D483"/>
  <c r="B483"/>
  <c r="M482"/>
  <c r="J482"/>
  <c r="H482"/>
  <c r="G482" s="1"/>
  <c r="F482"/>
  <c r="E482"/>
  <c r="D482"/>
  <c r="B482"/>
  <c r="M481"/>
  <c r="H481" s="1"/>
  <c r="G481" s="1"/>
  <c r="J481"/>
  <c r="F481"/>
  <c r="E481"/>
  <c r="D481"/>
  <c r="B481"/>
  <c r="M480"/>
  <c r="H480" s="1"/>
  <c r="G480" s="1"/>
  <c r="J480"/>
  <c r="F480"/>
  <c r="E480"/>
  <c r="D480"/>
  <c r="B480"/>
  <c r="M479"/>
  <c r="J479"/>
  <c r="H479"/>
  <c r="G479" s="1"/>
  <c r="F479"/>
  <c r="E479"/>
  <c r="D479"/>
  <c r="B479"/>
  <c r="M478"/>
  <c r="H478" s="1"/>
  <c r="G478" s="1"/>
  <c r="J478"/>
  <c r="F478"/>
  <c r="E478"/>
  <c r="D478"/>
  <c r="B478"/>
  <c r="M477"/>
  <c r="H477" s="1"/>
  <c r="G477" s="1"/>
  <c r="J477"/>
  <c r="F477"/>
  <c r="E477"/>
  <c r="D477"/>
  <c r="B477"/>
  <c r="M476"/>
  <c r="H476" s="1"/>
  <c r="G476" s="1"/>
  <c r="J476"/>
  <c r="F476"/>
  <c r="E476"/>
  <c r="D476"/>
  <c r="B476"/>
  <c r="M475"/>
  <c r="H475" s="1"/>
  <c r="G475" s="1"/>
  <c r="J475"/>
  <c r="F475"/>
  <c r="E475"/>
  <c r="D475"/>
  <c r="B475"/>
  <c r="M474"/>
  <c r="J474"/>
  <c r="H474"/>
  <c r="G474" s="1"/>
  <c r="F474"/>
  <c r="E474"/>
  <c r="D474"/>
  <c r="B474"/>
  <c r="M473"/>
  <c r="H473" s="1"/>
  <c r="G473" s="1"/>
  <c r="J473"/>
  <c r="F473"/>
  <c r="E473"/>
  <c r="D473"/>
  <c r="B473"/>
  <c r="M472"/>
  <c r="H472" s="1"/>
  <c r="G472" s="1"/>
  <c r="J472"/>
  <c r="F472"/>
  <c r="E472"/>
  <c r="D472"/>
  <c r="B472"/>
  <c r="M471"/>
  <c r="H471" s="1"/>
  <c r="G471" s="1"/>
  <c r="J471"/>
  <c r="F471"/>
  <c r="E471"/>
  <c r="D471"/>
  <c r="B471"/>
  <c r="M470"/>
  <c r="H470" s="1"/>
  <c r="G470" s="1"/>
  <c r="J470"/>
  <c r="F470"/>
  <c r="E470"/>
  <c r="D470"/>
  <c r="B470"/>
  <c r="M469"/>
  <c r="H469" s="1"/>
  <c r="G469" s="1"/>
  <c r="J469"/>
  <c r="F469"/>
  <c r="E469"/>
  <c r="D469"/>
  <c r="B469"/>
  <c r="M468"/>
  <c r="H468" s="1"/>
  <c r="G468" s="1"/>
  <c r="J468"/>
  <c r="F468"/>
  <c r="E468"/>
  <c r="D468"/>
  <c r="B468"/>
  <c r="M467"/>
  <c r="H467" s="1"/>
  <c r="G467" s="1"/>
  <c r="J467"/>
  <c r="F467"/>
  <c r="E467"/>
  <c r="D467"/>
  <c r="B467"/>
  <c r="M466"/>
  <c r="J466"/>
  <c r="H466"/>
  <c r="G466" s="1"/>
  <c r="F466"/>
  <c r="E466"/>
  <c r="D466"/>
  <c r="B466"/>
  <c r="M465"/>
  <c r="H465" s="1"/>
  <c r="G465" s="1"/>
  <c r="J465"/>
  <c r="F465"/>
  <c r="E465"/>
  <c r="D465"/>
  <c r="B465"/>
  <c r="M464"/>
  <c r="H464" s="1"/>
  <c r="G464" s="1"/>
  <c r="J464"/>
  <c r="F464"/>
  <c r="E464"/>
  <c r="D464"/>
  <c r="B464"/>
  <c r="M463"/>
  <c r="H463" s="1"/>
  <c r="G463" s="1"/>
  <c r="J463"/>
  <c r="F463"/>
  <c r="E463"/>
  <c r="D463"/>
  <c r="B463"/>
  <c r="M462"/>
  <c r="H462" s="1"/>
  <c r="G462" s="1"/>
  <c r="J462"/>
  <c r="F462"/>
  <c r="E462"/>
  <c r="D462"/>
  <c r="B462"/>
  <c r="M461"/>
  <c r="H461" s="1"/>
  <c r="G461" s="1"/>
  <c r="J461"/>
  <c r="F461"/>
  <c r="E461"/>
  <c r="D461"/>
  <c r="B461"/>
  <c r="M460"/>
  <c r="H460" s="1"/>
  <c r="G460" s="1"/>
  <c r="J460"/>
  <c r="F460"/>
  <c r="E460"/>
  <c r="D460"/>
  <c r="B460"/>
  <c r="M459"/>
  <c r="H459" s="1"/>
  <c r="G459" s="1"/>
  <c r="J459"/>
  <c r="F459"/>
  <c r="E459"/>
  <c r="D459"/>
  <c r="B459"/>
  <c r="M458"/>
  <c r="J458"/>
  <c r="H458"/>
  <c r="G458" s="1"/>
  <c r="F458"/>
  <c r="E458"/>
  <c r="D458"/>
  <c r="B458"/>
  <c r="M457"/>
  <c r="H457" s="1"/>
  <c r="G457" s="1"/>
  <c r="J457"/>
  <c r="F457"/>
  <c r="E457"/>
  <c r="D457"/>
  <c r="B457"/>
  <c r="M456"/>
  <c r="H456" s="1"/>
  <c r="G456" s="1"/>
  <c r="J456"/>
  <c r="F456"/>
  <c r="E456"/>
  <c r="D456"/>
  <c r="B456"/>
  <c r="M455"/>
  <c r="J455"/>
  <c r="H455"/>
  <c r="G455" s="1"/>
  <c r="F455"/>
  <c r="E455"/>
  <c r="D455"/>
  <c r="B455"/>
  <c r="M454"/>
  <c r="H454" s="1"/>
  <c r="G454" s="1"/>
  <c r="J454"/>
  <c r="F454"/>
  <c r="E454"/>
  <c r="D454"/>
  <c r="B454"/>
  <c r="M453"/>
  <c r="H453" s="1"/>
  <c r="G453" s="1"/>
  <c r="J453"/>
  <c r="F453"/>
  <c r="E453"/>
  <c r="D453"/>
  <c r="B453"/>
  <c r="M452"/>
  <c r="H452" s="1"/>
  <c r="G452" s="1"/>
  <c r="J452"/>
  <c r="F452"/>
  <c r="E452"/>
  <c r="D452"/>
  <c r="B452"/>
  <c r="M451"/>
  <c r="H451" s="1"/>
  <c r="G451" s="1"/>
  <c r="J451"/>
  <c r="F451"/>
  <c r="E451"/>
  <c r="D451"/>
  <c r="B451"/>
  <c r="M450"/>
  <c r="J450"/>
  <c r="H450"/>
  <c r="G450" s="1"/>
  <c r="F450"/>
  <c r="E450"/>
  <c r="D450"/>
  <c r="B450"/>
  <c r="M449"/>
  <c r="H449" s="1"/>
  <c r="G449" s="1"/>
  <c r="J449"/>
  <c r="F449"/>
  <c r="E449"/>
  <c r="D449"/>
  <c r="B449"/>
  <c r="M448"/>
  <c r="H448" s="1"/>
  <c r="G448" s="1"/>
  <c r="J448"/>
  <c r="F448"/>
  <c r="E448"/>
  <c r="D448"/>
  <c r="B448"/>
  <c r="M447"/>
  <c r="H447" s="1"/>
  <c r="G447" s="1"/>
  <c r="J447"/>
  <c r="F447"/>
  <c r="E447"/>
  <c r="D447"/>
  <c r="B447"/>
  <c r="M446"/>
  <c r="H446" s="1"/>
  <c r="G446" s="1"/>
  <c r="J446"/>
  <c r="F446"/>
  <c r="E446"/>
  <c r="D446"/>
  <c r="B446"/>
  <c r="M445"/>
  <c r="J445"/>
  <c r="H445"/>
  <c r="G445" s="1"/>
  <c r="F445"/>
  <c r="E445"/>
  <c r="D445"/>
  <c r="B445"/>
  <c r="D442"/>
  <c r="G441"/>
  <c r="F441"/>
  <c r="M439"/>
  <c r="H439" s="1"/>
  <c r="G439" s="1"/>
  <c r="J439"/>
  <c r="F439"/>
  <c r="E439"/>
  <c r="D439"/>
  <c r="B439"/>
  <c r="M438"/>
  <c r="H438" s="1"/>
  <c r="G438" s="1"/>
  <c r="J438"/>
  <c r="F438"/>
  <c r="E438"/>
  <c r="D438"/>
  <c r="B438"/>
  <c r="M437"/>
  <c r="J437"/>
  <c r="H437"/>
  <c r="G437" s="1"/>
  <c r="F437"/>
  <c r="E437"/>
  <c r="D437"/>
  <c r="B437"/>
  <c r="M436"/>
  <c r="H436" s="1"/>
  <c r="G436" s="1"/>
  <c r="J436"/>
  <c r="F436"/>
  <c r="E436"/>
  <c r="D436"/>
  <c r="B436"/>
  <c r="M435"/>
  <c r="H435" s="1"/>
  <c r="G435" s="1"/>
  <c r="J435"/>
  <c r="F435"/>
  <c r="E435"/>
  <c r="D435"/>
  <c r="B435"/>
  <c r="M434"/>
  <c r="J434"/>
  <c r="H434"/>
  <c r="G434" s="1"/>
  <c r="F434"/>
  <c r="E434"/>
  <c r="D434"/>
  <c r="B434"/>
  <c r="M433"/>
  <c r="H433" s="1"/>
  <c r="G433" s="1"/>
  <c r="J433"/>
  <c r="F433"/>
  <c r="E433"/>
  <c r="D433"/>
  <c r="B433"/>
  <c r="M432"/>
  <c r="H432" s="1"/>
  <c r="G432" s="1"/>
  <c r="J432"/>
  <c r="F432"/>
  <c r="E432"/>
  <c r="D432"/>
  <c r="B432"/>
  <c r="M431"/>
  <c r="H431" s="1"/>
  <c r="G431" s="1"/>
  <c r="J431"/>
  <c r="F431"/>
  <c r="E431"/>
  <c r="D431"/>
  <c r="B431"/>
  <c r="M430"/>
  <c r="H430" s="1"/>
  <c r="G430" s="1"/>
  <c r="J430"/>
  <c r="F430"/>
  <c r="E430"/>
  <c r="D430"/>
  <c r="B430"/>
  <c r="M429"/>
  <c r="J429"/>
  <c r="H429"/>
  <c r="G429" s="1"/>
  <c r="F429"/>
  <c r="E429"/>
  <c r="D429"/>
  <c r="B429"/>
  <c r="M428"/>
  <c r="H428" s="1"/>
  <c r="G428" s="1"/>
  <c r="J428"/>
  <c r="F428"/>
  <c r="E428"/>
  <c r="D428"/>
  <c r="B428"/>
  <c r="M427"/>
  <c r="H427" s="1"/>
  <c r="G427" s="1"/>
  <c r="J427"/>
  <c r="F427"/>
  <c r="E427"/>
  <c r="D427"/>
  <c r="B427"/>
  <c r="M426"/>
  <c r="J426"/>
  <c r="H426"/>
  <c r="G426" s="1"/>
  <c r="F426"/>
  <c r="E426"/>
  <c r="D426"/>
  <c r="B426"/>
  <c r="M425"/>
  <c r="H425" s="1"/>
  <c r="G425" s="1"/>
  <c r="J425"/>
  <c r="F425"/>
  <c r="E425"/>
  <c r="D425"/>
  <c r="B425"/>
  <c r="M424"/>
  <c r="H424" s="1"/>
  <c r="G424" s="1"/>
  <c r="J424"/>
  <c r="F424"/>
  <c r="E424"/>
  <c r="D424"/>
  <c r="B424"/>
  <c r="M423"/>
  <c r="H423" s="1"/>
  <c r="G423" s="1"/>
  <c r="J423"/>
  <c r="F423"/>
  <c r="E423"/>
  <c r="D423"/>
  <c r="B423"/>
  <c r="M422"/>
  <c r="H422" s="1"/>
  <c r="G422" s="1"/>
  <c r="J422"/>
  <c r="F422"/>
  <c r="E422"/>
  <c r="D422"/>
  <c r="B422"/>
  <c r="M421"/>
  <c r="J421"/>
  <c r="H421"/>
  <c r="G421" s="1"/>
  <c r="F421"/>
  <c r="E421"/>
  <c r="D421"/>
  <c r="B421"/>
  <c r="M420"/>
  <c r="H420" s="1"/>
  <c r="G420" s="1"/>
  <c r="J420"/>
  <c r="F420"/>
  <c r="E420"/>
  <c r="D420"/>
  <c r="B420"/>
  <c r="M419"/>
  <c r="H419" s="1"/>
  <c r="G419" s="1"/>
  <c r="J419"/>
  <c r="F419"/>
  <c r="E419"/>
  <c r="D419"/>
  <c r="B419"/>
  <c r="M418"/>
  <c r="J418"/>
  <c r="H418"/>
  <c r="G418" s="1"/>
  <c r="F418"/>
  <c r="E418"/>
  <c r="D418"/>
  <c r="B418"/>
  <c r="M417"/>
  <c r="H417" s="1"/>
  <c r="G417" s="1"/>
  <c r="J417"/>
  <c r="F417"/>
  <c r="E417"/>
  <c r="D417"/>
  <c r="B417"/>
  <c r="M416"/>
  <c r="H416" s="1"/>
  <c r="G416" s="1"/>
  <c r="J416"/>
  <c r="F416"/>
  <c r="E416"/>
  <c r="D416"/>
  <c r="B416"/>
  <c r="M415"/>
  <c r="H415" s="1"/>
  <c r="G415" s="1"/>
  <c r="J415"/>
  <c r="F415"/>
  <c r="E415"/>
  <c r="D415"/>
  <c r="B415"/>
  <c r="M414"/>
  <c r="H414" s="1"/>
  <c r="G414" s="1"/>
  <c r="J414"/>
  <c r="F414"/>
  <c r="E414"/>
  <c r="D414"/>
  <c r="B414"/>
  <c r="M413"/>
  <c r="J413"/>
  <c r="H413"/>
  <c r="G413" s="1"/>
  <c r="F413"/>
  <c r="E413"/>
  <c r="D413"/>
  <c r="B413"/>
  <c r="M412"/>
  <c r="H412" s="1"/>
  <c r="G412" s="1"/>
  <c r="J412"/>
  <c r="F412"/>
  <c r="E412"/>
  <c r="D412"/>
  <c r="B412"/>
  <c r="M411"/>
  <c r="H411" s="1"/>
  <c r="G411" s="1"/>
  <c r="J411"/>
  <c r="F411"/>
  <c r="E411"/>
  <c r="D411"/>
  <c r="B411"/>
  <c r="M410"/>
  <c r="J410"/>
  <c r="H410"/>
  <c r="G410" s="1"/>
  <c r="F410"/>
  <c r="E410"/>
  <c r="D410"/>
  <c r="B410"/>
  <c r="M409"/>
  <c r="H409" s="1"/>
  <c r="G409" s="1"/>
  <c r="J409"/>
  <c r="F409"/>
  <c r="E409"/>
  <c r="D409"/>
  <c r="B409"/>
  <c r="M408"/>
  <c r="H408" s="1"/>
  <c r="G408" s="1"/>
  <c r="J408"/>
  <c r="F408"/>
  <c r="E408"/>
  <c r="D408"/>
  <c r="B408"/>
  <c r="M407"/>
  <c r="J407"/>
  <c r="H407"/>
  <c r="G407" s="1"/>
  <c r="F407"/>
  <c r="E407"/>
  <c r="D407"/>
  <c r="B407"/>
  <c r="M406"/>
  <c r="H406" s="1"/>
  <c r="G406" s="1"/>
  <c r="J406"/>
  <c r="F406"/>
  <c r="E406"/>
  <c r="D406"/>
  <c r="B406"/>
  <c r="M405"/>
  <c r="J405"/>
  <c r="H405"/>
  <c r="G405" s="1"/>
  <c r="F405"/>
  <c r="E405"/>
  <c r="D405"/>
  <c r="B405"/>
  <c r="M404"/>
  <c r="H404" s="1"/>
  <c r="G404" s="1"/>
  <c r="J404"/>
  <c r="F404"/>
  <c r="E404"/>
  <c r="D404"/>
  <c r="B404"/>
  <c r="M403"/>
  <c r="H403" s="1"/>
  <c r="G403" s="1"/>
  <c r="J403"/>
  <c r="F403"/>
  <c r="E403"/>
  <c r="D403"/>
  <c r="B403"/>
  <c r="M402"/>
  <c r="J402"/>
  <c r="H402"/>
  <c r="G402" s="1"/>
  <c r="F402"/>
  <c r="E402"/>
  <c r="D402"/>
  <c r="B402"/>
  <c r="M401"/>
  <c r="H401" s="1"/>
  <c r="G401" s="1"/>
  <c r="J401"/>
  <c r="F401"/>
  <c r="E401"/>
  <c r="D401"/>
  <c r="B401"/>
  <c r="M400"/>
  <c r="H400" s="1"/>
  <c r="G400" s="1"/>
  <c r="J400"/>
  <c r="F400"/>
  <c r="E400"/>
  <c r="D400"/>
  <c r="B400"/>
  <c r="M399"/>
  <c r="J399"/>
  <c r="H399"/>
  <c r="G399" s="1"/>
  <c r="F399"/>
  <c r="E399"/>
  <c r="D399"/>
  <c r="B399"/>
  <c r="M398"/>
  <c r="H398" s="1"/>
  <c r="G398" s="1"/>
  <c r="J398"/>
  <c r="F398"/>
  <c r="E398"/>
  <c r="D398"/>
  <c r="B398"/>
  <c r="M397"/>
  <c r="J397"/>
  <c r="H397"/>
  <c r="G397" s="1"/>
  <c r="F397"/>
  <c r="E397"/>
  <c r="D397"/>
  <c r="B397"/>
  <c r="M396"/>
  <c r="H396" s="1"/>
  <c r="G396" s="1"/>
  <c r="J396"/>
  <c r="F396"/>
  <c r="E396"/>
  <c r="D396"/>
  <c r="B396"/>
  <c r="M395"/>
  <c r="H395" s="1"/>
  <c r="G395" s="1"/>
  <c r="J395"/>
  <c r="F395"/>
  <c r="E395"/>
  <c r="D395"/>
  <c r="B395"/>
  <c r="M394"/>
  <c r="J394"/>
  <c r="H394"/>
  <c r="G394" s="1"/>
  <c r="F394"/>
  <c r="E394"/>
  <c r="D394"/>
  <c r="B394"/>
  <c r="M393"/>
  <c r="H393" s="1"/>
  <c r="G393" s="1"/>
  <c r="J393"/>
  <c r="F393"/>
  <c r="E393"/>
  <c r="D393"/>
  <c r="B393"/>
  <c r="M392"/>
  <c r="H392" s="1"/>
  <c r="G392" s="1"/>
  <c r="J392"/>
  <c r="F392"/>
  <c r="E392"/>
  <c r="D392"/>
  <c r="B392"/>
  <c r="M391"/>
  <c r="J391"/>
  <c r="H391"/>
  <c r="G391" s="1"/>
  <c r="F391"/>
  <c r="E391"/>
  <c r="D391"/>
  <c r="B391"/>
  <c r="M390"/>
  <c r="H390" s="1"/>
  <c r="J390"/>
  <c r="F390"/>
  <c r="E390"/>
  <c r="D390"/>
  <c r="D440" s="1"/>
  <c r="B390"/>
  <c r="D387"/>
  <c r="G386"/>
  <c r="F386"/>
  <c r="M384"/>
  <c r="H384" s="1"/>
  <c r="G384" s="1"/>
  <c r="J384"/>
  <c r="F384"/>
  <c r="E384"/>
  <c r="D384"/>
  <c r="B384"/>
  <c r="M383"/>
  <c r="J383"/>
  <c r="H383"/>
  <c r="G383" s="1"/>
  <c r="F383"/>
  <c r="E383"/>
  <c r="D383"/>
  <c r="B383"/>
  <c r="M382"/>
  <c r="H382" s="1"/>
  <c r="G382" s="1"/>
  <c r="J382"/>
  <c r="F382"/>
  <c r="E382"/>
  <c r="D382"/>
  <c r="B382"/>
  <c r="M381"/>
  <c r="H381" s="1"/>
  <c r="G381" s="1"/>
  <c r="J381"/>
  <c r="F381"/>
  <c r="E381"/>
  <c r="D381"/>
  <c r="B381"/>
  <c r="M380"/>
  <c r="H380" s="1"/>
  <c r="G380" s="1"/>
  <c r="J380"/>
  <c r="F380"/>
  <c r="E380"/>
  <c r="D380"/>
  <c r="B380"/>
  <c r="M379"/>
  <c r="H379" s="1"/>
  <c r="G379" s="1"/>
  <c r="J379"/>
  <c r="F379"/>
  <c r="E379"/>
  <c r="D379"/>
  <c r="B379"/>
  <c r="M378"/>
  <c r="J378"/>
  <c r="H378"/>
  <c r="G378" s="1"/>
  <c r="F378"/>
  <c r="E378"/>
  <c r="D378"/>
  <c r="B378"/>
  <c r="M377"/>
  <c r="H377" s="1"/>
  <c r="G377" s="1"/>
  <c r="J377"/>
  <c r="F377"/>
  <c r="E377"/>
  <c r="D377"/>
  <c r="B377"/>
  <c r="M376"/>
  <c r="H376" s="1"/>
  <c r="G376" s="1"/>
  <c r="J376"/>
  <c r="F376"/>
  <c r="E376"/>
  <c r="D376"/>
  <c r="B376"/>
  <c r="M375"/>
  <c r="J375"/>
  <c r="H375"/>
  <c r="G375" s="1"/>
  <c r="F375"/>
  <c r="E375"/>
  <c r="D375"/>
  <c r="B375"/>
  <c r="M374"/>
  <c r="H374" s="1"/>
  <c r="G374" s="1"/>
  <c r="J374"/>
  <c r="F374"/>
  <c r="E374"/>
  <c r="D374"/>
  <c r="B374"/>
  <c r="M373"/>
  <c r="H373" s="1"/>
  <c r="G373" s="1"/>
  <c r="J373"/>
  <c r="F373"/>
  <c r="E373"/>
  <c r="D373"/>
  <c r="B373"/>
  <c r="M372"/>
  <c r="H372" s="1"/>
  <c r="G372" s="1"/>
  <c r="J372"/>
  <c r="F372"/>
  <c r="E372"/>
  <c r="D372"/>
  <c r="B372"/>
  <c r="M371"/>
  <c r="H371" s="1"/>
  <c r="G371" s="1"/>
  <c r="J371"/>
  <c r="F371"/>
  <c r="E371"/>
  <c r="D371"/>
  <c r="B371"/>
  <c r="M370"/>
  <c r="J370"/>
  <c r="H370"/>
  <c r="G370" s="1"/>
  <c r="F370"/>
  <c r="E370"/>
  <c r="D370"/>
  <c r="B370"/>
  <c r="M369"/>
  <c r="H369" s="1"/>
  <c r="G369" s="1"/>
  <c r="J369"/>
  <c r="F369"/>
  <c r="E369"/>
  <c r="D369"/>
  <c r="B369"/>
  <c r="M368"/>
  <c r="H368" s="1"/>
  <c r="G368" s="1"/>
  <c r="J368"/>
  <c r="F368"/>
  <c r="E368"/>
  <c r="D368"/>
  <c r="B368"/>
  <c r="M367"/>
  <c r="J367"/>
  <c r="H367"/>
  <c r="G367" s="1"/>
  <c r="F367"/>
  <c r="E367"/>
  <c r="D367"/>
  <c r="B367"/>
  <c r="M366"/>
  <c r="H366" s="1"/>
  <c r="G366" s="1"/>
  <c r="J366"/>
  <c r="F366"/>
  <c r="E366"/>
  <c r="D366"/>
  <c r="B366"/>
  <c r="M365"/>
  <c r="H365" s="1"/>
  <c r="G365" s="1"/>
  <c r="J365"/>
  <c r="F365"/>
  <c r="E365"/>
  <c r="D365"/>
  <c r="B365"/>
  <c r="M364"/>
  <c r="H364" s="1"/>
  <c r="G364" s="1"/>
  <c r="J364"/>
  <c r="F364"/>
  <c r="E364"/>
  <c r="D364"/>
  <c r="B364"/>
  <c r="M363"/>
  <c r="H363" s="1"/>
  <c r="G363" s="1"/>
  <c r="J363"/>
  <c r="F363"/>
  <c r="E363"/>
  <c r="D363"/>
  <c r="B363"/>
  <c r="M362"/>
  <c r="J362"/>
  <c r="H362"/>
  <c r="G362" s="1"/>
  <c r="F362"/>
  <c r="E362"/>
  <c r="D362"/>
  <c r="B362"/>
  <c r="M361"/>
  <c r="J361"/>
  <c r="H361"/>
  <c r="G361" s="1"/>
  <c r="F361"/>
  <c r="E361"/>
  <c r="D361"/>
  <c r="B361"/>
  <c r="M360"/>
  <c r="H360" s="1"/>
  <c r="G360" s="1"/>
  <c r="J360"/>
  <c r="F360"/>
  <c r="E360"/>
  <c r="D360"/>
  <c r="B360"/>
  <c r="M359"/>
  <c r="J359"/>
  <c r="H359"/>
  <c r="G359" s="1"/>
  <c r="F359"/>
  <c r="E359"/>
  <c r="D359"/>
  <c r="B359"/>
  <c r="M358"/>
  <c r="H358" s="1"/>
  <c r="G358" s="1"/>
  <c r="J358"/>
  <c r="F358"/>
  <c r="E358"/>
  <c r="D358"/>
  <c r="B358"/>
  <c r="M357"/>
  <c r="H357" s="1"/>
  <c r="G357" s="1"/>
  <c r="J357"/>
  <c r="F357"/>
  <c r="E357"/>
  <c r="D357"/>
  <c r="B357"/>
  <c r="M356"/>
  <c r="H356" s="1"/>
  <c r="G356" s="1"/>
  <c r="J356"/>
  <c r="F356"/>
  <c r="E356"/>
  <c r="D356"/>
  <c r="B356"/>
  <c r="M355"/>
  <c r="H355" s="1"/>
  <c r="G355" s="1"/>
  <c r="J355"/>
  <c r="F355"/>
  <c r="E355"/>
  <c r="D355"/>
  <c r="B355"/>
  <c r="M354"/>
  <c r="J354"/>
  <c r="H354"/>
  <c r="G354" s="1"/>
  <c r="F354"/>
  <c r="E354"/>
  <c r="D354"/>
  <c r="B354"/>
  <c r="M353"/>
  <c r="J353"/>
  <c r="H353"/>
  <c r="G353" s="1"/>
  <c r="F353"/>
  <c r="E353"/>
  <c r="D353"/>
  <c r="B353"/>
  <c r="M352"/>
  <c r="H352" s="1"/>
  <c r="G352" s="1"/>
  <c r="J352"/>
  <c r="F352"/>
  <c r="E352"/>
  <c r="D352"/>
  <c r="B352"/>
  <c r="M351"/>
  <c r="H351" s="1"/>
  <c r="G351" s="1"/>
  <c r="J351"/>
  <c r="F351"/>
  <c r="E351"/>
  <c r="D351"/>
  <c r="B351"/>
  <c r="M350"/>
  <c r="H350" s="1"/>
  <c r="G350" s="1"/>
  <c r="J350"/>
  <c r="F350"/>
  <c r="E350"/>
  <c r="D350"/>
  <c r="B350"/>
  <c r="M349"/>
  <c r="H349" s="1"/>
  <c r="G349" s="1"/>
  <c r="J349"/>
  <c r="F349"/>
  <c r="E349"/>
  <c r="D349"/>
  <c r="B349"/>
  <c r="M348"/>
  <c r="H348" s="1"/>
  <c r="G348" s="1"/>
  <c r="J348"/>
  <c r="F348"/>
  <c r="E348"/>
  <c r="D348"/>
  <c r="B348"/>
  <c r="M347"/>
  <c r="H347" s="1"/>
  <c r="G347" s="1"/>
  <c r="J347"/>
  <c r="F347"/>
  <c r="E347"/>
  <c r="D347"/>
  <c r="B347"/>
  <c r="M346"/>
  <c r="J346"/>
  <c r="H346"/>
  <c r="G346" s="1"/>
  <c r="F346"/>
  <c r="E346"/>
  <c r="D346"/>
  <c r="B346"/>
  <c r="M345"/>
  <c r="J345"/>
  <c r="H345"/>
  <c r="G345" s="1"/>
  <c r="F345"/>
  <c r="E345"/>
  <c r="D345"/>
  <c r="B345"/>
  <c r="M344"/>
  <c r="H344" s="1"/>
  <c r="G344" s="1"/>
  <c r="J344"/>
  <c r="F344"/>
  <c r="E344"/>
  <c r="D344"/>
  <c r="B344"/>
  <c r="M343"/>
  <c r="H343" s="1"/>
  <c r="G343" s="1"/>
  <c r="J343"/>
  <c r="F343"/>
  <c r="E343"/>
  <c r="D343"/>
  <c r="B343"/>
  <c r="M342"/>
  <c r="H342" s="1"/>
  <c r="G342" s="1"/>
  <c r="J342"/>
  <c r="F342"/>
  <c r="E342"/>
  <c r="D342"/>
  <c r="B342"/>
  <c r="M341"/>
  <c r="H341" s="1"/>
  <c r="G341" s="1"/>
  <c r="J341"/>
  <c r="F341"/>
  <c r="E341"/>
  <c r="D341"/>
  <c r="B341"/>
  <c r="M340"/>
  <c r="H340" s="1"/>
  <c r="G340" s="1"/>
  <c r="J340"/>
  <c r="F340"/>
  <c r="E340"/>
  <c r="D340"/>
  <c r="B340"/>
  <c r="M339"/>
  <c r="H339" s="1"/>
  <c r="G339" s="1"/>
  <c r="J339"/>
  <c r="F339"/>
  <c r="E339"/>
  <c r="D339"/>
  <c r="B339"/>
  <c r="M338"/>
  <c r="J338"/>
  <c r="H338"/>
  <c r="G338" s="1"/>
  <c r="F338"/>
  <c r="E338"/>
  <c r="D338"/>
  <c r="B338"/>
  <c r="M337"/>
  <c r="J337"/>
  <c r="H337"/>
  <c r="G337" s="1"/>
  <c r="F337"/>
  <c r="E337"/>
  <c r="D337"/>
  <c r="B337"/>
  <c r="M336"/>
  <c r="H336" s="1"/>
  <c r="G336" s="1"/>
  <c r="J336"/>
  <c r="F336"/>
  <c r="E336"/>
  <c r="D336"/>
  <c r="B336"/>
  <c r="M335"/>
  <c r="H335" s="1"/>
  <c r="J335"/>
  <c r="F335"/>
  <c r="E335"/>
  <c r="D335"/>
  <c r="B335"/>
  <c r="D332"/>
  <c r="G331"/>
  <c r="F331"/>
  <c r="M329"/>
  <c r="J329"/>
  <c r="H329"/>
  <c r="G329" s="1"/>
  <c r="F329"/>
  <c r="E329"/>
  <c r="D329"/>
  <c r="B329"/>
  <c r="M328"/>
  <c r="H328" s="1"/>
  <c r="G328" s="1"/>
  <c r="J328"/>
  <c r="F328"/>
  <c r="E328"/>
  <c r="D328"/>
  <c r="B328"/>
  <c r="M327"/>
  <c r="H327" s="1"/>
  <c r="G327" s="1"/>
  <c r="J327"/>
  <c r="F327"/>
  <c r="E327"/>
  <c r="D327"/>
  <c r="B327"/>
  <c r="M326"/>
  <c r="H326" s="1"/>
  <c r="G326" s="1"/>
  <c r="J326"/>
  <c r="F326"/>
  <c r="E326"/>
  <c r="D326"/>
  <c r="B326"/>
  <c r="M325"/>
  <c r="H325" s="1"/>
  <c r="G325" s="1"/>
  <c r="J325"/>
  <c r="F325"/>
  <c r="E325"/>
  <c r="D325"/>
  <c r="B325"/>
  <c r="M324"/>
  <c r="H324" s="1"/>
  <c r="G324" s="1"/>
  <c r="J324"/>
  <c r="F324"/>
  <c r="E324"/>
  <c r="D324"/>
  <c r="B324"/>
  <c r="M323"/>
  <c r="H323" s="1"/>
  <c r="G323" s="1"/>
  <c r="J323"/>
  <c r="F323"/>
  <c r="E323"/>
  <c r="D323"/>
  <c r="B323"/>
  <c r="M322"/>
  <c r="J322"/>
  <c r="H322"/>
  <c r="G322" s="1"/>
  <c r="F322"/>
  <c r="E322"/>
  <c r="D322"/>
  <c r="B322"/>
  <c r="M321"/>
  <c r="J321"/>
  <c r="H321"/>
  <c r="G321" s="1"/>
  <c r="F321"/>
  <c r="E321"/>
  <c r="D321"/>
  <c r="B321"/>
  <c r="M320"/>
  <c r="H320" s="1"/>
  <c r="G320" s="1"/>
  <c r="J320"/>
  <c r="F320"/>
  <c r="E320"/>
  <c r="D320"/>
  <c r="B320"/>
  <c r="M319"/>
  <c r="H319" s="1"/>
  <c r="G319" s="1"/>
  <c r="J319"/>
  <c r="F319"/>
  <c r="E319"/>
  <c r="D319"/>
  <c r="B319"/>
  <c r="M318"/>
  <c r="H318" s="1"/>
  <c r="G318" s="1"/>
  <c r="J318"/>
  <c r="F318"/>
  <c r="E318"/>
  <c r="D318"/>
  <c r="B318"/>
  <c r="M317"/>
  <c r="H317" s="1"/>
  <c r="G317" s="1"/>
  <c r="J317"/>
  <c r="F317"/>
  <c r="E317"/>
  <c r="D317"/>
  <c r="B317"/>
  <c r="M316"/>
  <c r="H316" s="1"/>
  <c r="G316" s="1"/>
  <c r="J316"/>
  <c r="F316"/>
  <c r="E316"/>
  <c r="D316"/>
  <c r="B316"/>
  <c r="M315"/>
  <c r="H315" s="1"/>
  <c r="G315" s="1"/>
  <c r="J315"/>
  <c r="F315"/>
  <c r="E315"/>
  <c r="D315"/>
  <c r="B315"/>
  <c r="M314"/>
  <c r="J314"/>
  <c r="H314"/>
  <c r="G314" s="1"/>
  <c r="F314"/>
  <c r="E314"/>
  <c r="D314"/>
  <c r="B314"/>
  <c r="M313"/>
  <c r="J313"/>
  <c r="H313"/>
  <c r="G313" s="1"/>
  <c r="F313"/>
  <c r="E313"/>
  <c r="D313"/>
  <c r="B313"/>
  <c r="M312"/>
  <c r="H312" s="1"/>
  <c r="G312" s="1"/>
  <c r="J312"/>
  <c r="F312"/>
  <c r="E312"/>
  <c r="D312"/>
  <c r="B312"/>
  <c r="M311"/>
  <c r="H311" s="1"/>
  <c r="G311" s="1"/>
  <c r="J311"/>
  <c r="F311"/>
  <c r="E311"/>
  <c r="D311"/>
  <c r="B311"/>
  <c r="M310"/>
  <c r="H310" s="1"/>
  <c r="G310" s="1"/>
  <c r="J310"/>
  <c r="F310"/>
  <c r="E310"/>
  <c r="D310"/>
  <c r="B310"/>
  <c r="M309"/>
  <c r="H309" s="1"/>
  <c r="G309" s="1"/>
  <c r="J309"/>
  <c r="F309"/>
  <c r="E309"/>
  <c r="D309"/>
  <c r="B309"/>
  <c r="M308"/>
  <c r="H308" s="1"/>
  <c r="G308" s="1"/>
  <c r="J308"/>
  <c r="F308"/>
  <c r="E308"/>
  <c r="D308"/>
  <c r="B308"/>
  <c r="M307"/>
  <c r="H307" s="1"/>
  <c r="G307" s="1"/>
  <c r="J307"/>
  <c r="F307"/>
  <c r="E307"/>
  <c r="D307"/>
  <c r="B307"/>
  <c r="M306"/>
  <c r="J306"/>
  <c r="H306"/>
  <c r="G306" s="1"/>
  <c r="F306"/>
  <c r="E306"/>
  <c r="D306"/>
  <c r="B306"/>
  <c r="M305"/>
  <c r="J305"/>
  <c r="H305"/>
  <c r="G305" s="1"/>
  <c r="F305"/>
  <c r="E305"/>
  <c r="D305"/>
  <c r="B305"/>
  <c r="M304"/>
  <c r="H304" s="1"/>
  <c r="G304" s="1"/>
  <c r="J304"/>
  <c r="F304"/>
  <c r="E304"/>
  <c r="D304"/>
  <c r="B304"/>
  <c r="M303"/>
  <c r="H303" s="1"/>
  <c r="G303" s="1"/>
  <c r="J303"/>
  <c r="F303"/>
  <c r="E303"/>
  <c r="D303"/>
  <c r="B303"/>
  <c r="M302"/>
  <c r="H302" s="1"/>
  <c r="G302" s="1"/>
  <c r="J302"/>
  <c r="F302"/>
  <c r="E302"/>
  <c r="D302"/>
  <c r="B302"/>
  <c r="M301"/>
  <c r="H301" s="1"/>
  <c r="G301" s="1"/>
  <c r="J301"/>
  <c r="F301"/>
  <c r="E301"/>
  <c r="D301"/>
  <c r="B301"/>
  <c r="M300"/>
  <c r="H300" s="1"/>
  <c r="G300" s="1"/>
  <c r="J300"/>
  <c r="F300"/>
  <c r="E300"/>
  <c r="D300"/>
  <c r="B300"/>
  <c r="M299"/>
  <c r="H299" s="1"/>
  <c r="G299" s="1"/>
  <c r="J299"/>
  <c r="F299"/>
  <c r="E299"/>
  <c r="D299"/>
  <c r="B299"/>
  <c r="M298"/>
  <c r="J298"/>
  <c r="H298"/>
  <c r="G298" s="1"/>
  <c r="F298"/>
  <c r="E298"/>
  <c r="D298"/>
  <c r="B298"/>
  <c r="M297"/>
  <c r="J297"/>
  <c r="H297"/>
  <c r="G297" s="1"/>
  <c r="F297"/>
  <c r="E297"/>
  <c r="D297"/>
  <c r="B297"/>
  <c r="M296"/>
  <c r="H296" s="1"/>
  <c r="G296" s="1"/>
  <c r="J296"/>
  <c r="F296"/>
  <c r="E296"/>
  <c r="D296"/>
  <c r="B296"/>
  <c r="M295"/>
  <c r="H295" s="1"/>
  <c r="G295" s="1"/>
  <c r="J295"/>
  <c r="F295"/>
  <c r="E295"/>
  <c r="D295"/>
  <c r="B295"/>
  <c r="M294"/>
  <c r="H294" s="1"/>
  <c r="G294" s="1"/>
  <c r="J294"/>
  <c r="F294"/>
  <c r="E294"/>
  <c r="D294"/>
  <c r="B294"/>
  <c r="M293"/>
  <c r="H293" s="1"/>
  <c r="G293" s="1"/>
  <c r="J293"/>
  <c r="F293"/>
  <c r="E293"/>
  <c r="D293"/>
  <c r="B293"/>
  <c r="M292"/>
  <c r="H292" s="1"/>
  <c r="G292" s="1"/>
  <c r="J292"/>
  <c r="F292"/>
  <c r="E292"/>
  <c r="D292"/>
  <c r="B292"/>
  <c r="M291"/>
  <c r="H291" s="1"/>
  <c r="G291" s="1"/>
  <c r="J291"/>
  <c r="F291"/>
  <c r="E291"/>
  <c r="D291"/>
  <c r="B291"/>
  <c r="M290"/>
  <c r="J290"/>
  <c r="H290"/>
  <c r="G290" s="1"/>
  <c r="F290"/>
  <c r="E290"/>
  <c r="D290"/>
  <c r="B290"/>
  <c r="M289"/>
  <c r="J289"/>
  <c r="H289"/>
  <c r="G289" s="1"/>
  <c r="F289"/>
  <c r="E289"/>
  <c r="D289"/>
  <c r="B289"/>
  <c r="M288"/>
  <c r="H288" s="1"/>
  <c r="G288" s="1"/>
  <c r="J288"/>
  <c r="F288"/>
  <c r="E288"/>
  <c r="D288"/>
  <c r="B288"/>
  <c r="M287"/>
  <c r="H287" s="1"/>
  <c r="G287" s="1"/>
  <c r="J287"/>
  <c r="F287"/>
  <c r="E287"/>
  <c r="D287"/>
  <c r="B287"/>
  <c r="M286"/>
  <c r="H286" s="1"/>
  <c r="G286" s="1"/>
  <c r="J286"/>
  <c r="F286"/>
  <c r="E286"/>
  <c r="D286"/>
  <c r="B286"/>
  <c r="M285"/>
  <c r="H285" s="1"/>
  <c r="G285" s="1"/>
  <c r="J285"/>
  <c r="F285"/>
  <c r="E285"/>
  <c r="D285"/>
  <c r="B285"/>
  <c r="M284"/>
  <c r="H284" s="1"/>
  <c r="G284" s="1"/>
  <c r="J284"/>
  <c r="F284"/>
  <c r="E284"/>
  <c r="D284"/>
  <c r="B284"/>
  <c r="M283"/>
  <c r="H283" s="1"/>
  <c r="G283" s="1"/>
  <c r="J283"/>
  <c r="F283"/>
  <c r="E283"/>
  <c r="D283"/>
  <c r="B283"/>
  <c r="M282"/>
  <c r="J282"/>
  <c r="H282"/>
  <c r="G282" s="1"/>
  <c r="F282"/>
  <c r="E282"/>
  <c r="D282"/>
  <c r="B282"/>
  <c r="M281"/>
  <c r="J281"/>
  <c r="H281"/>
  <c r="G281" s="1"/>
  <c r="F281"/>
  <c r="E281"/>
  <c r="D281"/>
  <c r="B281"/>
  <c r="M280"/>
  <c r="H280" s="1"/>
  <c r="J280"/>
  <c r="F280"/>
  <c r="E280"/>
  <c r="D280"/>
  <c r="D330" s="1"/>
  <c r="B280"/>
  <c r="D277"/>
  <c r="G276"/>
  <c r="F276"/>
  <c r="M274"/>
  <c r="J274"/>
  <c r="H274"/>
  <c r="G274" s="1"/>
  <c r="F274"/>
  <c r="E274"/>
  <c r="D274"/>
  <c r="B274"/>
  <c r="M273"/>
  <c r="J273"/>
  <c r="H273"/>
  <c r="G273" s="1"/>
  <c r="F273"/>
  <c r="E273"/>
  <c r="D273"/>
  <c r="B273"/>
  <c r="M272"/>
  <c r="H272" s="1"/>
  <c r="G272" s="1"/>
  <c r="J272"/>
  <c r="F272"/>
  <c r="E272"/>
  <c r="D272"/>
  <c r="B272"/>
  <c r="M271"/>
  <c r="H271" s="1"/>
  <c r="G271" s="1"/>
  <c r="J271"/>
  <c r="F271"/>
  <c r="E271"/>
  <c r="D271"/>
  <c r="B271"/>
  <c r="M270"/>
  <c r="H270" s="1"/>
  <c r="G270" s="1"/>
  <c r="J270"/>
  <c r="F270"/>
  <c r="E270"/>
  <c r="D270"/>
  <c r="B270"/>
  <c r="M269"/>
  <c r="H269" s="1"/>
  <c r="G269" s="1"/>
  <c r="J269"/>
  <c r="F269"/>
  <c r="E269"/>
  <c r="D269"/>
  <c r="B269"/>
  <c r="M268"/>
  <c r="H268" s="1"/>
  <c r="G268" s="1"/>
  <c r="J268"/>
  <c r="F268"/>
  <c r="E268"/>
  <c r="D268"/>
  <c r="B268"/>
  <c r="M267"/>
  <c r="H267" s="1"/>
  <c r="G267" s="1"/>
  <c r="J267"/>
  <c r="F267"/>
  <c r="E267"/>
  <c r="D267"/>
  <c r="B267"/>
  <c r="M266"/>
  <c r="J266"/>
  <c r="H266"/>
  <c r="G266" s="1"/>
  <c r="F266"/>
  <c r="E266"/>
  <c r="D266"/>
  <c r="B266"/>
  <c r="M265"/>
  <c r="J265"/>
  <c r="H265"/>
  <c r="G265" s="1"/>
  <c r="F265"/>
  <c r="E265"/>
  <c r="D265"/>
  <c r="B265"/>
  <c r="M264"/>
  <c r="H264" s="1"/>
  <c r="G264" s="1"/>
  <c r="J264"/>
  <c r="F264"/>
  <c r="E264"/>
  <c r="D264"/>
  <c r="B264"/>
  <c r="M263"/>
  <c r="H263" s="1"/>
  <c r="G263" s="1"/>
  <c r="J263"/>
  <c r="F263"/>
  <c r="E263"/>
  <c r="D263"/>
  <c r="B263"/>
  <c r="M262"/>
  <c r="H262" s="1"/>
  <c r="G262" s="1"/>
  <c r="J262"/>
  <c r="F262"/>
  <c r="E262"/>
  <c r="D262"/>
  <c r="B262"/>
  <c r="M261"/>
  <c r="H261" s="1"/>
  <c r="G261" s="1"/>
  <c r="J261"/>
  <c r="F261"/>
  <c r="E261"/>
  <c r="D261"/>
  <c r="B261"/>
  <c r="M260"/>
  <c r="H260" s="1"/>
  <c r="G260" s="1"/>
  <c r="J260"/>
  <c r="F260"/>
  <c r="E260"/>
  <c r="D260"/>
  <c r="B260"/>
  <c r="M259"/>
  <c r="H259" s="1"/>
  <c r="G259" s="1"/>
  <c r="J259"/>
  <c r="F259"/>
  <c r="E259"/>
  <c r="D259"/>
  <c r="B259"/>
  <c r="M258"/>
  <c r="J258"/>
  <c r="H258"/>
  <c r="G258" s="1"/>
  <c r="F258"/>
  <c r="E258"/>
  <c r="D258"/>
  <c r="B258"/>
  <c r="M257"/>
  <c r="J257"/>
  <c r="H257"/>
  <c r="G257" s="1"/>
  <c r="F257"/>
  <c r="E257"/>
  <c r="D257"/>
  <c r="B257"/>
  <c r="M256"/>
  <c r="H256" s="1"/>
  <c r="G256" s="1"/>
  <c r="J256"/>
  <c r="F256"/>
  <c r="E256"/>
  <c r="D256"/>
  <c r="B256"/>
  <c r="M255"/>
  <c r="H255" s="1"/>
  <c r="G255" s="1"/>
  <c r="J255"/>
  <c r="F255"/>
  <c r="E255"/>
  <c r="D255"/>
  <c r="B255"/>
  <c r="M254"/>
  <c r="H254" s="1"/>
  <c r="G254" s="1"/>
  <c r="J254"/>
  <c r="F254"/>
  <c r="E254"/>
  <c r="D254"/>
  <c r="B254"/>
  <c r="M253"/>
  <c r="H253" s="1"/>
  <c r="G253" s="1"/>
  <c r="J253"/>
  <c r="F253"/>
  <c r="E253"/>
  <c r="D253"/>
  <c r="B253"/>
  <c r="M252"/>
  <c r="H252" s="1"/>
  <c r="G252" s="1"/>
  <c r="J252"/>
  <c r="F252"/>
  <c r="E252"/>
  <c r="D252"/>
  <c r="B252"/>
  <c r="M251"/>
  <c r="H251" s="1"/>
  <c r="G251" s="1"/>
  <c r="J251"/>
  <c r="F251"/>
  <c r="E251"/>
  <c r="D251"/>
  <c r="B251"/>
  <c r="M250"/>
  <c r="J250"/>
  <c r="H250"/>
  <c r="G250" s="1"/>
  <c r="F250"/>
  <c r="E250"/>
  <c r="D250"/>
  <c r="B250"/>
  <c r="M249"/>
  <c r="J249"/>
  <c r="H249"/>
  <c r="G249" s="1"/>
  <c r="F249"/>
  <c r="E249"/>
  <c r="D249"/>
  <c r="B249"/>
  <c r="M248"/>
  <c r="H248" s="1"/>
  <c r="G248" s="1"/>
  <c r="J248"/>
  <c r="F248"/>
  <c r="E248"/>
  <c r="D248"/>
  <c r="B248"/>
  <c r="M247"/>
  <c r="H247" s="1"/>
  <c r="G247" s="1"/>
  <c r="J247"/>
  <c r="F247"/>
  <c r="E247"/>
  <c r="D247"/>
  <c r="B247"/>
  <c r="M246"/>
  <c r="H246" s="1"/>
  <c r="G246" s="1"/>
  <c r="J246"/>
  <c r="F246"/>
  <c r="E246"/>
  <c r="D246"/>
  <c r="B246"/>
  <c r="M245"/>
  <c r="H245" s="1"/>
  <c r="G245" s="1"/>
  <c r="J245"/>
  <c r="F245"/>
  <c r="E245"/>
  <c r="D245"/>
  <c r="B245"/>
  <c r="M244"/>
  <c r="H244" s="1"/>
  <c r="G244" s="1"/>
  <c r="J244"/>
  <c r="F244"/>
  <c r="E244"/>
  <c r="D244"/>
  <c r="B244"/>
  <c r="M243"/>
  <c r="H243" s="1"/>
  <c r="G243" s="1"/>
  <c r="J243"/>
  <c r="F243"/>
  <c r="E243"/>
  <c r="D243"/>
  <c r="B243"/>
  <c r="M242"/>
  <c r="J242"/>
  <c r="H242"/>
  <c r="G242" s="1"/>
  <c r="F242"/>
  <c r="E242"/>
  <c r="D242"/>
  <c r="B242"/>
  <c r="M241"/>
  <c r="J241"/>
  <c r="H241"/>
  <c r="G241" s="1"/>
  <c r="F241"/>
  <c r="E241"/>
  <c r="D241"/>
  <c r="B241"/>
  <c r="M240"/>
  <c r="J240"/>
  <c r="H240"/>
  <c r="G240" s="1"/>
  <c r="F240"/>
  <c r="E240"/>
  <c r="D240"/>
  <c r="B240"/>
  <c r="M239"/>
  <c r="H239" s="1"/>
  <c r="G239" s="1"/>
  <c r="J239"/>
  <c r="F239"/>
  <c r="E239"/>
  <c r="D239"/>
  <c r="B239"/>
  <c r="M238"/>
  <c r="H238" s="1"/>
  <c r="G238" s="1"/>
  <c r="J238"/>
  <c r="F238"/>
  <c r="E238"/>
  <c r="D238"/>
  <c r="B238"/>
  <c r="M237"/>
  <c r="H237" s="1"/>
  <c r="G237" s="1"/>
  <c r="J237"/>
  <c r="F237"/>
  <c r="E237"/>
  <c r="D237"/>
  <c r="B237"/>
  <c r="M236"/>
  <c r="H236" s="1"/>
  <c r="G236" s="1"/>
  <c r="J236"/>
  <c r="F236"/>
  <c r="E236"/>
  <c r="D236"/>
  <c r="B236"/>
  <c r="M235"/>
  <c r="H235" s="1"/>
  <c r="G235" s="1"/>
  <c r="J235"/>
  <c r="F235"/>
  <c r="E235"/>
  <c r="D235"/>
  <c r="B235"/>
  <c r="M234"/>
  <c r="J234"/>
  <c r="H234"/>
  <c r="G234" s="1"/>
  <c r="F234"/>
  <c r="E234"/>
  <c r="D234"/>
  <c r="B234"/>
  <c r="M233"/>
  <c r="J233"/>
  <c r="H233"/>
  <c r="G233" s="1"/>
  <c r="F233"/>
  <c r="E233"/>
  <c r="D233"/>
  <c r="B233"/>
  <c r="M232"/>
  <c r="J232"/>
  <c r="H232"/>
  <c r="G232" s="1"/>
  <c r="F232"/>
  <c r="E232"/>
  <c r="D232"/>
  <c r="B232"/>
  <c r="M231"/>
  <c r="H231" s="1"/>
  <c r="G231" s="1"/>
  <c r="J231"/>
  <c r="F231"/>
  <c r="E231"/>
  <c r="D231"/>
  <c r="B231"/>
  <c r="M230"/>
  <c r="H230" s="1"/>
  <c r="G230" s="1"/>
  <c r="J230"/>
  <c r="F230"/>
  <c r="E230"/>
  <c r="D230"/>
  <c r="B230"/>
  <c r="M229"/>
  <c r="J229"/>
  <c r="H229"/>
  <c r="G229" s="1"/>
  <c r="F229"/>
  <c r="E229"/>
  <c r="D229"/>
  <c r="B229"/>
  <c r="M228"/>
  <c r="H228" s="1"/>
  <c r="G228" s="1"/>
  <c r="J228"/>
  <c r="F228"/>
  <c r="E228"/>
  <c r="D228"/>
  <c r="B228"/>
  <c r="M227"/>
  <c r="H227" s="1"/>
  <c r="G227" s="1"/>
  <c r="J227"/>
  <c r="F227"/>
  <c r="E227"/>
  <c r="D227"/>
  <c r="B227"/>
  <c r="M226"/>
  <c r="J226"/>
  <c r="H226"/>
  <c r="G226" s="1"/>
  <c r="F226"/>
  <c r="E226"/>
  <c r="D226"/>
  <c r="B226"/>
  <c r="M225"/>
  <c r="J225"/>
  <c r="H225"/>
  <c r="G225" s="1"/>
  <c r="F225"/>
  <c r="E225"/>
  <c r="D225"/>
  <c r="B225"/>
  <c r="D222"/>
  <c r="G221"/>
  <c r="F221"/>
  <c r="M219"/>
  <c r="H219" s="1"/>
  <c r="G219" s="1"/>
  <c r="J219"/>
  <c r="F219"/>
  <c r="E219"/>
  <c r="D219"/>
  <c r="B219"/>
  <c r="M218"/>
  <c r="J218"/>
  <c r="H218"/>
  <c r="G218" s="1"/>
  <c r="F218"/>
  <c r="E218"/>
  <c r="D218"/>
  <c r="B218"/>
  <c r="M217"/>
  <c r="J217"/>
  <c r="H217"/>
  <c r="G217" s="1"/>
  <c r="F217"/>
  <c r="E217"/>
  <c r="D217"/>
  <c r="B217"/>
  <c r="M216"/>
  <c r="J216"/>
  <c r="H216"/>
  <c r="G216" s="1"/>
  <c r="F216"/>
  <c r="E216"/>
  <c r="D216"/>
  <c r="B216"/>
  <c r="M215"/>
  <c r="H215" s="1"/>
  <c r="G215" s="1"/>
  <c r="J215"/>
  <c r="F215"/>
  <c r="E215"/>
  <c r="D215"/>
  <c r="B215"/>
  <c r="M214"/>
  <c r="J214"/>
  <c r="H214"/>
  <c r="G214" s="1"/>
  <c r="F214"/>
  <c r="E214"/>
  <c r="D214"/>
  <c r="B214"/>
  <c r="M213"/>
  <c r="J213"/>
  <c r="H213"/>
  <c r="G213" s="1"/>
  <c r="F213"/>
  <c r="E213"/>
  <c r="D213"/>
  <c r="B213"/>
  <c r="M212"/>
  <c r="H212" s="1"/>
  <c r="G212" s="1"/>
  <c r="J212"/>
  <c r="F212"/>
  <c r="E212"/>
  <c r="D212"/>
  <c r="B212"/>
  <c r="M211"/>
  <c r="H211" s="1"/>
  <c r="G211" s="1"/>
  <c r="J211"/>
  <c r="F211"/>
  <c r="E211"/>
  <c r="D211"/>
  <c r="B211"/>
  <c r="M210"/>
  <c r="J210"/>
  <c r="H210"/>
  <c r="G210" s="1"/>
  <c r="F210"/>
  <c r="E210"/>
  <c r="D210"/>
  <c r="B210"/>
  <c r="M209"/>
  <c r="J209"/>
  <c r="H209"/>
  <c r="G209" s="1"/>
  <c r="F209"/>
  <c r="E209"/>
  <c r="D209"/>
  <c r="B209"/>
  <c r="M208"/>
  <c r="J208"/>
  <c r="H208"/>
  <c r="G208" s="1"/>
  <c r="F208"/>
  <c r="E208"/>
  <c r="D208"/>
  <c r="B208"/>
  <c r="M207"/>
  <c r="H207" s="1"/>
  <c r="G207" s="1"/>
  <c r="J207"/>
  <c r="F207"/>
  <c r="E207"/>
  <c r="D207"/>
  <c r="B207"/>
  <c r="M206"/>
  <c r="J206"/>
  <c r="H206"/>
  <c r="G206" s="1"/>
  <c r="F206"/>
  <c r="E206"/>
  <c r="D206"/>
  <c r="B206"/>
  <c r="M205"/>
  <c r="J205"/>
  <c r="H205"/>
  <c r="G205" s="1"/>
  <c r="F205"/>
  <c r="E205"/>
  <c r="D205"/>
  <c r="B205"/>
  <c r="M204"/>
  <c r="H204" s="1"/>
  <c r="G204" s="1"/>
  <c r="J204"/>
  <c r="F204"/>
  <c r="E204"/>
  <c r="D204"/>
  <c r="B204"/>
  <c r="M203"/>
  <c r="H203" s="1"/>
  <c r="G203" s="1"/>
  <c r="J203"/>
  <c r="F203"/>
  <c r="E203"/>
  <c r="D203"/>
  <c r="B203"/>
  <c r="M202"/>
  <c r="J202"/>
  <c r="H202"/>
  <c r="G202" s="1"/>
  <c r="F202"/>
  <c r="E202"/>
  <c r="D202"/>
  <c r="B202"/>
  <c r="M201"/>
  <c r="J201"/>
  <c r="H201"/>
  <c r="G201" s="1"/>
  <c r="F201"/>
  <c r="E201"/>
  <c r="D201"/>
  <c r="B201"/>
  <c r="M200"/>
  <c r="J200"/>
  <c r="H200"/>
  <c r="G200" s="1"/>
  <c r="F200"/>
  <c r="E200"/>
  <c r="D200"/>
  <c r="B200"/>
  <c r="M199"/>
  <c r="H199" s="1"/>
  <c r="G199" s="1"/>
  <c r="J199"/>
  <c r="F199"/>
  <c r="E199"/>
  <c r="D199"/>
  <c r="B199"/>
  <c r="M198"/>
  <c r="J198"/>
  <c r="H198"/>
  <c r="G198" s="1"/>
  <c r="F198"/>
  <c r="E198"/>
  <c r="D198"/>
  <c r="B198"/>
  <c r="M197"/>
  <c r="J197"/>
  <c r="H197"/>
  <c r="G197" s="1"/>
  <c r="F197"/>
  <c r="E197"/>
  <c r="D197"/>
  <c r="B197"/>
  <c r="M196"/>
  <c r="H196" s="1"/>
  <c r="G196" s="1"/>
  <c r="J196"/>
  <c r="F196"/>
  <c r="E196"/>
  <c r="D196"/>
  <c r="B196"/>
  <c r="M195"/>
  <c r="H195" s="1"/>
  <c r="G195" s="1"/>
  <c r="J195"/>
  <c r="F195"/>
  <c r="E195"/>
  <c r="D195"/>
  <c r="B195"/>
  <c r="M194"/>
  <c r="J194"/>
  <c r="H194"/>
  <c r="G194" s="1"/>
  <c r="F194"/>
  <c r="E194"/>
  <c r="D194"/>
  <c r="B194"/>
  <c r="M193"/>
  <c r="J193"/>
  <c r="H193"/>
  <c r="G193" s="1"/>
  <c r="F193"/>
  <c r="E193"/>
  <c r="D193"/>
  <c r="B193"/>
  <c r="M192"/>
  <c r="J192"/>
  <c r="H192"/>
  <c r="G192" s="1"/>
  <c r="F192"/>
  <c r="E192"/>
  <c r="D192"/>
  <c r="B192"/>
  <c r="M191"/>
  <c r="H191" s="1"/>
  <c r="G191" s="1"/>
  <c r="J191"/>
  <c r="F191"/>
  <c r="E191"/>
  <c r="D191"/>
  <c r="B191"/>
  <c r="M190"/>
  <c r="H190" s="1"/>
  <c r="G190" s="1"/>
  <c r="J190"/>
  <c r="F190"/>
  <c r="E190"/>
  <c r="D190"/>
  <c r="B190"/>
  <c r="M189"/>
  <c r="J189"/>
  <c r="H189"/>
  <c r="G189" s="1"/>
  <c r="F189"/>
  <c r="E189"/>
  <c r="D189"/>
  <c r="B189"/>
  <c r="M188"/>
  <c r="H188" s="1"/>
  <c r="G188" s="1"/>
  <c r="J188"/>
  <c r="F188"/>
  <c r="E188"/>
  <c r="D188"/>
  <c r="B188"/>
  <c r="M187"/>
  <c r="H187" s="1"/>
  <c r="G187" s="1"/>
  <c r="J187"/>
  <c r="F187"/>
  <c r="E187"/>
  <c r="D187"/>
  <c r="B187"/>
  <c r="M186"/>
  <c r="H186" s="1"/>
  <c r="G186" s="1"/>
  <c r="J186"/>
  <c r="F186"/>
  <c r="E186"/>
  <c r="D186"/>
  <c r="B186"/>
  <c r="M185"/>
  <c r="J185"/>
  <c r="H185"/>
  <c r="G185" s="1"/>
  <c r="F185"/>
  <c r="E185"/>
  <c r="D185"/>
  <c r="B185"/>
  <c r="M184"/>
  <c r="J184"/>
  <c r="H184"/>
  <c r="G184" s="1"/>
  <c r="F184"/>
  <c r="E184"/>
  <c r="D184"/>
  <c r="B184"/>
  <c r="M183"/>
  <c r="H183" s="1"/>
  <c r="G183" s="1"/>
  <c r="J183"/>
  <c r="F183"/>
  <c r="E183"/>
  <c r="D183"/>
  <c r="B183"/>
  <c r="M182"/>
  <c r="H182" s="1"/>
  <c r="G182" s="1"/>
  <c r="J182"/>
  <c r="F182"/>
  <c r="E182"/>
  <c r="D182"/>
  <c r="B182"/>
  <c r="M181"/>
  <c r="J181"/>
  <c r="H181"/>
  <c r="G181" s="1"/>
  <c r="F181"/>
  <c r="E181"/>
  <c r="D181"/>
  <c r="B181"/>
  <c r="M180"/>
  <c r="J180"/>
  <c r="H180"/>
  <c r="G180" s="1"/>
  <c r="F180"/>
  <c r="E180"/>
  <c r="D180"/>
  <c r="B180"/>
  <c r="M179"/>
  <c r="H179" s="1"/>
  <c r="G179" s="1"/>
  <c r="J179"/>
  <c r="F179"/>
  <c r="E179"/>
  <c r="D179"/>
  <c r="B179"/>
  <c r="M178"/>
  <c r="H178" s="1"/>
  <c r="G178" s="1"/>
  <c r="J178"/>
  <c r="F178"/>
  <c r="E178"/>
  <c r="D178"/>
  <c r="B178"/>
  <c r="M177"/>
  <c r="J177"/>
  <c r="H177"/>
  <c r="G177" s="1"/>
  <c r="F177"/>
  <c r="E177"/>
  <c r="D177"/>
  <c r="B177"/>
  <c r="M176"/>
  <c r="J176"/>
  <c r="H176"/>
  <c r="G176" s="1"/>
  <c r="F176"/>
  <c r="E176"/>
  <c r="D176"/>
  <c r="B176"/>
  <c r="M175"/>
  <c r="H175" s="1"/>
  <c r="G175" s="1"/>
  <c r="J175"/>
  <c r="F175"/>
  <c r="E175"/>
  <c r="D175"/>
  <c r="B175"/>
  <c r="M174"/>
  <c r="H174" s="1"/>
  <c r="G174" s="1"/>
  <c r="J174"/>
  <c r="F174"/>
  <c r="E174"/>
  <c r="D174"/>
  <c r="B174"/>
  <c r="M173"/>
  <c r="J173"/>
  <c r="H173"/>
  <c r="G173" s="1"/>
  <c r="F173"/>
  <c r="E173"/>
  <c r="D173"/>
  <c r="B173"/>
  <c r="M172"/>
  <c r="J172"/>
  <c r="H172"/>
  <c r="G172" s="1"/>
  <c r="F172"/>
  <c r="E172"/>
  <c r="D172"/>
  <c r="B172"/>
  <c r="M171"/>
  <c r="H171" s="1"/>
  <c r="G171" s="1"/>
  <c r="J171"/>
  <c r="F171"/>
  <c r="E171"/>
  <c r="D171"/>
  <c r="B171"/>
  <c r="M170"/>
  <c r="H170" s="1"/>
  <c r="J170"/>
  <c r="F170"/>
  <c r="E170"/>
  <c r="D170"/>
  <c r="D220" s="1"/>
  <c r="B170"/>
  <c r="D167"/>
  <c r="G166"/>
  <c r="F166"/>
  <c r="M164"/>
  <c r="J164"/>
  <c r="H164"/>
  <c r="G164" s="1"/>
  <c r="F164"/>
  <c r="E164"/>
  <c r="D164"/>
  <c r="B164"/>
  <c r="M163"/>
  <c r="H163" s="1"/>
  <c r="G163" s="1"/>
  <c r="J163"/>
  <c r="F163"/>
  <c r="E163"/>
  <c r="D163"/>
  <c r="B163"/>
  <c r="M162"/>
  <c r="H162" s="1"/>
  <c r="G162" s="1"/>
  <c r="J162"/>
  <c r="F162"/>
  <c r="E162"/>
  <c r="D162"/>
  <c r="B162"/>
  <c r="M161"/>
  <c r="J161"/>
  <c r="H161"/>
  <c r="G161" s="1"/>
  <c r="F161"/>
  <c r="E161"/>
  <c r="D161"/>
  <c r="B161"/>
  <c r="M160"/>
  <c r="J160"/>
  <c r="H160"/>
  <c r="G160" s="1"/>
  <c r="F160"/>
  <c r="E160"/>
  <c r="D160"/>
  <c r="B160"/>
  <c r="M159"/>
  <c r="H159" s="1"/>
  <c r="G159" s="1"/>
  <c r="J159"/>
  <c r="F159"/>
  <c r="E159"/>
  <c r="D159"/>
  <c r="B159"/>
  <c r="M158"/>
  <c r="H158" s="1"/>
  <c r="G158" s="1"/>
  <c r="J158"/>
  <c r="F158"/>
  <c r="E158"/>
  <c r="D158"/>
  <c r="B158"/>
  <c r="M157"/>
  <c r="J157"/>
  <c r="H157"/>
  <c r="G157" s="1"/>
  <c r="F157"/>
  <c r="E157"/>
  <c r="D157"/>
  <c r="B157"/>
  <c r="M156"/>
  <c r="J156"/>
  <c r="H156"/>
  <c r="G156" s="1"/>
  <c r="F156"/>
  <c r="E156"/>
  <c r="D156"/>
  <c r="B156"/>
  <c r="M155"/>
  <c r="H155" s="1"/>
  <c r="G155" s="1"/>
  <c r="J155"/>
  <c r="F155"/>
  <c r="E155"/>
  <c r="D155"/>
  <c r="B155"/>
  <c r="M154"/>
  <c r="H154" s="1"/>
  <c r="G154" s="1"/>
  <c r="J154"/>
  <c r="F154"/>
  <c r="E154"/>
  <c r="D154"/>
  <c r="B154"/>
  <c r="M153"/>
  <c r="J153"/>
  <c r="H153"/>
  <c r="G153" s="1"/>
  <c r="F153"/>
  <c r="E153"/>
  <c r="D153"/>
  <c r="B153"/>
  <c r="M152"/>
  <c r="J152"/>
  <c r="H152"/>
  <c r="G152" s="1"/>
  <c r="F152"/>
  <c r="E152"/>
  <c r="D152"/>
  <c r="B152"/>
  <c r="M151"/>
  <c r="H151" s="1"/>
  <c r="G151" s="1"/>
  <c r="J151"/>
  <c r="F151"/>
  <c r="E151"/>
  <c r="D151"/>
  <c r="B151"/>
  <c r="M150"/>
  <c r="H150" s="1"/>
  <c r="G150" s="1"/>
  <c r="J150"/>
  <c r="F150"/>
  <c r="E150"/>
  <c r="D150"/>
  <c r="B150"/>
  <c r="M149"/>
  <c r="J149"/>
  <c r="H149"/>
  <c r="G149" s="1"/>
  <c r="F149"/>
  <c r="E149"/>
  <c r="D149"/>
  <c r="B149"/>
  <c r="M148"/>
  <c r="J148"/>
  <c r="H148"/>
  <c r="G148" s="1"/>
  <c r="F148"/>
  <c r="E148"/>
  <c r="D148"/>
  <c r="B148"/>
  <c r="M147"/>
  <c r="H147" s="1"/>
  <c r="G147" s="1"/>
  <c r="J147"/>
  <c r="F147"/>
  <c r="E147"/>
  <c r="D147"/>
  <c r="B147"/>
  <c r="M146"/>
  <c r="H146" s="1"/>
  <c r="G146" s="1"/>
  <c r="J146"/>
  <c r="F146"/>
  <c r="E146"/>
  <c r="D146"/>
  <c r="B146"/>
  <c r="M145"/>
  <c r="J145"/>
  <c r="H145"/>
  <c r="G145" s="1"/>
  <c r="F145"/>
  <c r="E145"/>
  <c r="D145"/>
  <c r="B145"/>
  <c r="M144"/>
  <c r="J144"/>
  <c r="H144"/>
  <c r="G144" s="1"/>
  <c r="F144"/>
  <c r="E144"/>
  <c r="D144"/>
  <c r="B144"/>
  <c r="M143"/>
  <c r="H143" s="1"/>
  <c r="G143" s="1"/>
  <c r="J143"/>
  <c r="F143"/>
  <c r="E143"/>
  <c r="D143"/>
  <c r="B143"/>
  <c r="M142"/>
  <c r="H142" s="1"/>
  <c r="G142" s="1"/>
  <c r="J142"/>
  <c r="F142"/>
  <c r="E142"/>
  <c r="D142"/>
  <c r="B142"/>
  <c r="M141"/>
  <c r="J141"/>
  <c r="H141"/>
  <c r="G141" s="1"/>
  <c r="F141"/>
  <c r="E141"/>
  <c r="D141"/>
  <c r="B141"/>
  <c r="M140"/>
  <c r="J140"/>
  <c r="H140"/>
  <c r="G140" s="1"/>
  <c r="F140"/>
  <c r="E140"/>
  <c r="D140"/>
  <c r="B140"/>
  <c r="M139"/>
  <c r="H139" s="1"/>
  <c r="G139" s="1"/>
  <c r="J139"/>
  <c r="F139"/>
  <c r="E139"/>
  <c r="D139"/>
  <c r="B139"/>
  <c r="M138"/>
  <c r="H138" s="1"/>
  <c r="G138" s="1"/>
  <c r="J138"/>
  <c r="F138"/>
  <c r="E138"/>
  <c r="D138"/>
  <c r="B138"/>
  <c r="M137"/>
  <c r="J137"/>
  <c r="H137"/>
  <c r="G137" s="1"/>
  <c r="F137"/>
  <c r="E137"/>
  <c r="D137"/>
  <c r="B137"/>
  <c r="M136"/>
  <c r="J136"/>
  <c r="H136"/>
  <c r="G136" s="1"/>
  <c r="F136"/>
  <c r="E136"/>
  <c r="D136"/>
  <c r="B136"/>
  <c r="M135"/>
  <c r="H135" s="1"/>
  <c r="G135" s="1"/>
  <c r="J135"/>
  <c r="F135"/>
  <c r="E135"/>
  <c r="D135"/>
  <c r="B135"/>
  <c r="M134"/>
  <c r="H134" s="1"/>
  <c r="G134" s="1"/>
  <c r="J134"/>
  <c r="F134"/>
  <c r="E134"/>
  <c r="D134"/>
  <c r="B134"/>
  <c r="M133"/>
  <c r="J133"/>
  <c r="H133"/>
  <c r="G133" s="1"/>
  <c r="F133"/>
  <c r="E133"/>
  <c r="D133"/>
  <c r="B133"/>
  <c r="M132"/>
  <c r="J132"/>
  <c r="H132"/>
  <c r="G132" s="1"/>
  <c r="F132"/>
  <c r="E132"/>
  <c r="D132"/>
  <c r="B132"/>
  <c r="M131"/>
  <c r="H131" s="1"/>
  <c r="G131" s="1"/>
  <c r="J131"/>
  <c r="F131"/>
  <c r="E131"/>
  <c r="D131"/>
  <c r="B131"/>
  <c r="M130"/>
  <c r="H130" s="1"/>
  <c r="G130" s="1"/>
  <c r="J130"/>
  <c r="F130"/>
  <c r="E130"/>
  <c r="D130"/>
  <c r="B130"/>
  <c r="M129"/>
  <c r="J129"/>
  <c r="H129"/>
  <c r="G129" s="1"/>
  <c r="F129"/>
  <c r="E129"/>
  <c r="D129"/>
  <c r="B129"/>
  <c r="M128"/>
  <c r="J128"/>
  <c r="H128"/>
  <c r="G128" s="1"/>
  <c r="F128"/>
  <c r="E128"/>
  <c r="D128"/>
  <c r="B128"/>
  <c r="M127"/>
  <c r="H127" s="1"/>
  <c r="G127" s="1"/>
  <c r="J127"/>
  <c r="F127"/>
  <c r="E127"/>
  <c r="D127"/>
  <c r="B127"/>
  <c r="M126"/>
  <c r="H126" s="1"/>
  <c r="G126" s="1"/>
  <c r="J126"/>
  <c r="F126"/>
  <c r="E126"/>
  <c r="D126"/>
  <c r="B126"/>
  <c r="M125"/>
  <c r="J125"/>
  <c r="H125"/>
  <c r="G125" s="1"/>
  <c r="F125"/>
  <c r="E125"/>
  <c r="D125"/>
  <c r="B125"/>
  <c r="M124"/>
  <c r="J124"/>
  <c r="H124"/>
  <c r="G124" s="1"/>
  <c r="F124"/>
  <c r="E124"/>
  <c r="D124"/>
  <c r="B124"/>
  <c r="M123"/>
  <c r="H123" s="1"/>
  <c r="G123" s="1"/>
  <c r="J123"/>
  <c r="F123"/>
  <c r="E123"/>
  <c r="D123"/>
  <c r="B123"/>
  <c r="M122"/>
  <c r="H122" s="1"/>
  <c r="G122" s="1"/>
  <c r="J122"/>
  <c r="F122"/>
  <c r="E122"/>
  <c r="D122"/>
  <c r="B122"/>
  <c r="M121"/>
  <c r="J121"/>
  <c r="H121"/>
  <c r="G121" s="1"/>
  <c r="F121"/>
  <c r="E121"/>
  <c r="D121"/>
  <c r="B121"/>
  <c r="M120"/>
  <c r="J120"/>
  <c r="H120"/>
  <c r="G120" s="1"/>
  <c r="F120"/>
  <c r="E120"/>
  <c r="D120"/>
  <c r="B120"/>
  <c r="M119"/>
  <c r="H119" s="1"/>
  <c r="G119" s="1"/>
  <c r="J119"/>
  <c r="F119"/>
  <c r="E119"/>
  <c r="D119"/>
  <c r="B119"/>
  <c r="M118"/>
  <c r="H118" s="1"/>
  <c r="G118" s="1"/>
  <c r="J118"/>
  <c r="F118"/>
  <c r="E118"/>
  <c r="D118"/>
  <c r="B118"/>
  <c r="M117"/>
  <c r="J117"/>
  <c r="H117"/>
  <c r="G117" s="1"/>
  <c r="F117"/>
  <c r="E117"/>
  <c r="D117"/>
  <c r="B117"/>
  <c r="M116"/>
  <c r="J116"/>
  <c r="H116"/>
  <c r="G116" s="1"/>
  <c r="F116"/>
  <c r="E116"/>
  <c r="D116"/>
  <c r="B116"/>
  <c r="M115"/>
  <c r="H115" s="1"/>
  <c r="J115"/>
  <c r="F115"/>
  <c r="E115"/>
  <c r="D115"/>
  <c r="D165" s="1"/>
  <c r="B115"/>
  <c r="D112"/>
  <c r="G111"/>
  <c r="F111"/>
  <c r="M109"/>
  <c r="J109"/>
  <c r="H109"/>
  <c r="G109" s="1"/>
  <c r="F109"/>
  <c r="E109"/>
  <c r="D109"/>
  <c r="B109"/>
  <c r="M108"/>
  <c r="J108"/>
  <c r="H108"/>
  <c r="G108" s="1"/>
  <c r="F108"/>
  <c r="E108"/>
  <c r="D108"/>
  <c r="B108"/>
  <c r="M107"/>
  <c r="H107" s="1"/>
  <c r="G107" s="1"/>
  <c r="J107"/>
  <c r="F107"/>
  <c r="E107"/>
  <c r="D107"/>
  <c r="B107"/>
  <c r="M106"/>
  <c r="H106" s="1"/>
  <c r="G106" s="1"/>
  <c r="J106"/>
  <c r="F106"/>
  <c r="E106"/>
  <c r="D106"/>
  <c r="B106"/>
  <c r="M105"/>
  <c r="J105"/>
  <c r="H105"/>
  <c r="G105" s="1"/>
  <c r="F105"/>
  <c r="E105"/>
  <c r="D105"/>
  <c r="B105"/>
  <c r="M104"/>
  <c r="J104"/>
  <c r="H104"/>
  <c r="G104" s="1"/>
  <c r="F104"/>
  <c r="E104"/>
  <c r="D104"/>
  <c r="B104"/>
  <c r="M103"/>
  <c r="H103" s="1"/>
  <c r="G103" s="1"/>
  <c r="J103"/>
  <c r="F103"/>
  <c r="E103"/>
  <c r="D103"/>
  <c r="B103"/>
  <c r="M102"/>
  <c r="H102" s="1"/>
  <c r="G102" s="1"/>
  <c r="J102"/>
  <c r="F102"/>
  <c r="E102"/>
  <c r="D102"/>
  <c r="B102"/>
  <c r="M101"/>
  <c r="J101"/>
  <c r="H101"/>
  <c r="G101" s="1"/>
  <c r="F101"/>
  <c r="E101"/>
  <c r="D101"/>
  <c r="B101"/>
  <c r="M100"/>
  <c r="J100"/>
  <c r="H100"/>
  <c r="G100" s="1"/>
  <c r="F100"/>
  <c r="E100"/>
  <c r="D100"/>
  <c r="B100"/>
  <c r="M99"/>
  <c r="H99" s="1"/>
  <c r="G99" s="1"/>
  <c r="J99"/>
  <c r="F99"/>
  <c r="E99"/>
  <c r="D99"/>
  <c r="B99"/>
  <c r="M98"/>
  <c r="H98" s="1"/>
  <c r="G98" s="1"/>
  <c r="J98"/>
  <c r="F98"/>
  <c r="E98"/>
  <c r="D98"/>
  <c r="B98"/>
  <c r="M97"/>
  <c r="J97"/>
  <c r="H97"/>
  <c r="G97" s="1"/>
  <c r="F97"/>
  <c r="E97"/>
  <c r="D97"/>
  <c r="B97"/>
  <c r="M96"/>
  <c r="J96"/>
  <c r="H96"/>
  <c r="G96" s="1"/>
  <c r="F96"/>
  <c r="E96"/>
  <c r="D96"/>
  <c r="B96"/>
  <c r="M95"/>
  <c r="H95" s="1"/>
  <c r="G95" s="1"/>
  <c r="J95"/>
  <c r="F95"/>
  <c r="E95"/>
  <c r="D95"/>
  <c r="B95"/>
  <c r="M94"/>
  <c r="H94" s="1"/>
  <c r="G94" s="1"/>
  <c r="J94"/>
  <c r="F94"/>
  <c r="E94"/>
  <c r="D94"/>
  <c r="B94"/>
  <c r="M93"/>
  <c r="J93"/>
  <c r="H93"/>
  <c r="G93" s="1"/>
  <c r="F93"/>
  <c r="E93"/>
  <c r="D93"/>
  <c r="B93"/>
  <c r="M92"/>
  <c r="J92"/>
  <c r="H92"/>
  <c r="G92" s="1"/>
  <c r="F92"/>
  <c r="E92"/>
  <c r="D92"/>
  <c r="B92"/>
  <c r="M91"/>
  <c r="H91" s="1"/>
  <c r="G91" s="1"/>
  <c r="J91"/>
  <c r="F91"/>
  <c r="E91"/>
  <c r="D91"/>
  <c r="B91"/>
  <c r="M90"/>
  <c r="H90" s="1"/>
  <c r="G90" s="1"/>
  <c r="J90"/>
  <c r="F90"/>
  <c r="E90"/>
  <c r="D90"/>
  <c r="B90"/>
  <c r="M89"/>
  <c r="J89"/>
  <c r="H89"/>
  <c r="G89" s="1"/>
  <c r="F89"/>
  <c r="E89"/>
  <c r="D89"/>
  <c r="B89"/>
  <c r="M88"/>
  <c r="J88"/>
  <c r="H88"/>
  <c r="G88" s="1"/>
  <c r="F88"/>
  <c r="E88"/>
  <c r="D88"/>
  <c r="B88"/>
  <c r="M87"/>
  <c r="H87" s="1"/>
  <c r="G87" s="1"/>
  <c r="J87"/>
  <c r="F87"/>
  <c r="E87"/>
  <c r="D87"/>
  <c r="B87"/>
  <c r="M86"/>
  <c r="H86" s="1"/>
  <c r="G86" s="1"/>
  <c r="J86"/>
  <c r="F86"/>
  <c r="E86"/>
  <c r="D86"/>
  <c r="B86"/>
  <c r="M85"/>
  <c r="J85"/>
  <c r="H85"/>
  <c r="G85" s="1"/>
  <c r="F85"/>
  <c r="E85"/>
  <c r="D85"/>
  <c r="B85"/>
  <c r="M84"/>
  <c r="J84"/>
  <c r="H84"/>
  <c r="G84" s="1"/>
  <c r="F84"/>
  <c r="E84"/>
  <c r="D84"/>
  <c r="B84"/>
  <c r="M83"/>
  <c r="H83" s="1"/>
  <c r="G83" s="1"/>
  <c r="J83"/>
  <c r="F83"/>
  <c r="E83"/>
  <c r="D83"/>
  <c r="B83"/>
  <c r="M82"/>
  <c r="H82" s="1"/>
  <c r="G82" s="1"/>
  <c r="J82"/>
  <c r="F82"/>
  <c r="E82"/>
  <c r="D82"/>
  <c r="B82"/>
  <c r="M81"/>
  <c r="J81"/>
  <c r="H81"/>
  <c r="G81" s="1"/>
  <c r="F81"/>
  <c r="E81"/>
  <c r="D81"/>
  <c r="B81"/>
  <c r="M80"/>
  <c r="J80"/>
  <c r="H80"/>
  <c r="G80" s="1"/>
  <c r="F80"/>
  <c r="E80"/>
  <c r="D80"/>
  <c r="B80"/>
  <c r="M79"/>
  <c r="H79" s="1"/>
  <c r="G79" s="1"/>
  <c r="J79"/>
  <c r="F79"/>
  <c r="E79"/>
  <c r="D79"/>
  <c r="B79"/>
  <c r="M78"/>
  <c r="H78" s="1"/>
  <c r="G78" s="1"/>
  <c r="J78"/>
  <c r="F78"/>
  <c r="E78"/>
  <c r="D78"/>
  <c r="B78"/>
  <c r="M77"/>
  <c r="J77"/>
  <c r="H77"/>
  <c r="G77" s="1"/>
  <c r="F77"/>
  <c r="E77"/>
  <c r="D77"/>
  <c r="B77"/>
  <c r="M76"/>
  <c r="J76"/>
  <c r="H76"/>
  <c r="G76" s="1"/>
  <c r="F76"/>
  <c r="E76"/>
  <c r="D76"/>
  <c r="B76"/>
  <c r="M75"/>
  <c r="H75" s="1"/>
  <c r="G75" s="1"/>
  <c r="J75"/>
  <c r="F75"/>
  <c r="E75"/>
  <c r="D75"/>
  <c r="B75"/>
  <c r="M74"/>
  <c r="H74" s="1"/>
  <c r="G74" s="1"/>
  <c r="J74"/>
  <c r="F74"/>
  <c r="E74"/>
  <c r="D74"/>
  <c r="B74"/>
  <c r="M73"/>
  <c r="J73"/>
  <c r="H73"/>
  <c r="G73" s="1"/>
  <c r="F73"/>
  <c r="E73"/>
  <c r="D73"/>
  <c r="B73"/>
  <c r="M72"/>
  <c r="J72"/>
  <c r="H72"/>
  <c r="G72" s="1"/>
  <c r="F72"/>
  <c r="E72"/>
  <c r="D72"/>
  <c r="B72"/>
  <c r="M71"/>
  <c r="H71" s="1"/>
  <c r="G71" s="1"/>
  <c r="J71"/>
  <c r="F71"/>
  <c r="E71"/>
  <c r="D71"/>
  <c r="B71"/>
  <c r="M70"/>
  <c r="H70" s="1"/>
  <c r="G70" s="1"/>
  <c r="J70"/>
  <c r="F70"/>
  <c r="E70"/>
  <c r="D70"/>
  <c r="B70"/>
  <c r="M69"/>
  <c r="J69"/>
  <c r="H69"/>
  <c r="G69" s="1"/>
  <c r="F69"/>
  <c r="E69"/>
  <c r="D69"/>
  <c r="B69"/>
  <c r="M68"/>
  <c r="J68"/>
  <c r="H68"/>
  <c r="G68" s="1"/>
  <c r="F68"/>
  <c r="E68"/>
  <c r="D68"/>
  <c r="B68"/>
  <c r="M67"/>
  <c r="H67" s="1"/>
  <c r="G67" s="1"/>
  <c r="J67"/>
  <c r="F67"/>
  <c r="E67"/>
  <c r="D67"/>
  <c r="B67"/>
  <c r="M66"/>
  <c r="H66" s="1"/>
  <c r="G66" s="1"/>
  <c r="J66"/>
  <c r="F66"/>
  <c r="E66"/>
  <c r="D66"/>
  <c r="B66"/>
  <c r="M65"/>
  <c r="J65"/>
  <c r="H65"/>
  <c r="G65" s="1"/>
  <c r="F65"/>
  <c r="E65"/>
  <c r="D65"/>
  <c r="B65"/>
  <c r="M64"/>
  <c r="J64"/>
  <c r="H64"/>
  <c r="G64" s="1"/>
  <c r="F64"/>
  <c r="E64"/>
  <c r="D64"/>
  <c r="B64"/>
  <c r="M63"/>
  <c r="H63" s="1"/>
  <c r="G63" s="1"/>
  <c r="J63"/>
  <c r="F63"/>
  <c r="E63"/>
  <c r="D63"/>
  <c r="B63"/>
  <c r="M62"/>
  <c r="H62" s="1"/>
  <c r="G62" s="1"/>
  <c r="J62"/>
  <c r="F62"/>
  <c r="E62"/>
  <c r="D62"/>
  <c r="B62"/>
  <c r="M61"/>
  <c r="J61"/>
  <c r="H61"/>
  <c r="G61" s="1"/>
  <c r="F61"/>
  <c r="E61"/>
  <c r="D61"/>
  <c r="B61"/>
  <c r="M60"/>
  <c r="J60"/>
  <c r="H60"/>
  <c r="G60" s="1"/>
  <c r="F60"/>
  <c r="E60"/>
  <c r="D60"/>
  <c r="D110" s="1"/>
  <c r="B60"/>
  <c r="D57"/>
  <c r="G56"/>
  <c r="F56"/>
  <c r="M54"/>
  <c r="H54" s="1"/>
  <c r="G54" s="1"/>
  <c r="J54"/>
  <c r="F54"/>
  <c r="E54"/>
  <c r="D54"/>
  <c r="B54"/>
  <c r="M53"/>
  <c r="J53"/>
  <c r="H53"/>
  <c r="G53" s="1"/>
  <c r="F53"/>
  <c r="E53"/>
  <c r="D53"/>
  <c r="B53"/>
  <c r="M52"/>
  <c r="J52"/>
  <c r="H52"/>
  <c r="G52" s="1"/>
  <c r="F52"/>
  <c r="E52"/>
  <c r="D52"/>
  <c r="B52"/>
  <c r="M51"/>
  <c r="H51" s="1"/>
  <c r="G51" s="1"/>
  <c r="J51"/>
  <c r="F51"/>
  <c r="E51"/>
  <c r="D51"/>
  <c r="B51"/>
  <c r="M50"/>
  <c r="H50" s="1"/>
  <c r="G50" s="1"/>
  <c r="J50"/>
  <c r="F50"/>
  <c r="E50"/>
  <c r="D50"/>
  <c r="B50"/>
  <c r="M49"/>
  <c r="J49"/>
  <c r="H49"/>
  <c r="G49" s="1"/>
  <c r="F49"/>
  <c r="E49"/>
  <c r="D49"/>
  <c r="B49"/>
  <c r="M48"/>
  <c r="J48"/>
  <c r="H48"/>
  <c r="G48" s="1"/>
  <c r="F48"/>
  <c r="E48"/>
  <c r="D48"/>
  <c r="B48"/>
  <c r="M47"/>
  <c r="H47" s="1"/>
  <c r="G47" s="1"/>
  <c r="J47"/>
  <c r="F47"/>
  <c r="E47"/>
  <c r="D47"/>
  <c r="B47"/>
  <c r="M46"/>
  <c r="H46" s="1"/>
  <c r="G46" s="1"/>
  <c r="J46"/>
  <c r="F46"/>
  <c r="E46"/>
  <c r="D46"/>
  <c r="B46"/>
  <c r="M45"/>
  <c r="J45"/>
  <c r="H45"/>
  <c r="G45" s="1"/>
  <c r="F45"/>
  <c r="E45"/>
  <c r="D45"/>
  <c r="B45"/>
  <c r="M44"/>
  <c r="J44"/>
  <c r="H44"/>
  <c r="G44" s="1"/>
  <c r="F44"/>
  <c r="E44"/>
  <c r="D44"/>
  <c r="B44"/>
  <c r="M43"/>
  <c r="H43" s="1"/>
  <c r="G43" s="1"/>
  <c r="J43"/>
  <c r="F43"/>
  <c r="E43"/>
  <c r="D43"/>
  <c r="B43"/>
  <c r="M42"/>
  <c r="H42" s="1"/>
  <c r="G42" s="1"/>
  <c r="J42"/>
  <c r="F42"/>
  <c r="E42"/>
  <c r="D42"/>
  <c r="B42"/>
  <c r="M41"/>
  <c r="J41"/>
  <c r="H41"/>
  <c r="G41" s="1"/>
  <c r="F41"/>
  <c r="E41"/>
  <c r="D41"/>
  <c r="B41"/>
  <c r="M40"/>
  <c r="J40"/>
  <c r="H40"/>
  <c r="G40" s="1"/>
  <c r="F40"/>
  <c r="E40"/>
  <c r="D40"/>
  <c r="B40"/>
  <c r="M39"/>
  <c r="H39" s="1"/>
  <c r="G39" s="1"/>
  <c r="J39"/>
  <c r="F39"/>
  <c r="E39"/>
  <c r="D39"/>
  <c r="B39"/>
  <c r="M38"/>
  <c r="H38" s="1"/>
  <c r="G38" s="1"/>
  <c r="J38"/>
  <c r="F38"/>
  <c r="E38"/>
  <c r="D38"/>
  <c r="B38"/>
  <c r="M37"/>
  <c r="J37"/>
  <c r="H37"/>
  <c r="G37" s="1"/>
  <c r="F37"/>
  <c r="E37"/>
  <c r="D37"/>
  <c r="B37"/>
  <c r="M36"/>
  <c r="J36"/>
  <c r="H36"/>
  <c r="G36" s="1"/>
  <c r="F36"/>
  <c r="E36"/>
  <c r="D36"/>
  <c r="B36"/>
  <c r="M35"/>
  <c r="H35" s="1"/>
  <c r="G35" s="1"/>
  <c r="J35"/>
  <c r="F35"/>
  <c r="E35"/>
  <c r="D35"/>
  <c r="B35"/>
  <c r="M34"/>
  <c r="H34" s="1"/>
  <c r="G34" s="1"/>
  <c r="J34"/>
  <c r="F34"/>
  <c r="E34"/>
  <c r="D34"/>
  <c r="B34"/>
  <c r="M33"/>
  <c r="J33"/>
  <c r="H33"/>
  <c r="G33" s="1"/>
  <c r="F33"/>
  <c r="E33"/>
  <c r="D33"/>
  <c r="B33"/>
  <c r="M32"/>
  <c r="J32"/>
  <c r="H32"/>
  <c r="G32" s="1"/>
  <c r="F32"/>
  <c r="E32"/>
  <c r="D32"/>
  <c r="B32"/>
  <c r="M31"/>
  <c r="H31" s="1"/>
  <c r="G31" s="1"/>
  <c r="J31"/>
  <c r="F31"/>
  <c r="E31"/>
  <c r="D31"/>
  <c r="B31"/>
  <c r="M30"/>
  <c r="H30" s="1"/>
  <c r="G30" s="1"/>
  <c r="J30"/>
  <c r="F30"/>
  <c r="E30"/>
  <c r="D30"/>
  <c r="B30"/>
  <c r="M29"/>
  <c r="J29"/>
  <c r="H29"/>
  <c r="G29" s="1"/>
  <c r="F29"/>
  <c r="E29"/>
  <c r="D29"/>
  <c r="B29"/>
  <c r="M28"/>
  <c r="J28"/>
  <c r="H28"/>
  <c r="G28" s="1"/>
  <c r="F28"/>
  <c r="E28"/>
  <c r="D28"/>
  <c r="B28"/>
  <c r="M27"/>
  <c r="H27" s="1"/>
  <c r="G27" s="1"/>
  <c r="J27"/>
  <c r="F27"/>
  <c r="E27"/>
  <c r="D27"/>
  <c r="B27"/>
  <c r="M26"/>
  <c r="H26" s="1"/>
  <c r="G26" s="1"/>
  <c r="J26"/>
  <c r="F26"/>
  <c r="E26"/>
  <c r="D26"/>
  <c r="B26"/>
  <c r="M25"/>
  <c r="J25"/>
  <c r="H25"/>
  <c r="G25" s="1"/>
  <c r="F25"/>
  <c r="E25"/>
  <c r="D25"/>
  <c r="B25"/>
  <c r="M24"/>
  <c r="J24"/>
  <c r="H24"/>
  <c r="G24" s="1"/>
  <c r="F24"/>
  <c r="E24"/>
  <c r="D24"/>
  <c r="B24"/>
  <c r="M23"/>
  <c r="H23" s="1"/>
  <c r="G23" s="1"/>
  <c r="J23"/>
  <c r="F23"/>
  <c r="E23"/>
  <c r="D23"/>
  <c r="B23"/>
  <c r="M22"/>
  <c r="H22" s="1"/>
  <c r="G22" s="1"/>
  <c r="J22"/>
  <c r="F22"/>
  <c r="E22"/>
  <c r="D22"/>
  <c r="B22"/>
  <c r="M21"/>
  <c r="J21"/>
  <c r="H21"/>
  <c r="G21" s="1"/>
  <c r="F21"/>
  <c r="E21"/>
  <c r="D21"/>
  <c r="B21"/>
  <c r="M20"/>
  <c r="J20"/>
  <c r="H20"/>
  <c r="G20" s="1"/>
  <c r="F20"/>
  <c r="E20"/>
  <c r="D20"/>
  <c r="B20"/>
  <c r="M19"/>
  <c r="H19" s="1"/>
  <c r="G19" s="1"/>
  <c r="J19"/>
  <c r="F19"/>
  <c r="E19"/>
  <c r="D19"/>
  <c r="B19"/>
  <c r="M18"/>
  <c r="H18" s="1"/>
  <c r="G18" s="1"/>
  <c r="J18"/>
  <c r="F18"/>
  <c r="E18"/>
  <c r="D18"/>
  <c r="B18"/>
  <c r="M17"/>
  <c r="J17"/>
  <c r="H17"/>
  <c r="G17" s="1"/>
  <c r="F17"/>
  <c r="E17"/>
  <c r="D17"/>
  <c r="B17"/>
  <c r="M16"/>
  <c r="J16"/>
  <c r="H16"/>
  <c r="G16" s="1"/>
  <c r="F16"/>
  <c r="E16"/>
  <c r="D16"/>
  <c r="B16"/>
  <c r="M15"/>
  <c r="H15" s="1"/>
  <c r="G15" s="1"/>
  <c r="J15"/>
  <c r="F15"/>
  <c r="E15"/>
  <c r="D15"/>
  <c r="B15"/>
  <c r="M14"/>
  <c r="H14" s="1"/>
  <c r="G14" s="1"/>
  <c r="J14"/>
  <c r="F14"/>
  <c r="E14"/>
  <c r="D14"/>
  <c r="B14"/>
  <c r="M13"/>
  <c r="J13"/>
  <c r="H13"/>
  <c r="G13" s="1"/>
  <c r="F13"/>
  <c r="E13"/>
  <c r="D13"/>
  <c r="B13"/>
  <c r="M12"/>
  <c r="J12"/>
  <c r="H12"/>
  <c r="G12" s="1"/>
  <c r="F12"/>
  <c r="E12"/>
  <c r="D12"/>
  <c r="B12"/>
  <c r="M11"/>
  <c r="H11" s="1"/>
  <c r="G11" s="1"/>
  <c r="J11"/>
  <c r="F11"/>
  <c r="E11"/>
  <c r="D11"/>
  <c r="B11"/>
  <c r="M10"/>
  <c r="H10" s="1"/>
  <c r="G10" s="1"/>
  <c r="J10"/>
  <c r="F10"/>
  <c r="E10"/>
  <c r="D10"/>
  <c r="B10"/>
  <c r="M9"/>
  <c r="J9"/>
  <c r="H9"/>
  <c r="G9" s="1"/>
  <c r="F9"/>
  <c r="E9"/>
  <c r="D9"/>
  <c r="B9"/>
  <c r="M8"/>
  <c r="J8"/>
  <c r="H8"/>
  <c r="G8" s="1"/>
  <c r="F8"/>
  <c r="E8"/>
  <c r="D8"/>
  <c r="B8"/>
  <c r="M7"/>
  <c r="H7" s="1"/>
  <c r="G7" s="1"/>
  <c r="J7"/>
  <c r="F7"/>
  <c r="E7"/>
  <c r="D7"/>
  <c r="B7"/>
  <c r="M6"/>
  <c r="H6" s="1"/>
  <c r="G6" s="1"/>
  <c r="J6"/>
  <c r="F6"/>
  <c r="E6"/>
  <c r="D6"/>
  <c r="B6"/>
  <c r="M5"/>
  <c r="J5"/>
  <c r="H5"/>
  <c r="G5" s="1"/>
  <c r="F5"/>
  <c r="E5"/>
  <c r="D5"/>
  <c r="D55" s="1"/>
  <c r="B5"/>
  <c r="D2"/>
  <c r="G1"/>
  <c r="F1"/>
  <c r="M549" i="36"/>
  <c r="H549" s="1"/>
  <c r="G549" s="1"/>
  <c r="J549"/>
  <c r="F549"/>
  <c r="E549"/>
  <c r="D549"/>
  <c r="B549"/>
  <c r="M548"/>
  <c r="H548" s="1"/>
  <c r="G548" s="1"/>
  <c r="J548"/>
  <c r="F548"/>
  <c r="E548"/>
  <c r="D548"/>
  <c r="B548"/>
  <c r="M547"/>
  <c r="H547" s="1"/>
  <c r="G547" s="1"/>
  <c r="J547"/>
  <c r="F547"/>
  <c r="E547"/>
  <c r="D547"/>
  <c r="B547"/>
  <c r="M546"/>
  <c r="J546"/>
  <c r="H546"/>
  <c r="G546" s="1"/>
  <c r="F546"/>
  <c r="E546"/>
  <c r="D546"/>
  <c r="B546"/>
  <c r="M545"/>
  <c r="H545" s="1"/>
  <c r="G545" s="1"/>
  <c r="J545"/>
  <c r="F545"/>
  <c r="E545"/>
  <c r="D545"/>
  <c r="B545"/>
  <c r="M544"/>
  <c r="H544" s="1"/>
  <c r="G544" s="1"/>
  <c r="J544"/>
  <c r="F544"/>
  <c r="E544"/>
  <c r="D544"/>
  <c r="B544"/>
  <c r="M543"/>
  <c r="H543" s="1"/>
  <c r="G543" s="1"/>
  <c r="J543"/>
  <c r="F543"/>
  <c r="E543"/>
  <c r="D543"/>
  <c r="B543"/>
  <c r="M542"/>
  <c r="H542" s="1"/>
  <c r="G542" s="1"/>
  <c r="J542"/>
  <c r="F542"/>
  <c r="E542"/>
  <c r="D542"/>
  <c r="B542"/>
  <c r="M541"/>
  <c r="J541"/>
  <c r="H541"/>
  <c r="G541" s="1"/>
  <c r="F541"/>
  <c r="E541"/>
  <c r="D541"/>
  <c r="B541"/>
  <c r="M540"/>
  <c r="H540" s="1"/>
  <c r="G540" s="1"/>
  <c r="J540"/>
  <c r="F540"/>
  <c r="E540"/>
  <c r="D540"/>
  <c r="B540"/>
  <c r="M539"/>
  <c r="H539" s="1"/>
  <c r="G539" s="1"/>
  <c r="J539"/>
  <c r="F539"/>
  <c r="E539"/>
  <c r="D539"/>
  <c r="B539"/>
  <c r="M538"/>
  <c r="J538"/>
  <c r="H538"/>
  <c r="G538" s="1"/>
  <c r="F538"/>
  <c r="E538"/>
  <c r="D538"/>
  <c r="B538"/>
  <c r="M537"/>
  <c r="H537" s="1"/>
  <c r="G537" s="1"/>
  <c r="J537"/>
  <c r="F537"/>
  <c r="E537"/>
  <c r="D537"/>
  <c r="B537"/>
  <c r="M536"/>
  <c r="H536" s="1"/>
  <c r="G536" s="1"/>
  <c r="J536"/>
  <c r="F536"/>
  <c r="E536"/>
  <c r="D536"/>
  <c r="B536"/>
  <c r="M535"/>
  <c r="H535" s="1"/>
  <c r="G535" s="1"/>
  <c r="J535"/>
  <c r="F535"/>
  <c r="E535"/>
  <c r="D535"/>
  <c r="B535"/>
  <c r="M534"/>
  <c r="H534" s="1"/>
  <c r="G534" s="1"/>
  <c r="J534"/>
  <c r="F534"/>
  <c r="E534"/>
  <c r="D534"/>
  <c r="B534"/>
  <c r="M533"/>
  <c r="J533"/>
  <c r="H533"/>
  <c r="G533" s="1"/>
  <c r="F533"/>
  <c r="E533"/>
  <c r="D533"/>
  <c r="B533"/>
  <c r="M532"/>
  <c r="H532" s="1"/>
  <c r="G532" s="1"/>
  <c r="J532"/>
  <c r="F532"/>
  <c r="E532"/>
  <c r="D532"/>
  <c r="B532"/>
  <c r="M531"/>
  <c r="H531" s="1"/>
  <c r="G531" s="1"/>
  <c r="J531"/>
  <c r="F531"/>
  <c r="E531"/>
  <c r="D531"/>
  <c r="B531"/>
  <c r="M530"/>
  <c r="J530"/>
  <c r="H530"/>
  <c r="G530" s="1"/>
  <c r="F530"/>
  <c r="E530"/>
  <c r="D530"/>
  <c r="B530"/>
  <c r="M529"/>
  <c r="H529" s="1"/>
  <c r="G529" s="1"/>
  <c r="J529"/>
  <c r="F529"/>
  <c r="E529"/>
  <c r="D529"/>
  <c r="B529"/>
  <c r="M528"/>
  <c r="H528" s="1"/>
  <c r="G528" s="1"/>
  <c r="J528"/>
  <c r="F528"/>
  <c r="E528"/>
  <c r="D528"/>
  <c r="B528"/>
  <c r="M527"/>
  <c r="J527"/>
  <c r="H527"/>
  <c r="G527" s="1"/>
  <c r="F527"/>
  <c r="E527"/>
  <c r="D527"/>
  <c r="B527"/>
  <c r="M526"/>
  <c r="H526" s="1"/>
  <c r="G526" s="1"/>
  <c r="J526"/>
  <c r="F526"/>
  <c r="E526"/>
  <c r="D526"/>
  <c r="B526"/>
  <c r="M525"/>
  <c r="H525" s="1"/>
  <c r="G525" s="1"/>
  <c r="J525"/>
  <c r="F525"/>
  <c r="E525"/>
  <c r="D525"/>
  <c r="B525"/>
  <c r="M524"/>
  <c r="H524" s="1"/>
  <c r="G524" s="1"/>
  <c r="J524"/>
  <c r="F524"/>
  <c r="E524"/>
  <c r="D524"/>
  <c r="B524"/>
  <c r="M523"/>
  <c r="H523" s="1"/>
  <c r="G523" s="1"/>
  <c r="J523"/>
  <c r="F523"/>
  <c r="E523"/>
  <c r="D523"/>
  <c r="B523"/>
  <c r="M522"/>
  <c r="J522"/>
  <c r="H522"/>
  <c r="G522" s="1"/>
  <c r="F522"/>
  <c r="E522"/>
  <c r="D522"/>
  <c r="B522"/>
  <c r="M521"/>
  <c r="H521" s="1"/>
  <c r="G521" s="1"/>
  <c r="J521"/>
  <c r="F521"/>
  <c r="E521"/>
  <c r="D521"/>
  <c r="B521"/>
  <c r="M520"/>
  <c r="H520" s="1"/>
  <c r="G520" s="1"/>
  <c r="J520"/>
  <c r="F520"/>
  <c r="E520"/>
  <c r="D520"/>
  <c r="B520"/>
  <c r="M519"/>
  <c r="J519"/>
  <c r="H519"/>
  <c r="G519" s="1"/>
  <c r="F519"/>
  <c r="E519"/>
  <c r="D519"/>
  <c r="B519"/>
  <c r="M518"/>
  <c r="H518" s="1"/>
  <c r="G518" s="1"/>
  <c r="J518"/>
  <c r="F518"/>
  <c r="E518"/>
  <c r="D518"/>
  <c r="B518"/>
  <c r="M517"/>
  <c r="H517" s="1"/>
  <c r="G517" s="1"/>
  <c r="J517"/>
  <c r="F517"/>
  <c r="E517"/>
  <c r="D517"/>
  <c r="B517"/>
  <c r="M516"/>
  <c r="H516" s="1"/>
  <c r="G516" s="1"/>
  <c r="J516"/>
  <c r="F516"/>
  <c r="E516"/>
  <c r="D516"/>
  <c r="B516"/>
  <c r="M515"/>
  <c r="H515" s="1"/>
  <c r="G515" s="1"/>
  <c r="J515"/>
  <c r="F515"/>
  <c r="E515"/>
  <c r="D515"/>
  <c r="B515"/>
  <c r="M514"/>
  <c r="J514"/>
  <c r="H514"/>
  <c r="G514" s="1"/>
  <c r="F514"/>
  <c r="E514"/>
  <c r="D514"/>
  <c r="B514"/>
  <c r="M513"/>
  <c r="H513" s="1"/>
  <c r="G513" s="1"/>
  <c r="J513"/>
  <c r="F513"/>
  <c r="E513"/>
  <c r="D513"/>
  <c r="B513"/>
  <c r="M512"/>
  <c r="H512" s="1"/>
  <c r="G512" s="1"/>
  <c r="J512"/>
  <c r="F512"/>
  <c r="E512"/>
  <c r="D512"/>
  <c r="B512"/>
  <c r="M511"/>
  <c r="J511"/>
  <c r="H511"/>
  <c r="G511" s="1"/>
  <c r="F511"/>
  <c r="E511"/>
  <c r="D511"/>
  <c r="B511"/>
  <c r="M510"/>
  <c r="H510" s="1"/>
  <c r="G510" s="1"/>
  <c r="J510"/>
  <c r="F510"/>
  <c r="E510"/>
  <c r="D510"/>
  <c r="B510"/>
  <c r="M509"/>
  <c r="H509" s="1"/>
  <c r="G509" s="1"/>
  <c r="J509"/>
  <c r="F509"/>
  <c r="E509"/>
  <c r="D509"/>
  <c r="B509"/>
  <c r="M508"/>
  <c r="H508" s="1"/>
  <c r="G508" s="1"/>
  <c r="J508"/>
  <c r="F508"/>
  <c r="E508"/>
  <c r="D508"/>
  <c r="B508"/>
  <c r="M507"/>
  <c r="H507" s="1"/>
  <c r="G507" s="1"/>
  <c r="J507"/>
  <c r="F507"/>
  <c r="E507"/>
  <c r="D507"/>
  <c r="B507"/>
  <c r="M506"/>
  <c r="J506"/>
  <c r="H506"/>
  <c r="G506" s="1"/>
  <c r="F506"/>
  <c r="E506"/>
  <c r="D506"/>
  <c r="B506"/>
  <c r="M505"/>
  <c r="J505"/>
  <c r="H505"/>
  <c r="G505" s="1"/>
  <c r="F505"/>
  <c r="E505"/>
  <c r="D505"/>
  <c r="B505"/>
  <c r="M504"/>
  <c r="H504" s="1"/>
  <c r="G504" s="1"/>
  <c r="J504"/>
  <c r="F504"/>
  <c r="E504"/>
  <c r="D504"/>
  <c r="B504"/>
  <c r="M503"/>
  <c r="H503" s="1"/>
  <c r="G503" s="1"/>
  <c r="J503"/>
  <c r="F503"/>
  <c r="E503"/>
  <c r="D503"/>
  <c r="B503"/>
  <c r="M502"/>
  <c r="J502"/>
  <c r="H502"/>
  <c r="G502" s="1"/>
  <c r="F502"/>
  <c r="E502"/>
  <c r="D502"/>
  <c r="B502"/>
  <c r="M501"/>
  <c r="J501"/>
  <c r="H501"/>
  <c r="G501" s="1"/>
  <c r="F501"/>
  <c r="E501"/>
  <c r="D501"/>
  <c r="B501"/>
  <c r="M500"/>
  <c r="H500" s="1"/>
  <c r="J500"/>
  <c r="F500"/>
  <c r="E500"/>
  <c r="D500"/>
  <c r="B500"/>
  <c r="D497"/>
  <c r="G496"/>
  <c r="F496"/>
  <c r="M494"/>
  <c r="J494"/>
  <c r="H494"/>
  <c r="G494" s="1"/>
  <c r="F494"/>
  <c r="E494"/>
  <c r="D494"/>
  <c r="B494"/>
  <c r="M493"/>
  <c r="J493"/>
  <c r="H493"/>
  <c r="G493" s="1"/>
  <c r="F493"/>
  <c r="E493"/>
  <c r="D493"/>
  <c r="B493"/>
  <c r="M492"/>
  <c r="H492" s="1"/>
  <c r="G492" s="1"/>
  <c r="J492"/>
  <c r="F492"/>
  <c r="E492"/>
  <c r="D492"/>
  <c r="B492"/>
  <c r="M491"/>
  <c r="H491" s="1"/>
  <c r="G491" s="1"/>
  <c r="J491"/>
  <c r="F491"/>
  <c r="E491"/>
  <c r="D491"/>
  <c r="B491"/>
  <c r="M490"/>
  <c r="J490"/>
  <c r="H490"/>
  <c r="G490" s="1"/>
  <c r="F490"/>
  <c r="E490"/>
  <c r="D490"/>
  <c r="B490"/>
  <c r="M489"/>
  <c r="J489"/>
  <c r="H489"/>
  <c r="G489" s="1"/>
  <c r="F489"/>
  <c r="E489"/>
  <c r="D489"/>
  <c r="B489"/>
  <c r="M488"/>
  <c r="H488" s="1"/>
  <c r="G488" s="1"/>
  <c r="J488"/>
  <c r="F488"/>
  <c r="E488"/>
  <c r="D488"/>
  <c r="B488"/>
  <c r="M487"/>
  <c r="H487" s="1"/>
  <c r="G487" s="1"/>
  <c r="J487"/>
  <c r="F487"/>
  <c r="E487"/>
  <c r="D487"/>
  <c r="B487"/>
  <c r="M486"/>
  <c r="H486" s="1"/>
  <c r="G486" s="1"/>
  <c r="J486"/>
  <c r="F486"/>
  <c r="E486"/>
  <c r="D486"/>
  <c r="B486"/>
  <c r="M485"/>
  <c r="J485"/>
  <c r="H485"/>
  <c r="G485" s="1"/>
  <c r="F485"/>
  <c r="E485"/>
  <c r="D485"/>
  <c r="B485"/>
  <c r="M484"/>
  <c r="H484" s="1"/>
  <c r="G484" s="1"/>
  <c r="J484"/>
  <c r="F484"/>
  <c r="E484"/>
  <c r="D484"/>
  <c r="B484"/>
  <c r="M483"/>
  <c r="H483" s="1"/>
  <c r="G483" s="1"/>
  <c r="J483"/>
  <c r="F483"/>
  <c r="E483"/>
  <c r="D483"/>
  <c r="B483"/>
  <c r="M482"/>
  <c r="J482"/>
  <c r="H482"/>
  <c r="G482" s="1"/>
  <c r="F482"/>
  <c r="E482"/>
  <c r="D482"/>
  <c r="B482"/>
  <c r="M481"/>
  <c r="J481"/>
  <c r="H481"/>
  <c r="G481" s="1"/>
  <c r="F481"/>
  <c r="E481"/>
  <c r="D481"/>
  <c r="B481"/>
  <c r="M480"/>
  <c r="H480" s="1"/>
  <c r="G480" s="1"/>
  <c r="J480"/>
  <c r="F480"/>
  <c r="E480"/>
  <c r="D480"/>
  <c r="B480"/>
  <c r="M479"/>
  <c r="H479" s="1"/>
  <c r="G479" s="1"/>
  <c r="J479"/>
  <c r="F479"/>
  <c r="E479"/>
  <c r="D479"/>
  <c r="B479"/>
  <c r="M478"/>
  <c r="H478" s="1"/>
  <c r="G478" s="1"/>
  <c r="J478"/>
  <c r="F478"/>
  <c r="E478"/>
  <c r="D478"/>
  <c r="B478"/>
  <c r="M477"/>
  <c r="J477"/>
  <c r="H477"/>
  <c r="G477" s="1"/>
  <c r="F477"/>
  <c r="E477"/>
  <c r="D477"/>
  <c r="B477"/>
  <c r="M476"/>
  <c r="H476" s="1"/>
  <c r="G476" s="1"/>
  <c r="J476"/>
  <c r="F476"/>
  <c r="E476"/>
  <c r="D476"/>
  <c r="B476"/>
  <c r="M475"/>
  <c r="H475" s="1"/>
  <c r="G475" s="1"/>
  <c r="J475"/>
  <c r="F475"/>
  <c r="E475"/>
  <c r="D475"/>
  <c r="B475"/>
  <c r="M474"/>
  <c r="J474"/>
  <c r="H474"/>
  <c r="G474" s="1"/>
  <c r="F474"/>
  <c r="E474"/>
  <c r="D474"/>
  <c r="B474"/>
  <c r="M473"/>
  <c r="J473"/>
  <c r="H473"/>
  <c r="G473" s="1"/>
  <c r="F473"/>
  <c r="E473"/>
  <c r="D473"/>
  <c r="B473"/>
  <c r="M472"/>
  <c r="H472" s="1"/>
  <c r="G472" s="1"/>
  <c r="J472"/>
  <c r="F472"/>
  <c r="E472"/>
  <c r="D472"/>
  <c r="B472"/>
  <c r="M471"/>
  <c r="H471" s="1"/>
  <c r="G471" s="1"/>
  <c r="J471"/>
  <c r="F471"/>
  <c r="E471"/>
  <c r="D471"/>
  <c r="B471"/>
  <c r="M470"/>
  <c r="H470" s="1"/>
  <c r="G470" s="1"/>
  <c r="J470"/>
  <c r="F470"/>
  <c r="E470"/>
  <c r="D470"/>
  <c r="B470"/>
  <c r="M469"/>
  <c r="J469"/>
  <c r="H469"/>
  <c r="G469" s="1"/>
  <c r="F469"/>
  <c r="E469"/>
  <c r="D469"/>
  <c r="B469"/>
  <c r="M468"/>
  <c r="H468" s="1"/>
  <c r="G468" s="1"/>
  <c r="J468"/>
  <c r="F468"/>
  <c r="E468"/>
  <c r="D468"/>
  <c r="B468"/>
  <c r="M467"/>
  <c r="H467" s="1"/>
  <c r="G467" s="1"/>
  <c r="J467"/>
  <c r="F467"/>
  <c r="E467"/>
  <c r="D467"/>
  <c r="B467"/>
  <c r="M466"/>
  <c r="J466"/>
  <c r="H466"/>
  <c r="G466" s="1"/>
  <c r="F466"/>
  <c r="E466"/>
  <c r="D466"/>
  <c r="B466"/>
  <c r="M465"/>
  <c r="J465"/>
  <c r="H465"/>
  <c r="G465" s="1"/>
  <c r="F465"/>
  <c r="E465"/>
  <c r="D465"/>
  <c r="B465"/>
  <c r="M464"/>
  <c r="H464" s="1"/>
  <c r="G464" s="1"/>
  <c r="J464"/>
  <c r="F464"/>
  <c r="E464"/>
  <c r="D464"/>
  <c r="B464"/>
  <c r="M463"/>
  <c r="H463" s="1"/>
  <c r="G463" s="1"/>
  <c r="J463"/>
  <c r="F463"/>
  <c r="E463"/>
  <c r="D463"/>
  <c r="B463"/>
  <c r="M462"/>
  <c r="H462" s="1"/>
  <c r="G462" s="1"/>
  <c r="J462"/>
  <c r="F462"/>
  <c r="E462"/>
  <c r="D462"/>
  <c r="B462"/>
  <c r="M461"/>
  <c r="J461"/>
  <c r="H461"/>
  <c r="G461" s="1"/>
  <c r="F461"/>
  <c r="E461"/>
  <c r="D461"/>
  <c r="B461"/>
  <c r="M460"/>
  <c r="H460" s="1"/>
  <c r="G460" s="1"/>
  <c r="J460"/>
  <c r="F460"/>
  <c r="E460"/>
  <c r="D460"/>
  <c r="B460"/>
  <c r="M459"/>
  <c r="H459" s="1"/>
  <c r="G459" s="1"/>
  <c r="J459"/>
  <c r="F459"/>
  <c r="E459"/>
  <c r="D459"/>
  <c r="B459"/>
  <c r="M458"/>
  <c r="J458"/>
  <c r="H458"/>
  <c r="G458" s="1"/>
  <c r="F458"/>
  <c r="E458"/>
  <c r="D458"/>
  <c r="B458"/>
  <c r="M457"/>
  <c r="J457"/>
  <c r="H457"/>
  <c r="G457" s="1"/>
  <c r="F457"/>
  <c r="E457"/>
  <c r="D457"/>
  <c r="B457"/>
  <c r="M456"/>
  <c r="H456" s="1"/>
  <c r="G456" s="1"/>
  <c r="J456"/>
  <c r="F456"/>
  <c r="E456"/>
  <c r="D456"/>
  <c r="B456"/>
  <c r="M455"/>
  <c r="H455" s="1"/>
  <c r="G455" s="1"/>
  <c r="J455"/>
  <c r="F455"/>
  <c r="E455"/>
  <c r="D455"/>
  <c r="B455"/>
  <c r="M454"/>
  <c r="H454" s="1"/>
  <c r="G454" s="1"/>
  <c r="J454"/>
  <c r="F454"/>
  <c r="E454"/>
  <c r="D454"/>
  <c r="B454"/>
  <c r="M453"/>
  <c r="J453"/>
  <c r="H453"/>
  <c r="G453" s="1"/>
  <c r="F453"/>
  <c r="E453"/>
  <c r="D453"/>
  <c r="B453"/>
  <c r="M452"/>
  <c r="H452" s="1"/>
  <c r="G452" s="1"/>
  <c r="J452"/>
  <c r="F452"/>
  <c r="E452"/>
  <c r="D452"/>
  <c r="B452"/>
  <c r="M451"/>
  <c r="H451" s="1"/>
  <c r="G451" s="1"/>
  <c r="J451"/>
  <c r="F451"/>
  <c r="E451"/>
  <c r="D451"/>
  <c r="B451"/>
  <c r="M450"/>
  <c r="J450"/>
  <c r="H450"/>
  <c r="G450" s="1"/>
  <c r="F450"/>
  <c r="E450"/>
  <c r="D450"/>
  <c r="B450"/>
  <c r="M449"/>
  <c r="J449"/>
  <c r="H449"/>
  <c r="G449" s="1"/>
  <c r="F449"/>
  <c r="E449"/>
  <c r="D449"/>
  <c r="B449"/>
  <c r="M448"/>
  <c r="H448" s="1"/>
  <c r="G448" s="1"/>
  <c r="J448"/>
  <c r="F448"/>
  <c r="E448"/>
  <c r="D448"/>
  <c r="B448"/>
  <c r="M447"/>
  <c r="H447" s="1"/>
  <c r="G447" s="1"/>
  <c r="J447"/>
  <c r="F447"/>
  <c r="E447"/>
  <c r="D447"/>
  <c r="B447"/>
  <c r="M446"/>
  <c r="H446" s="1"/>
  <c r="G446" s="1"/>
  <c r="J446"/>
  <c r="F446"/>
  <c r="E446"/>
  <c r="D446"/>
  <c r="B446"/>
  <c r="M445"/>
  <c r="J445"/>
  <c r="H445"/>
  <c r="G445" s="1"/>
  <c r="F445"/>
  <c r="E445"/>
  <c r="D445"/>
  <c r="B445"/>
  <c r="D442"/>
  <c r="G441"/>
  <c r="F441"/>
  <c r="M439"/>
  <c r="H439" s="1"/>
  <c r="G439" s="1"/>
  <c r="J439"/>
  <c r="F439"/>
  <c r="E439"/>
  <c r="D439"/>
  <c r="B439"/>
  <c r="M438"/>
  <c r="H438" s="1"/>
  <c r="G438" s="1"/>
  <c r="J438"/>
  <c r="F438"/>
  <c r="E438"/>
  <c r="D438"/>
  <c r="B438"/>
  <c r="M437"/>
  <c r="J437"/>
  <c r="H437"/>
  <c r="G437" s="1"/>
  <c r="F437"/>
  <c r="E437"/>
  <c r="D437"/>
  <c r="B437"/>
  <c r="M436"/>
  <c r="H436" s="1"/>
  <c r="G436" s="1"/>
  <c r="J436"/>
  <c r="F436"/>
  <c r="E436"/>
  <c r="D436"/>
  <c r="B436"/>
  <c r="M435"/>
  <c r="H435" s="1"/>
  <c r="G435" s="1"/>
  <c r="J435"/>
  <c r="F435"/>
  <c r="E435"/>
  <c r="D435"/>
  <c r="B435"/>
  <c r="M434"/>
  <c r="J434"/>
  <c r="H434"/>
  <c r="G434" s="1"/>
  <c r="F434"/>
  <c r="E434"/>
  <c r="D434"/>
  <c r="B434"/>
  <c r="M433"/>
  <c r="J433"/>
  <c r="H433"/>
  <c r="G433" s="1"/>
  <c r="F433"/>
  <c r="E433"/>
  <c r="D433"/>
  <c r="B433"/>
  <c r="M432"/>
  <c r="H432" s="1"/>
  <c r="G432" s="1"/>
  <c r="J432"/>
  <c r="F432"/>
  <c r="E432"/>
  <c r="D432"/>
  <c r="B432"/>
  <c r="M431"/>
  <c r="H431" s="1"/>
  <c r="G431" s="1"/>
  <c r="J431"/>
  <c r="F431"/>
  <c r="E431"/>
  <c r="D431"/>
  <c r="B431"/>
  <c r="M430"/>
  <c r="H430" s="1"/>
  <c r="G430" s="1"/>
  <c r="J430"/>
  <c r="F430"/>
  <c r="E430"/>
  <c r="D430"/>
  <c r="B430"/>
  <c r="M429"/>
  <c r="J429"/>
  <c r="H429"/>
  <c r="G429" s="1"/>
  <c r="F429"/>
  <c r="E429"/>
  <c r="D429"/>
  <c r="B429"/>
  <c r="M428"/>
  <c r="H428" s="1"/>
  <c r="G428" s="1"/>
  <c r="J428"/>
  <c r="F428"/>
  <c r="E428"/>
  <c r="D428"/>
  <c r="B428"/>
  <c r="M427"/>
  <c r="H427" s="1"/>
  <c r="G427" s="1"/>
  <c r="J427"/>
  <c r="F427"/>
  <c r="E427"/>
  <c r="D427"/>
  <c r="B427"/>
  <c r="M426"/>
  <c r="J426"/>
  <c r="H426"/>
  <c r="G426" s="1"/>
  <c r="F426"/>
  <c r="E426"/>
  <c r="D426"/>
  <c r="B426"/>
  <c r="M425"/>
  <c r="J425"/>
  <c r="H425"/>
  <c r="G425" s="1"/>
  <c r="F425"/>
  <c r="E425"/>
  <c r="D425"/>
  <c r="B425"/>
  <c r="M424"/>
  <c r="H424" s="1"/>
  <c r="G424" s="1"/>
  <c r="J424"/>
  <c r="F424"/>
  <c r="E424"/>
  <c r="D424"/>
  <c r="B424"/>
  <c r="M423"/>
  <c r="H423" s="1"/>
  <c r="G423" s="1"/>
  <c r="J423"/>
  <c r="F423"/>
  <c r="E423"/>
  <c r="D423"/>
  <c r="B423"/>
  <c r="M422"/>
  <c r="H422" s="1"/>
  <c r="G422" s="1"/>
  <c r="J422"/>
  <c r="F422"/>
  <c r="E422"/>
  <c r="D422"/>
  <c r="B422"/>
  <c r="M421"/>
  <c r="J421"/>
  <c r="H421"/>
  <c r="G421" s="1"/>
  <c r="F421"/>
  <c r="E421"/>
  <c r="D421"/>
  <c r="B421"/>
  <c r="M420"/>
  <c r="H420" s="1"/>
  <c r="G420" s="1"/>
  <c r="J420"/>
  <c r="F420"/>
  <c r="E420"/>
  <c r="D420"/>
  <c r="B420"/>
  <c r="M419"/>
  <c r="H419" s="1"/>
  <c r="G419" s="1"/>
  <c r="J419"/>
  <c r="F419"/>
  <c r="E419"/>
  <c r="D419"/>
  <c r="B419"/>
  <c r="M418"/>
  <c r="J418"/>
  <c r="H418"/>
  <c r="G418" s="1"/>
  <c r="F418"/>
  <c r="E418"/>
  <c r="D418"/>
  <c r="B418"/>
  <c r="M417"/>
  <c r="J417"/>
  <c r="H417"/>
  <c r="G417" s="1"/>
  <c r="F417"/>
  <c r="E417"/>
  <c r="D417"/>
  <c r="B417"/>
  <c r="M416"/>
  <c r="H416" s="1"/>
  <c r="G416" s="1"/>
  <c r="J416"/>
  <c r="F416"/>
  <c r="E416"/>
  <c r="D416"/>
  <c r="B416"/>
  <c r="M415"/>
  <c r="H415" s="1"/>
  <c r="G415" s="1"/>
  <c r="J415"/>
  <c r="F415"/>
  <c r="E415"/>
  <c r="D415"/>
  <c r="B415"/>
  <c r="M414"/>
  <c r="H414" s="1"/>
  <c r="G414" s="1"/>
  <c r="J414"/>
  <c r="F414"/>
  <c r="E414"/>
  <c r="D414"/>
  <c r="B414"/>
  <c r="M413"/>
  <c r="J413"/>
  <c r="H413"/>
  <c r="G413" s="1"/>
  <c r="F413"/>
  <c r="E413"/>
  <c r="D413"/>
  <c r="B413"/>
  <c r="M412"/>
  <c r="H412" s="1"/>
  <c r="G412" s="1"/>
  <c r="J412"/>
  <c r="F412"/>
  <c r="E412"/>
  <c r="D412"/>
  <c r="B412"/>
  <c r="M411"/>
  <c r="H411" s="1"/>
  <c r="G411" s="1"/>
  <c r="J411"/>
  <c r="F411"/>
  <c r="E411"/>
  <c r="D411"/>
  <c r="B411"/>
  <c r="M410"/>
  <c r="J410"/>
  <c r="H410"/>
  <c r="G410" s="1"/>
  <c r="F410"/>
  <c r="E410"/>
  <c r="D410"/>
  <c r="B410"/>
  <c r="M409"/>
  <c r="J409"/>
  <c r="H409"/>
  <c r="G409" s="1"/>
  <c r="F409"/>
  <c r="E409"/>
  <c r="D409"/>
  <c r="B409"/>
  <c r="M408"/>
  <c r="H408" s="1"/>
  <c r="G408" s="1"/>
  <c r="J408"/>
  <c r="F408"/>
  <c r="E408"/>
  <c r="D408"/>
  <c r="B408"/>
  <c r="M407"/>
  <c r="H407" s="1"/>
  <c r="G407" s="1"/>
  <c r="J407"/>
  <c r="F407"/>
  <c r="E407"/>
  <c r="D407"/>
  <c r="B407"/>
  <c r="M406"/>
  <c r="H406" s="1"/>
  <c r="G406" s="1"/>
  <c r="J406"/>
  <c r="F406"/>
  <c r="E406"/>
  <c r="D406"/>
  <c r="B406"/>
  <c r="M405"/>
  <c r="J405"/>
  <c r="H405"/>
  <c r="G405" s="1"/>
  <c r="F405"/>
  <c r="E405"/>
  <c r="D405"/>
  <c r="B405"/>
  <c r="M404"/>
  <c r="H404" s="1"/>
  <c r="G404" s="1"/>
  <c r="J404"/>
  <c r="F404"/>
  <c r="E404"/>
  <c r="D404"/>
  <c r="B404"/>
  <c r="M403"/>
  <c r="H403" s="1"/>
  <c r="G403" s="1"/>
  <c r="J403"/>
  <c r="F403"/>
  <c r="E403"/>
  <c r="D403"/>
  <c r="B403"/>
  <c r="M402"/>
  <c r="J402"/>
  <c r="H402"/>
  <c r="G402" s="1"/>
  <c r="F402"/>
  <c r="E402"/>
  <c r="D402"/>
  <c r="B402"/>
  <c r="M401"/>
  <c r="J401"/>
  <c r="H401"/>
  <c r="G401" s="1"/>
  <c r="F401"/>
  <c r="E401"/>
  <c r="D401"/>
  <c r="B401"/>
  <c r="M400"/>
  <c r="H400" s="1"/>
  <c r="G400" s="1"/>
  <c r="J400"/>
  <c r="F400"/>
  <c r="E400"/>
  <c r="D400"/>
  <c r="B400"/>
  <c r="M399"/>
  <c r="H399" s="1"/>
  <c r="G399" s="1"/>
  <c r="J399"/>
  <c r="F399"/>
  <c r="E399"/>
  <c r="D399"/>
  <c r="B399"/>
  <c r="M398"/>
  <c r="H398" s="1"/>
  <c r="G398" s="1"/>
  <c r="J398"/>
  <c r="F398"/>
  <c r="E398"/>
  <c r="D398"/>
  <c r="B398"/>
  <c r="M397"/>
  <c r="J397"/>
  <c r="H397"/>
  <c r="G397" s="1"/>
  <c r="F397"/>
  <c r="E397"/>
  <c r="D397"/>
  <c r="B397"/>
  <c r="M396"/>
  <c r="H396" s="1"/>
  <c r="G396" s="1"/>
  <c r="J396"/>
  <c r="F396"/>
  <c r="E396"/>
  <c r="D396"/>
  <c r="B396"/>
  <c r="M395"/>
  <c r="H395" s="1"/>
  <c r="G395" s="1"/>
  <c r="J395"/>
  <c r="F395"/>
  <c r="E395"/>
  <c r="D395"/>
  <c r="B395"/>
  <c r="M394"/>
  <c r="J394"/>
  <c r="H394"/>
  <c r="G394" s="1"/>
  <c r="F394"/>
  <c r="E394"/>
  <c r="D394"/>
  <c r="B394"/>
  <c r="M393"/>
  <c r="J393"/>
  <c r="H393"/>
  <c r="G393" s="1"/>
  <c r="F393"/>
  <c r="E393"/>
  <c r="D393"/>
  <c r="B393"/>
  <c r="M392"/>
  <c r="H392" s="1"/>
  <c r="G392" s="1"/>
  <c r="J392"/>
  <c r="F392"/>
  <c r="E392"/>
  <c r="D392"/>
  <c r="B392"/>
  <c r="M391"/>
  <c r="H391" s="1"/>
  <c r="G391" s="1"/>
  <c r="J391"/>
  <c r="F391"/>
  <c r="E391"/>
  <c r="D391"/>
  <c r="B391"/>
  <c r="M390"/>
  <c r="H390" s="1"/>
  <c r="J390"/>
  <c r="F390"/>
  <c r="E390"/>
  <c r="D390"/>
  <c r="D440" s="1"/>
  <c r="B390"/>
  <c r="D387"/>
  <c r="G386"/>
  <c r="F386"/>
  <c r="M384"/>
  <c r="H384" s="1"/>
  <c r="G384" s="1"/>
  <c r="J384"/>
  <c r="F384"/>
  <c r="E384"/>
  <c r="D384"/>
  <c r="B384"/>
  <c r="M383"/>
  <c r="H383" s="1"/>
  <c r="G383" s="1"/>
  <c r="J383"/>
  <c r="F383"/>
  <c r="E383"/>
  <c r="D383"/>
  <c r="B383"/>
  <c r="M382"/>
  <c r="H382" s="1"/>
  <c r="G382" s="1"/>
  <c r="J382"/>
  <c r="F382"/>
  <c r="E382"/>
  <c r="D382"/>
  <c r="B382"/>
  <c r="M381"/>
  <c r="J381"/>
  <c r="H381"/>
  <c r="G381" s="1"/>
  <c r="F381"/>
  <c r="E381"/>
  <c r="D381"/>
  <c r="B381"/>
  <c r="M380"/>
  <c r="H380" s="1"/>
  <c r="G380" s="1"/>
  <c r="J380"/>
  <c r="F380"/>
  <c r="E380"/>
  <c r="D380"/>
  <c r="B380"/>
  <c r="M379"/>
  <c r="H379" s="1"/>
  <c r="G379" s="1"/>
  <c r="J379"/>
  <c r="F379"/>
  <c r="E379"/>
  <c r="D379"/>
  <c r="B379"/>
  <c r="M378"/>
  <c r="J378"/>
  <c r="H378"/>
  <c r="G378" s="1"/>
  <c r="F378"/>
  <c r="E378"/>
  <c r="D378"/>
  <c r="B378"/>
  <c r="M377"/>
  <c r="J377"/>
  <c r="H377"/>
  <c r="G377" s="1"/>
  <c r="F377"/>
  <c r="E377"/>
  <c r="D377"/>
  <c r="B377"/>
  <c r="M376"/>
  <c r="H376" s="1"/>
  <c r="G376" s="1"/>
  <c r="J376"/>
  <c r="F376"/>
  <c r="E376"/>
  <c r="D376"/>
  <c r="B376"/>
  <c r="M375"/>
  <c r="H375" s="1"/>
  <c r="G375" s="1"/>
  <c r="J375"/>
  <c r="F375"/>
  <c r="E375"/>
  <c r="D375"/>
  <c r="B375"/>
  <c r="M374"/>
  <c r="H374" s="1"/>
  <c r="G374" s="1"/>
  <c r="J374"/>
  <c r="F374"/>
  <c r="E374"/>
  <c r="D374"/>
  <c r="B374"/>
  <c r="M373"/>
  <c r="J373"/>
  <c r="H373"/>
  <c r="G373" s="1"/>
  <c r="F373"/>
  <c r="E373"/>
  <c r="D373"/>
  <c r="B373"/>
  <c r="M372"/>
  <c r="H372" s="1"/>
  <c r="G372" s="1"/>
  <c r="J372"/>
  <c r="F372"/>
  <c r="E372"/>
  <c r="D372"/>
  <c r="B372"/>
  <c r="M371"/>
  <c r="H371" s="1"/>
  <c r="G371" s="1"/>
  <c r="J371"/>
  <c r="F371"/>
  <c r="E371"/>
  <c r="D371"/>
  <c r="B371"/>
  <c r="M370"/>
  <c r="J370"/>
  <c r="H370"/>
  <c r="G370" s="1"/>
  <c r="F370"/>
  <c r="E370"/>
  <c r="D370"/>
  <c r="B370"/>
  <c r="M369"/>
  <c r="J369"/>
  <c r="H369"/>
  <c r="G369" s="1"/>
  <c r="F369"/>
  <c r="E369"/>
  <c r="D369"/>
  <c r="B369"/>
  <c r="M368"/>
  <c r="H368" s="1"/>
  <c r="G368" s="1"/>
  <c r="J368"/>
  <c r="F368"/>
  <c r="E368"/>
  <c r="D368"/>
  <c r="B368"/>
  <c r="M367"/>
  <c r="H367" s="1"/>
  <c r="G367" s="1"/>
  <c r="J367"/>
  <c r="F367"/>
  <c r="E367"/>
  <c r="D367"/>
  <c r="B367"/>
  <c r="M366"/>
  <c r="H366" s="1"/>
  <c r="G366" s="1"/>
  <c r="J366"/>
  <c r="F366"/>
  <c r="E366"/>
  <c r="D366"/>
  <c r="B366"/>
  <c r="M365"/>
  <c r="J365"/>
  <c r="H365"/>
  <c r="G365" s="1"/>
  <c r="F365"/>
  <c r="E365"/>
  <c r="D365"/>
  <c r="B365"/>
  <c r="M364"/>
  <c r="H364" s="1"/>
  <c r="G364" s="1"/>
  <c r="J364"/>
  <c r="F364"/>
  <c r="E364"/>
  <c r="D364"/>
  <c r="B364"/>
  <c r="M363"/>
  <c r="H363" s="1"/>
  <c r="G363" s="1"/>
  <c r="J363"/>
  <c r="F363"/>
  <c r="E363"/>
  <c r="D363"/>
  <c r="B363"/>
  <c r="M362"/>
  <c r="J362"/>
  <c r="H362"/>
  <c r="G362" s="1"/>
  <c r="F362"/>
  <c r="E362"/>
  <c r="D362"/>
  <c r="B362"/>
  <c r="M361"/>
  <c r="J361"/>
  <c r="H361"/>
  <c r="G361" s="1"/>
  <c r="F361"/>
  <c r="E361"/>
  <c r="D361"/>
  <c r="B361"/>
  <c r="M360"/>
  <c r="H360" s="1"/>
  <c r="G360" s="1"/>
  <c r="J360"/>
  <c r="F360"/>
  <c r="E360"/>
  <c r="D360"/>
  <c r="B360"/>
  <c r="M359"/>
  <c r="H359" s="1"/>
  <c r="G359" s="1"/>
  <c r="J359"/>
  <c r="F359"/>
  <c r="E359"/>
  <c r="D359"/>
  <c r="B359"/>
  <c r="M358"/>
  <c r="H358" s="1"/>
  <c r="G358" s="1"/>
  <c r="J358"/>
  <c r="F358"/>
  <c r="E358"/>
  <c r="D358"/>
  <c r="B358"/>
  <c r="M357"/>
  <c r="J357"/>
  <c r="H357"/>
  <c r="G357" s="1"/>
  <c r="F357"/>
  <c r="E357"/>
  <c r="D357"/>
  <c r="B357"/>
  <c r="M356"/>
  <c r="J356"/>
  <c r="H356"/>
  <c r="G356" s="1"/>
  <c r="F356"/>
  <c r="E356"/>
  <c r="D356"/>
  <c r="B356"/>
  <c r="M355"/>
  <c r="H355" s="1"/>
  <c r="G355" s="1"/>
  <c r="J355"/>
  <c r="F355"/>
  <c r="E355"/>
  <c r="D355"/>
  <c r="B355"/>
  <c r="M354"/>
  <c r="J354"/>
  <c r="H354"/>
  <c r="G354" s="1"/>
  <c r="F354"/>
  <c r="E354"/>
  <c r="D354"/>
  <c r="B354"/>
  <c r="M353"/>
  <c r="J353"/>
  <c r="H353"/>
  <c r="G353" s="1"/>
  <c r="F353"/>
  <c r="E353"/>
  <c r="D353"/>
  <c r="B353"/>
  <c r="M352"/>
  <c r="H352" s="1"/>
  <c r="G352" s="1"/>
  <c r="J352"/>
  <c r="F352"/>
  <c r="E352"/>
  <c r="D352"/>
  <c r="B352"/>
  <c r="M351"/>
  <c r="H351" s="1"/>
  <c r="G351" s="1"/>
  <c r="J351"/>
  <c r="F351"/>
  <c r="E351"/>
  <c r="D351"/>
  <c r="B351"/>
  <c r="M350"/>
  <c r="H350" s="1"/>
  <c r="G350" s="1"/>
  <c r="J350"/>
  <c r="F350"/>
  <c r="E350"/>
  <c r="D350"/>
  <c r="B350"/>
  <c r="M349"/>
  <c r="H349" s="1"/>
  <c r="G349" s="1"/>
  <c r="J349"/>
  <c r="F349"/>
  <c r="E349"/>
  <c r="D349"/>
  <c r="B349"/>
  <c r="M348"/>
  <c r="H348" s="1"/>
  <c r="G348" s="1"/>
  <c r="J348"/>
  <c r="F348"/>
  <c r="E348"/>
  <c r="D348"/>
  <c r="B348"/>
  <c r="M347"/>
  <c r="H347" s="1"/>
  <c r="G347" s="1"/>
  <c r="J347"/>
  <c r="F347"/>
  <c r="E347"/>
  <c r="D347"/>
  <c r="B347"/>
  <c r="M346"/>
  <c r="J346"/>
  <c r="H346"/>
  <c r="G346" s="1"/>
  <c r="F346"/>
  <c r="E346"/>
  <c r="D346"/>
  <c r="B346"/>
  <c r="M345"/>
  <c r="J345"/>
  <c r="H345"/>
  <c r="G345" s="1"/>
  <c r="F345"/>
  <c r="E345"/>
  <c r="D345"/>
  <c r="B345"/>
  <c r="M344"/>
  <c r="H344" s="1"/>
  <c r="G344" s="1"/>
  <c r="J344"/>
  <c r="F344"/>
  <c r="E344"/>
  <c r="D344"/>
  <c r="B344"/>
  <c r="M343"/>
  <c r="H343" s="1"/>
  <c r="G343" s="1"/>
  <c r="J343"/>
  <c r="F343"/>
  <c r="E343"/>
  <c r="D343"/>
  <c r="B343"/>
  <c r="M342"/>
  <c r="H342" s="1"/>
  <c r="G342" s="1"/>
  <c r="J342"/>
  <c r="F342"/>
  <c r="E342"/>
  <c r="D342"/>
  <c r="B342"/>
  <c r="M341"/>
  <c r="J341"/>
  <c r="H341"/>
  <c r="G341" s="1"/>
  <c r="F341"/>
  <c r="E341"/>
  <c r="D341"/>
  <c r="B341"/>
  <c r="M340"/>
  <c r="H340" s="1"/>
  <c r="G340" s="1"/>
  <c r="J340"/>
  <c r="F340"/>
  <c r="E340"/>
  <c r="D340"/>
  <c r="B340"/>
  <c r="M339"/>
  <c r="H339" s="1"/>
  <c r="G339" s="1"/>
  <c r="J339"/>
  <c r="F339"/>
  <c r="E339"/>
  <c r="D339"/>
  <c r="B339"/>
  <c r="M338"/>
  <c r="J338"/>
  <c r="H338"/>
  <c r="G338" s="1"/>
  <c r="F338"/>
  <c r="E338"/>
  <c r="D338"/>
  <c r="B338"/>
  <c r="M337"/>
  <c r="J337"/>
  <c r="H337"/>
  <c r="G337" s="1"/>
  <c r="F337"/>
  <c r="E337"/>
  <c r="D337"/>
  <c r="B337"/>
  <c r="M336"/>
  <c r="H336" s="1"/>
  <c r="G336" s="1"/>
  <c r="J336"/>
  <c r="F336"/>
  <c r="E336"/>
  <c r="D336"/>
  <c r="B336"/>
  <c r="M335"/>
  <c r="H335" s="1"/>
  <c r="J335"/>
  <c r="F335"/>
  <c r="E335"/>
  <c r="D335"/>
  <c r="B335"/>
  <c r="D332"/>
  <c r="G331"/>
  <c r="F331"/>
  <c r="M329"/>
  <c r="J329"/>
  <c r="H329"/>
  <c r="G329" s="1"/>
  <c r="F329"/>
  <c r="E329"/>
  <c r="D329"/>
  <c r="B329"/>
  <c r="M328"/>
  <c r="H328" s="1"/>
  <c r="G328" s="1"/>
  <c r="J328"/>
  <c r="F328"/>
  <c r="E328"/>
  <c r="D328"/>
  <c r="B328"/>
  <c r="M327"/>
  <c r="H327" s="1"/>
  <c r="G327" s="1"/>
  <c r="J327"/>
  <c r="F327"/>
  <c r="E327"/>
  <c r="D327"/>
  <c r="B327"/>
  <c r="M326"/>
  <c r="H326" s="1"/>
  <c r="G326" s="1"/>
  <c r="J326"/>
  <c r="F326"/>
  <c r="E326"/>
  <c r="D326"/>
  <c r="B326"/>
  <c r="M325"/>
  <c r="J325"/>
  <c r="H325"/>
  <c r="G325" s="1"/>
  <c r="F325"/>
  <c r="E325"/>
  <c r="D325"/>
  <c r="B325"/>
  <c r="M324"/>
  <c r="J324"/>
  <c r="H324"/>
  <c r="G324" s="1"/>
  <c r="F324"/>
  <c r="E324"/>
  <c r="D324"/>
  <c r="B324"/>
  <c r="M323"/>
  <c r="H323" s="1"/>
  <c r="G323" s="1"/>
  <c r="J323"/>
  <c r="F323"/>
  <c r="E323"/>
  <c r="D323"/>
  <c r="B323"/>
  <c r="M322"/>
  <c r="J322"/>
  <c r="H322"/>
  <c r="G322" s="1"/>
  <c r="F322"/>
  <c r="E322"/>
  <c r="D322"/>
  <c r="B322"/>
  <c r="M321"/>
  <c r="J321"/>
  <c r="H321"/>
  <c r="G321" s="1"/>
  <c r="F321"/>
  <c r="E321"/>
  <c r="D321"/>
  <c r="B321"/>
  <c r="M320"/>
  <c r="H320" s="1"/>
  <c r="G320" s="1"/>
  <c r="J320"/>
  <c r="F320"/>
  <c r="E320"/>
  <c r="D320"/>
  <c r="B320"/>
  <c r="M319"/>
  <c r="H319" s="1"/>
  <c r="G319" s="1"/>
  <c r="J319"/>
  <c r="F319"/>
  <c r="E319"/>
  <c r="D319"/>
  <c r="B319"/>
  <c r="M318"/>
  <c r="H318" s="1"/>
  <c r="G318" s="1"/>
  <c r="J318"/>
  <c r="F318"/>
  <c r="E318"/>
  <c r="D318"/>
  <c r="B318"/>
  <c r="M317"/>
  <c r="J317"/>
  <c r="H317"/>
  <c r="G317" s="1"/>
  <c r="F317"/>
  <c r="E317"/>
  <c r="D317"/>
  <c r="B317"/>
  <c r="M316"/>
  <c r="J316"/>
  <c r="H316"/>
  <c r="G316" s="1"/>
  <c r="F316"/>
  <c r="E316"/>
  <c r="D316"/>
  <c r="B316"/>
  <c r="M315"/>
  <c r="H315" s="1"/>
  <c r="G315" s="1"/>
  <c r="J315"/>
  <c r="F315"/>
  <c r="E315"/>
  <c r="D315"/>
  <c r="B315"/>
  <c r="M314"/>
  <c r="J314"/>
  <c r="H314"/>
  <c r="G314" s="1"/>
  <c r="F314"/>
  <c r="E314"/>
  <c r="D314"/>
  <c r="B314"/>
  <c r="M313"/>
  <c r="J313"/>
  <c r="H313"/>
  <c r="G313" s="1"/>
  <c r="F313"/>
  <c r="E313"/>
  <c r="D313"/>
  <c r="B313"/>
  <c r="M312"/>
  <c r="H312" s="1"/>
  <c r="G312" s="1"/>
  <c r="J312"/>
  <c r="F312"/>
  <c r="E312"/>
  <c r="D312"/>
  <c r="B312"/>
  <c r="M311"/>
  <c r="H311" s="1"/>
  <c r="G311" s="1"/>
  <c r="J311"/>
  <c r="F311"/>
  <c r="E311"/>
  <c r="D311"/>
  <c r="B311"/>
  <c r="M310"/>
  <c r="H310" s="1"/>
  <c r="G310" s="1"/>
  <c r="J310"/>
  <c r="F310"/>
  <c r="E310"/>
  <c r="D310"/>
  <c r="B310"/>
  <c r="M309"/>
  <c r="J309"/>
  <c r="H309"/>
  <c r="G309" s="1"/>
  <c r="F309"/>
  <c r="E309"/>
  <c r="D309"/>
  <c r="B309"/>
  <c r="M308"/>
  <c r="J308"/>
  <c r="H308"/>
  <c r="G308" s="1"/>
  <c r="F308"/>
  <c r="E308"/>
  <c r="D308"/>
  <c r="B308"/>
  <c r="M307"/>
  <c r="H307" s="1"/>
  <c r="G307" s="1"/>
  <c r="J307"/>
  <c r="F307"/>
  <c r="E307"/>
  <c r="D307"/>
  <c r="B307"/>
  <c r="M306"/>
  <c r="J306"/>
  <c r="H306"/>
  <c r="G306" s="1"/>
  <c r="F306"/>
  <c r="E306"/>
  <c r="D306"/>
  <c r="B306"/>
  <c r="M305"/>
  <c r="J305"/>
  <c r="H305"/>
  <c r="G305" s="1"/>
  <c r="F305"/>
  <c r="E305"/>
  <c r="D305"/>
  <c r="B305"/>
  <c r="M304"/>
  <c r="H304" s="1"/>
  <c r="G304" s="1"/>
  <c r="J304"/>
  <c r="F304"/>
  <c r="E304"/>
  <c r="D304"/>
  <c r="B304"/>
  <c r="M303"/>
  <c r="H303" s="1"/>
  <c r="G303" s="1"/>
  <c r="J303"/>
  <c r="F303"/>
  <c r="E303"/>
  <c r="D303"/>
  <c r="B303"/>
  <c r="M302"/>
  <c r="H302" s="1"/>
  <c r="G302" s="1"/>
  <c r="J302"/>
  <c r="F302"/>
  <c r="E302"/>
  <c r="D302"/>
  <c r="B302"/>
  <c r="M301"/>
  <c r="J301"/>
  <c r="H301"/>
  <c r="G301" s="1"/>
  <c r="F301"/>
  <c r="E301"/>
  <c r="D301"/>
  <c r="B301"/>
  <c r="M300"/>
  <c r="J300"/>
  <c r="H300"/>
  <c r="G300" s="1"/>
  <c r="F300"/>
  <c r="E300"/>
  <c r="D300"/>
  <c r="B300"/>
  <c r="M299"/>
  <c r="H299" s="1"/>
  <c r="G299" s="1"/>
  <c r="J299"/>
  <c r="F299"/>
  <c r="E299"/>
  <c r="D299"/>
  <c r="B299"/>
  <c r="M298"/>
  <c r="J298"/>
  <c r="H298"/>
  <c r="G298" s="1"/>
  <c r="F298"/>
  <c r="E298"/>
  <c r="D298"/>
  <c r="B298"/>
  <c r="M297"/>
  <c r="J297"/>
  <c r="H297"/>
  <c r="G297" s="1"/>
  <c r="F297"/>
  <c r="E297"/>
  <c r="D297"/>
  <c r="B297"/>
  <c r="M296"/>
  <c r="H296" s="1"/>
  <c r="G296" s="1"/>
  <c r="J296"/>
  <c r="F296"/>
  <c r="E296"/>
  <c r="D296"/>
  <c r="B296"/>
  <c r="M295"/>
  <c r="H295" s="1"/>
  <c r="G295" s="1"/>
  <c r="J295"/>
  <c r="F295"/>
  <c r="E295"/>
  <c r="D295"/>
  <c r="B295"/>
  <c r="M294"/>
  <c r="H294" s="1"/>
  <c r="G294" s="1"/>
  <c r="J294"/>
  <c r="F294"/>
  <c r="E294"/>
  <c r="D294"/>
  <c r="B294"/>
  <c r="M293"/>
  <c r="J293"/>
  <c r="H293"/>
  <c r="G293" s="1"/>
  <c r="F293"/>
  <c r="E293"/>
  <c r="D293"/>
  <c r="B293"/>
  <c r="M292"/>
  <c r="J292"/>
  <c r="H292"/>
  <c r="G292" s="1"/>
  <c r="F292"/>
  <c r="E292"/>
  <c r="D292"/>
  <c r="B292"/>
  <c r="M291"/>
  <c r="H291" s="1"/>
  <c r="G291" s="1"/>
  <c r="J291"/>
  <c r="F291"/>
  <c r="E291"/>
  <c r="D291"/>
  <c r="B291"/>
  <c r="M290"/>
  <c r="J290"/>
  <c r="H290"/>
  <c r="G290" s="1"/>
  <c r="F290"/>
  <c r="E290"/>
  <c r="D290"/>
  <c r="B290"/>
  <c r="M289"/>
  <c r="J289"/>
  <c r="H289"/>
  <c r="G289" s="1"/>
  <c r="F289"/>
  <c r="E289"/>
  <c r="D289"/>
  <c r="B289"/>
  <c r="M288"/>
  <c r="H288" s="1"/>
  <c r="G288" s="1"/>
  <c r="J288"/>
  <c r="F288"/>
  <c r="E288"/>
  <c r="D288"/>
  <c r="B288"/>
  <c r="M287"/>
  <c r="H287" s="1"/>
  <c r="G287" s="1"/>
  <c r="J287"/>
  <c r="F287"/>
  <c r="E287"/>
  <c r="D287"/>
  <c r="B287"/>
  <c r="M286"/>
  <c r="H286" s="1"/>
  <c r="G286" s="1"/>
  <c r="J286"/>
  <c r="F286"/>
  <c r="E286"/>
  <c r="D286"/>
  <c r="B286"/>
  <c r="M285"/>
  <c r="J285"/>
  <c r="H285"/>
  <c r="G285" s="1"/>
  <c r="F285"/>
  <c r="E285"/>
  <c r="D285"/>
  <c r="B285"/>
  <c r="M284"/>
  <c r="J284"/>
  <c r="H284"/>
  <c r="G284" s="1"/>
  <c r="F284"/>
  <c r="E284"/>
  <c r="D284"/>
  <c r="B284"/>
  <c r="M283"/>
  <c r="H283" s="1"/>
  <c r="G283" s="1"/>
  <c r="J283"/>
  <c r="F283"/>
  <c r="E283"/>
  <c r="D283"/>
  <c r="B283"/>
  <c r="M282"/>
  <c r="J282"/>
  <c r="H282"/>
  <c r="G282" s="1"/>
  <c r="F282"/>
  <c r="E282"/>
  <c r="D282"/>
  <c r="B282"/>
  <c r="M281"/>
  <c r="J281"/>
  <c r="H281"/>
  <c r="G281" s="1"/>
  <c r="F281"/>
  <c r="E281"/>
  <c r="D281"/>
  <c r="B281"/>
  <c r="M280"/>
  <c r="H280" s="1"/>
  <c r="J280"/>
  <c r="F280"/>
  <c r="E280"/>
  <c r="D280"/>
  <c r="B280"/>
  <c r="D277"/>
  <c r="G276"/>
  <c r="F276"/>
  <c r="M274"/>
  <c r="J274"/>
  <c r="H274"/>
  <c r="G274" s="1"/>
  <c r="F274"/>
  <c r="E274"/>
  <c r="D274"/>
  <c r="B274"/>
  <c r="M273"/>
  <c r="J273"/>
  <c r="H273"/>
  <c r="G273" s="1"/>
  <c r="F273"/>
  <c r="E273"/>
  <c r="D273"/>
  <c r="B273"/>
  <c r="M272"/>
  <c r="H272" s="1"/>
  <c r="G272" s="1"/>
  <c r="J272"/>
  <c r="F272"/>
  <c r="E272"/>
  <c r="D272"/>
  <c r="B272"/>
  <c r="M271"/>
  <c r="H271" s="1"/>
  <c r="G271" s="1"/>
  <c r="J271"/>
  <c r="F271"/>
  <c r="E271"/>
  <c r="D271"/>
  <c r="B271"/>
  <c r="M270"/>
  <c r="H270" s="1"/>
  <c r="G270" s="1"/>
  <c r="J270"/>
  <c r="F270"/>
  <c r="E270"/>
  <c r="D270"/>
  <c r="B270"/>
  <c r="M269"/>
  <c r="J269"/>
  <c r="H269"/>
  <c r="G269" s="1"/>
  <c r="F269"/>
  <c r="E269"/>
  <c r="D269"/>
  <c r="B269"/>
  <c r="M268"/>
  <c r="J268"/>
  <c r="H268"/>
  <c r="G268" s="1"/>
  <c r="F268"/>
  <c r="E268"/>
  <c r="D268"/>
  <c r="B268"/>
  <c r="M267"/>
  <c r="H267" s="1"/>
  <c r="G267" s="1"/>
  <c r="J267"/>
  <c r="F267"/>
  <c r="E267"/>
  <c r="D267"/>
  <c r="B267"/>
  <c r="M266"/>
  <c r="J266"/>
  <c r="H266"/>
  <c r="G266" s="1"/>
  <c r="F266"/>
  <c r="E266"/>
  <c r="D266"/>
  <c r="B266"/>
  <c r="M265"/>
  <c r="J265"/>
  <c r="H265"/>
  <c r="G265" s="1"/>
  <c r="F265"/>
  <c r="E265"/>
  <c r="D265"/>
  <c r="B265"/>
  <c r="M264"/>
  <c r="H264" s="1"/>
  <c r="G264" s="1"/>
  <c r="J264"/>
  <c r="F264"/>
  <c r="E264"/>
  <c r="D264"/>
  <c r="B264"/>
  <c r="M263"/>
  <c r="H263" s="1"/>
  <c r="G263" s="1"/>
  <c r="J263"/>
  <c r="F263"/>
  <c r="E263"/>
  <c r="D263"/>
  <c r="B263"/>
  <c r="M262"/>
  <c r="H262" s="1"/>
  <c r="G262" s="1"/>
  <c r="J262"/>
  <c r="F262"/>
  <c r="E262"/>
  <c r="D262"/>
  <c r="B262"/>
  <c r="M261"/>
  <c r="J261"/>
  <c r="H261"/>
  <c r="G261" s="1"/>
  <c r="F261"/>
  <c r="E261"/>
  <c r="D261"/>
  <c r="B261"/>
  <c r="M260"/>
  <c r="J260"/>
  <c r="H260"/>
  <c r="G260" s="1"/>
  <c r="F260"/>
  <c r="E260"/>
  <c r="D260"/>
  <c r="B260"/>
  <c r="M259"/>
  <c r="H259" s="1"/>
  <c r="G259" s="1"/>
  <c r="J259"/>
  <c r="F259"/>
  <c r="E259"/>
  <c r="D259"/>
  <c r="B259"/>
  <c r="M258"/>
  <c r="J258"/>
  <c r="H258"/>
  <c r="G258" s="1"/>
  <c r="F258"/>
  <c r="E258"/>
  <c r="D258"/>
  <c r="B258"/>
  <c r="M257"/>
  <c r="J257"/>
  <c r="H257"/>
  <c r="G257" s="1"/>
  <c r="F257"/>
  <c r="E257"/>
  <c r="D257"/>
  <c r="B257"/>
  <c r="M256"/>
  <c r="H256" s="1"/>
  <c r="G256" s="1"/>
  <c r="J256"/>
  <c r="F256"/>
  <c r="E256"/>
  <c r="D256"/>
  <c r="B256"/>
  <c r="M255"/>
  <c r="H255" s="1"/>
  <c r="G255" s="1"/>
  <c r="J255"/>
  <c r="F255"/>
  <c r="E255"/>
  <c r="D255"/>
  <c r="B255"/>
  <c r="M254"/>
  <c r="H254" s="1"/>
  <c r="G254" s="1"/>
  <c r="J254"/>
  <c r="F254"/>
  <c r="E254"/>
  <c r="D254"/>
  <c r="B254"/>
  <c r="M253"/>
  <c r="J253"/>
  <c r="H253"/>
  <c r="G253" s="1"/>
  <c r="F253"/>
  <c r="E253"/>
  <c r="D253"/>
  <c r="B253"/>
  <c r="M252"/>
  <c r="J252"/>
  <c r="H252"/>
  <c r="G252" s="1"/>
  <c r="F252"/>
  <c r="E252"/>
  <c r="D252"/>
  <c r="B252"/>
  <c r="M251"/>
  <c r="H251" s="1"/>
  <c r="G251" s="1"/>
  <c r="J251"/>
  <c r="F251"/>
  <c r="E251"/>
  <c r="D251"/>
  <c r="B251"/>
  <c r="M250"/>
  <c r="J250"/>
  <c r="H250"/>
  <c r="G250" s="1"/>
  <c r="F250"/>
  <c r="E250"/>
  <c r="D250"/>
  <c r="B250"/>
  <c r="M249"/>
  <c r="J249"/>
  <c r="H249"/>
  <c r="G249" s="1"/>
  <c r="F249"/>
  <c r="E249"/>
  <c r="D249"/>
  <c r="B249"/>
  <c r="M248"/>
  <c r="H248" s="1"/>
  <c r="G248" s="1"/>
  <c r="J248"/>
  <c r="F248"/>
  <c r="E248"/>
  <c r="D248"/>
  <c r="B248"/>
  <c r="M247"/>
  <c r="H247" s="1"/>
  <c r="G247" s="1"/>
  <c r="J247"/>
  <c r="F247"/>
  <c r="E247"/>
  <c r="D247"/>
  <c r="B247"/>
  <c r="M246"/>
  <c r="H246" s="1"/>
  <c r="G246" s="1"/>
  <c r="J246"/>
  <c r="F246"/>
  <c r="E246"/>
  <c r="D246"/>
  <c r="B246"/>
  <c r="M245"/>
  <c r="J245"/>
  <c r="H245"/>
  <c r="G245" s="1"/>
  <c r="F245"/>
  <c r="E245"/>
  <c r="D245"/>
  <c r="B245"/>
  <c r="M244"/>
  <c r="J244"/>
  <c r="H244"/>
  <c r="G244" s="1"/>
  <c r="F244"/>
  <c r="E244"/>
  <c r="D244"/>
  <c r="B244"/>
  <c r="M243"/>
  <c r="H243" s="1"/>
  <c r="G243" s="1"/>
  <c r="J243"/>
  <c r="F243"/>
  <c r="E243"/>
  <c r="D243"/>
  <c r="B243"/>
  <c r="M242"/>
  <c r="J242"/>
  <c r="H242"/>
  <c r="G242" s="1"/>
  <c r="F242"/>
  <c r="E242"/>
  <c r="D242"/>
  <c r="B242"/>
  <c r="M241"/>
  <c r="J241"/>
  <c r="H241"/>
  <c r="G241" s="1"/>
  <c r="F241"/>
  <c r="E241"/>
  <c r="D241"/>
  <c r="B241"/>
  <c r="M240"/>
  <c r="H240" s="1"/>
  <c r="G240" s="1"/>
  <c r="J240"/>
  <c r="F240"/>
  <c r="E240"/>
  <c r="D240"/>
  <c r="B240"/>
  <c r="M239"/>
  <c r="H239" s="1"/>
  <c r="G239" s="1"/>
  <c r="J239"/>
  <c r="F239"/>
  <c r="E239"/>
  <c r="D239"/>
  <c r="B239"/>
  <c r="M238"/>
  <c r="H238" s="1"/>
  <c r="G238" s="1"/>
  <c r="J238"/>
  <c r="F238"/>
  <c r="E238"/>
  <c r="D238"/>
  <c r="B238"/>
  <c r="M237"/>
  <c r="J237"/>
  <c r="H237"/>
  <c r="G237" s="1"/>
  <c r="F237"/>
  <c r="E237"/>
  <c r="D237"/>
  <c r="B237"/>
  <c r="M236"/>
  <c r="J236"/>
  <c r="H236"/>
  <c r="G236" s="1"/>
  <c r="F236"/>
  <c r="E236"/>
  <c r="D236"/>
  <c r="B236"/>
  <c r="M235"/>
  <c r="H235" s="1"/>
  <c r="G235" s="1"/>
  <c r="J235"/>
  <c r="F235"/>
  <c r="E235"/>
  <c r="D235"/>
  <c r="B235"/>
  <c r="M234"/>
  <c r="J234"/>
  <c r="H234"/>
  <c r="G234" s="1"/>
  <c r="F234"/>
  <c r="E234"/>
  <c r="D234"/>
  <c r="B234"/>
  <c r="M233"/>
  <c r="J233"/>
  <c r="H233"/>
  <c r="G233" s="1"/>
  <c r="F233"/>
  <c r="E233"/>
  <c r="D233"/>
  <c r="B233"/>
  <c r="M232"/>
  <c r="H232" s="1"/>
  <c r="G232" s="1"/>
  <c r="J232"/>
  <c r="F232"/>
  <c r="E232"/>
  <c r="D232"/>
  <c r="B232"/>
  <c r="M231"/>
  <c r="H231" s="1"/>
  <c r="G231" s="1"/>
  <c r="J231"/>
  <c r="F231"/>
  <c r="E231"/>
  <c r="D231"/>
  <c r="B231"/>
  <c r="M230"/>
  <c r="H230" s="1"/>
  <c r="G230" s="1"/>
  <c r="J230"/>
  <c r="F230"/>
  <c r="E230"/>
  <c r="D230"/>
  <c r="B230"/>
  <c r="M229"/>
  <c r="J229"/>
  <c r="H229"/>
  <c r="G229" s="1"/>
  <c r="F229"/>
  <c r="E229"/>
  <c r="D229"/>
  <c r="B229"/>
  <c r="M228"/>
  <c r="J228"/>
  <c r="H228"/>
  <c r="G228" s="1"/>
  <c r="F228"/>
  <c r="E228"/>
  <c r="D228"/>
  <c r="B228"/>
  <c r="M227"/>
  <c r="H227" s="1"/>
  <c r="G227" s="1"/>
  <c r="J227"/>
  <c r="F227"/>
  <c r="E227"/>
  <c r="D227"/>
  <c r="B227"/>
  <c r="M226"/>
  <c r="J226"/>
  <c r="H226"/>
  <c r="G226" s="1"/>
  <c r="F226"/>
  <c r="E226"/>
  <c r="D226"/>
  <c r="B226"/>
  <c r="M225"/>
  <c r="J225"/>
  <c r="H225"/>
  <c r="G225" s="1"/>
  <c r="F225"/>
  <c r="E225"/>
  <c r="D225"/>
  <c r="B225"/>
  <c r="D222"/>
  <c r="G221"/>
  <c r="F221"/>
  <c r="M219"/>
  <c r="H219" s="1"/>
  <c r="G219" s="1"/>
  <c r="J219"/>
  <c r="F219"/>
  <c r="E219"/>
  <c r="D219"/>
  <c r="B219"/>
  <c r="M218"/>
  <c r="J218"/>
  <c r="H218"/>
  <c r="G218" s="1"/>
  <c r="F218"/>
  <c r="E218"/>
  <c r="D218"/>
  <c r="B218"/>
  <c r="M217"/>
  <c r="J217"/>
  <c r="H217"/>
  <c r="G217" s="1"/>
  <c r="F217"/>
  <c r="E217"/>
  <c r="D217"/>
  <c r="B217"/>
  <c r="M216"/>
  <c r="H216" s="1"/>
  <c r="G216" s="1"/>
  <c r="J216"/>
  <c r="F216"/>
  <c r="E216"/>
  <c r="D216"/>
  <c r="B216"/>
  <c r="M215"/>
  <c r="H215" s="1"/>
  <c r="G215" s="1"/>
  <c r="J215"/>
  <c r="F215"/>
  <c r="E215"/>
  <c r="D215"/>
  <c r="B215"/>
  <c r="M214"/>
  <c r="H214" s="1"/>
  <c r="G214" s="1"/>
  <c r="J214"/>
  <c r="F214"/>
  <c r="E214"/>
  <c r="D214"/>
  <c r="B214"/>
  <c r="M213"/>
  <c r="J213"/>
  <c r="H213"/>
  <c r="G213" s="1"/>
  <c r="F213"/>
  <c r="E213"/>
  <c r="D213"/>
  <c r="B213"/>
  <c r="M212"/>
  <c r="J212"/>
  <c r="H212"/>
  <c r="G212" s="1"/>
  <c r="F212"/>
  <c r="E212"/>
  <c r="D212"/>
  <c r="B212"/>
  <c r="M211"/>
  <c r="H211" s="1"/>
  <c r="G211" s="1"/>
  <c r="J211"/>
  <c r="F211"/>
  <c r="E211"/>
  <c r="D211"/>
  <c r="B211"/>
  <c r="M210"/>
  <c r="J210"/>
  <c r="H210"/>
  <c r="G210" s="1"/>
  <c r="F210"/>
  <c r="E210"/>
  <c r="D210"/>
  <c r="B210"/>
  <c r="M209"/>
  <c r="J209"/>
  <c r="H209"/>
  <c r="G209" s="1"/>
  <c r="F209"/>
  <c r="E209"/>
  <c r="D209"/>
  <c r="B209"/>
  <c r="M208"/>
  <c r="H208" s="1"/>
  <c r="G208" s="1"/>
  <c r="J208"/>
  <c r="F208"/>
  <c r="E208"/>
  <c r="D208"/>
  <c r="B208"/>
  <c r="M207"/>
  <c r="H207" s="1"/>
  <c r="G207" s="1"/>
  <c r="J207"/>
  <c r="F207"/>
  <c r="E207"/>
  <c r="D207"/>
  <c r="B207"/>
  <c r="M206"/>
  <c r="J206"/>
  <c r="H206"/>
  <c r="G206" s="1"/>
  <c r="F206"/>
  <c r="E206"/>
  <c r="D206"/>
  <c r="B206"/>
  <c r="M205"/>
  <c r="J205"/>
  <c r="H205"/>
  <c r="G205" s="1"/>
  <c r="F205"/>
  <c r="E205"/>
  <c r="D205"/>
  <c r="B205"/>
  <c r="M204"/>
  <c r="J204"/>
  <c r="H204"/>
  <c r="G204" s="1"/>
  <c r="F204"/>
  <c r="E204"/>
  <c r="D204"/>
  <c r="B204"/>
  <c r="M203"/>
  <c r="H203" s="1"/>
  <c r="G203" s="1"/>
  <c r="J203"/>
  <c r="F203"/>
  <c r="E203"/>
  <c r="D203"/>
  <c r="B203"/>
  <c r="M202"/>
  <c r="J202"/>
  <c r="H202"/>
  <c r="G202" s="1"/>
  <c r="F202"/>
  <c r="E202"/>
  <c r="D202"/>
  <c r="B202"/>
  <c r="M201"/>
  <c r="J201"/>
  <c r="H201"/>
  <c r="G201" s="1"/>
  <c r="F201"/>
  <c r="E201"/>
  <c r="D201"/>
  <c r="B201"/>
  <c r="M200"/>
  <c r="H200" s="1"/>
  <c r="G200" s="1"/>
  <c r="J200"/>
  <c r="F200"/>
  <c r="E200"/>
  <c r="D200"/>
  <c r="B200"/>
  <c r="M199"/>
  <c r="H199" s="1"/>
  <c r="G199" s="1"/>
  <c r="J199"/>
  <c r="F199"/>
  <c r="E199"/>
  <c r="D199"/>
  <c r="B199"/>
  <c r="M198"/>
  <c r="H198" s="1"/>
  <c r="G198" s="1"/>
  <c r="J198"/>
  <c r="F198"/>
  <c r="E198"/>
  <c r="D198"/>
  <c r="B198"/>
  <c r="M197"/>
  <c r="J197"/>
  <c r="H197"/>
  <c r="G197" s="1"/>
  <c r="F197"/>
  <c r="E197"/>
  <c r="D197"/>
  <c r="B197"/>
  <c r="M196"/>
  <c r="J196"/>
  <c r="H196"/>
  <c r="G196" s="1"/>
  <c r="F196"/>
  <c r="E196"/>
  <c r="D196"/>
  <c r="B196"/>
  <c r="M195"/>
  <c r="H195" s="1"/>
  <c r="G195" s="1"/>
  <c r="J195"/>
  <c r="F195"/>
  <c r="E195"/>
  <c r="D195"/>
  <c r="B195"/>
  <c r="M194"/>
  <c r="J194"/>
  <c r="H194"/>
  <c r="G194" s="1"/>
  <c r="F194"/>
  <c r="E194"/>
  <c r="D194"/>
  <c r="B194"/>
  <c r="M193"/>
  <c r="J193"/>
  <c r="H193"/>
  <c r="G193" s="1"/>
  <c r="F193"/>
  <c r="E193"/>
  <c r="D193"/>
  <c r="B193"/>
  <c r="M192"/>
  <c r="H192" s="1"/>
  <c r="G192" s="1"/>
  <c r="J192"/>
  <c r="F192"/>
  <c r="E192"/>
  <c r="D192"/>
  <c r="B192"/>
  <c r="M191"/>
  <c r="H191" s="1"/>
  <c r="G191" s="1"/>
  <c r="J191"/>
  <c r="F191"/>
  <c r="E191"/>
  <c r="D191"/>
  <c r="B191"/>
  <c r="M190"/>
  <c r="J190"/>
  <c r="H190"/>
  <c r="G190" s="1"/>
  <c r="F190"/>
  <c r="E190"/>
  <c r="D190"/>
  <c r="B190"/>
  <c r="M189"/>
  <c r="J189"/>
  <c r="H189"/>
  <c r="G189" s="1"/>
  <c r="F189"/>
  <c r="E189"/>
  <c r="D189"/>
  <c r="B189"/>
  <c r="M188"/>
  <c r="H188" s="1"/>
  <c r="G188" s="1"/>
  <c r="J188"/>
  <c r="F188"/>
  <c r="E188"/>
  <c r="D188"/>
  <c r="B188"/>
  <c r="M187"/>
  <c r="H187" s="1"/>
  <c r="G187" s="1"/>
  <c r="J187"/>
  <c r="F187"/>
  <c r="E187"/>
  <c r="D187"/>
  <c r="B187"/>
  <c r="M186"/>
  <c r="H186" s="1"/>
  <c r="G186" s="1"/>
  <c r="J186"/>
  <c r="F186"/>
  <c r="E186"/>
  <c r="D186"/>
  <c r="B186"/>
  <c r="M185"/>
  <c r="J185"/>
  <c r="H185"/>
  <c r="G185" s="1"/>
  <c r="F185"/>
  <c r="E185"/>
  <c r="D185"/>
  <c r="B185"/>
  <c r="M184"/>
  <c r="J184"/>
  <c r="H184"/>
  <c r="G184" s="1"/>
  <c r="F184"/>
  <c r="E184"/>
  <c r="D184"/>
  <c r="B184"/>
  <c r="M183"/>
  <c r="H183" s="1"/>
  <c r="G183" s="1"/>
  <c r="J183"/>
  <c r="F183"/>
  <c r="E183"/>
  <c r="D183"/>
  <c r="B183"/>
  <c r="M182"/>
  <c r="J182"/>
  <c r="H182"/>
  <c r="G182" s="1"/>
  <c r="F182"/>
  <c r="E182"/>
  <c r="D182"/>
  <c r="B182"/>
  <c r="M181"/>
  <c r="H181" s="1"/>
  <c r="G181" s="1"/>
  <c r="J181"/>
  <c r="F181"/>
  <c r="E181"/>
  <c r="D181"/>
  <c r="B181"/>
  <c r="M180"/>
  <c r="H180" s="1"/>
  <c r="G180" s="1"/>
  <c r="J180"/>
  <c r="F180"/>
  <c r="E180"/>
  <c r="D180"/>
  <c r="B180"/>
  <c r="M179"/>
  <c r="H179" s="1"/>
  <c r="G179" s="1"/>
  <c r="J179"/>
  <c r="F179"/>
  <c r="E179"/>
  <c r="D179"/>
  <c r="B179"/>
  <c r="M178"/>
  <c r="J178"/>
  <c r="H178"/>
  <c r="G178" s="1"/>
  <c r="F178"/>
  <c r="E178"/>
  <c r="D178"/>
  <c r="B178"/>
  <c r="M177"/>
  <c r="J177"/>
  <c r="H177"/>
  <c r="G177" s="1"/>
  <c r="F177"/>
  <c r="E177"/>
  <c r="D177"/>
  <c r="B177"/>
  <c r="M176"/>
  <c r="H176" s="1"/>
  <c r="G176" s="1"/>
  <c r="J176"/>
  <c r="F176"/>
  <c r="E176"/>
  <c r="D176"/>
  <c r="B176"/>
  <c r="M175"/>
  <c r="H175" s="1"/>
  <c r="G175" s="1"/>
  <c r="J175"/>
  <c r="F175"/>
  <c r="E175"/>
  <c r="D175"/>
  <c r="B175"/>
  <c r="M174"/>
  <c r="H174" s="1"/>
  <c r="G174" s="1"/>
  <c r="J174"/>
  <c r="F174"/>
  <c r="E174"/>
  <c r="D174"/>
  <c r="B174"/>
  <c r="M173"/>
  <c r="J173"/>
  <c r="H173"/>
  <c r="G173" s="1"/>
  <c r="F173"/>
  <c r="E173"/>
  <c r="D173"/>
  <c r="B173"/>
  <c r="M172"/>
  <c r="H172" s="1"/>
  <c r="G172" s="1"/>
  <c r="J172"/>
  <c r="F172"/>
  <c r="E172"/>
  <c r="D172"/>
  <c r="B172"/>
  <c r="M171"/>
  <c r="H171" s="1"/>
  <c r="G171" s="1"/>
  <c r="J171"/>
  <c r="F171"/>
  <c r="E171"/>
  <c r="D171"/>
  <c r="B171"/>
  <c r="M170"/>
  <c r="J170"/>
  <c r="H170"/>
  <c r="G170" s="1"/>
  <c r="F170"/>
  <c r="E170"/>
  <c r="D170"/>
  <c r="B170"/>
  <c r="D167"/>
  <c r="G166"/>
  <c r="F166"/>
  <c r="M164"/>
  <c r="H164" s="1"/>
  <c r="G164" s="1"/>
  <c r="J164"/>
  <c r="F164"/>
  <c r="E164"/>
  <c r="D164"/>
  <c r="B164"/>
  <c r="M163"/>
  <c r="H163" s="1"/>
  <c r="G163" s="1"/>
  <c r="J163"/>
  <c r="F163"/>
  <c r="E163"/>
  <c r="D163"/>
  <c r="B163"/>
  <c r="M162"/>
  <c r="J162"/>
  <c r="H162"/>
  <c r="G162" s="1"/>
  <c r="F162"/>
  <c r="E162"/>
  <c r="D162"/>
  <c r="B162"/>
  <c r="M161"/>
  <c r="J161"/>
  <c r="H161"/>
  <c r="G161" s="1"/>
  <c r="F161"/>
  <c r="E161"/>
  <c r="D161"/>
  <c r="B161"/>
  <c r="M160"/>
  <c r="H160" s="1"/>
  <c r="G160" s="1"/>
  <c r="J160"/>
  <c r="F160"/>
  <c r="E160"/>
  <c r="D160"/>
  <c r="B160"/>
  <c r="M159"/>
  <c r="H159" s="1"/>
  <c r="G159" s="1"/>
  <c r="J159"/>
  <c r="F159"/>
  <c r="E159"/>
  <c r="D159"/>
  <c r="B159"/>
  <c r="M158"/>
  <c r="H158" s="1"/>
  <c r="G158" s="1"/>
  <c r="J158"/>
  <c r="F158"/>
  <c r="E158"/>
  <c r="D158"/>
  <c r="B158"/>
  <c r="M157"/>
  <c r="J157"/>
  <c r="H157"/>
  <c r="G157" s="1"/>
  <c r="F157"/>
  <c r="E157"/>
  <c r="D157"/>
  <c r="B157"/>
  <c r="M156"/>
  <c r="H156" s="1"/>
  <c r="G156" s="1"/>
  <c r="J156"/>
  <c r="F156"/>
  <c r="E156"/>
  <c r="D156"/>
  <c r="B156"/>
  <c r="M155"/>
  <c r="H155" s="1"/>
  <c r="G155" s="1"/>
  <c r="J155"/>
  <c r="F155"/>
  <c r="E155"/>
  <c r="D155"/>
  <c r="B155"/>
  <c r="M154"/>
  <c r="J154"/>
  <c r="H154"/>
  <c r="G154" s="1"/>
  <c r="F154"/>
  <c r="E154"/>
  <c r="D154"/>
  <c r="B154"/>
  <c r="M153"/>
  <c r="J153"/>
  <c r="H153"/>
  <c r="G153" s="1"/>
  <c r="F153"/>
  <c r="E153"/>
  <c r="D153"/>
  <c r="B153"/>
  <c r="M152"/>
  <c r="H152" s="1"/>
  <c r="G152" s="1"/>
  <c r="J152"/>
  <c r="F152"/>
  <c r="E152"/>
  <c r="D152"/>
  <c r="B152"/>
  <c r="M151"/>
  <c r="H151" s="1"/>
  <c r="G151" s="1"/>
  <c r="J151"/>
  <c r="F151"/>
  <c r="E151"/>
  <c r="D151"/>
  <c r="B151"/>
  <c r="M150"/>
  <c r="H150" s="1"/>
  <c r="G150" s="1"/>
  <c r="J150"/>
  <c r="F150"/>
  <c r="E150"/>
  <c r="D150"/>
  <c r="B150"/>
  <c r="M149"/>
  <c r="J149"/>
  <c r="H149"/>
  <c r="G149" s="1"/>
  <c r="F149"/>
  <c r="E149"/>
  <c r="D149"/>
  <c r="B149"/>
  <c r="M148"/>
  <c r="H148" s="1"/>
  <c r="G148" s="1"/>
  <c r="J148"/>
  <c r="F148"/>
  <c r="E148"/>
  <c r="D148"/>
  <c r="B148"/>
  <c r="M147"/>
  <c r="H147" s="1"/>
  <c r="G147" s="1"/>
  <c r="J147"/>
  <c r="F147"/>
  <c r="E147"/>
  <c r="D147"/>
  <c r="B147"/>
  <c r="M146"/>
  <c r="J146"/>
  <c r="H146"/>
  <c r="G146" s="1"/>
  <c r="F146"/>
  <c r="E146"/>
  <c r="D146"/>
  <c r="B146"/>
  <c r="M145"/>
  <c r="J145"/>
  <c r="H145"/>
  <c r="G145" s="1"/>
  <c r="F145"/>
  <c r="E145"/>
  <c r="D145"/>
  <c r="B145"/>
  <c r="M144"/>
  <c r="H144" s="1"/>
  <c r="G144" s="1"/>
  <c r="J144"/>
  <c r="F144"/>
  <c r="E144"/>
  <c r="D144"/>
  <c r="B144"/>
  <c r="M143"/>
  <c r="H143" s="1"/>
  <c r="G143" s="1"/>
  <c r="J143"/>
  <c r="F143"/>
  <c r="E143"/>
  <c r="D143"/>
  <c r="B143"/>
  <c r="M142"/>
  <c r="H142" s="1"/>
  <c r="G142" s="1"/>
  <c r="J142"/>
  <c r="F142"/>
  <c r="E142"/>
  <c r="D142"/>
  <c r="B142"/>
  <c r="M141"/>
  <c r="J141"/>
  <c r="H141"/>
  <c r="G141" s="1"/>
  <c r="F141"/>
  <c r="E141"/>
  <c r="D141"/>
  <c r="B141"/>
  <c r="M140"/>
  <c r="H140" s="1"/>
  <c r="G140" s="1"/>
  <c r="J140"/>
  <c r="F140"/>
  <c r="E140"/>
  <c r="D140"/>
  <c r="B140"/>
  <c r="M139"/>
  <c r="H139" s="1"/>
  <c r="G139" s="1"/>
  <c r="J139"/>
  <c r="F139"/>
  <c r="E139"/>
  <c r="D139"/>
  <c r="B139"/>
  <c r="M138"/>
  <c r="J138"/>
  <c r="H138"/>
  <c r="G138" s="1"/>
  <c r="F138"/>
  <c r="E138"/>
  <c r="D138"/>
  <c r="B138"/>
  <c r="M137"/>
  <c r="J137"/>
  <c r="H137"/>
  <c r="G137" s="1"/>
  <c r="F137"/>
  <c r="E137"/>
  <c r="D137"/>
  <c r="B137"/>
  <c r="M136"/>
  <c r="H136" s="1"/>
  <c r="G136" s="1"/>
  <c r="J136"/>
  <c r="F136"/>
  <c r="E136"/>
  <c r="D136"/>
  <c r="B136"/>
  <c r="M135"/>
  <c r="H135" s="1"/>
  <c r="G135" s="1"/>
  <c r="J135"/>
  <c r="F135"/>
  <c r="E135"/>
  <c r="D135"/>
  <c r="B135"/>
  <c r="M134"/>
  <c r="H134" s="1"/>
  <c r="G134" s="1"/>
  <c r="J134"/>
  <c r="F134"/>
  <c r="E134"/>
  <c r="D134"/>
  <c r="B134"/>
  <c r="M133"/>
  <c r="J133"/>
  <c r="H133"/>
  <c r="G133" s="1"/>
  <c r="F133"/>
  <c r="E133"/>
  <c r="D133"/>
  <c r="B133"/>
  <c r="M132"/>
  <c r="H132" s="1"/>
  <c r="G132" s="1"/>
  <c r="J132"/>
  <c r="F132"/>
  <c r="E132"/>
  <c r="D132"/>
  <c r="B132"/>
  <c r="M131"/>
  <c r="H131" s="1"/>
  <c r="G131" s="1"/>
  <c r="J131"/>
  <c r="F131"/>
  <c r="E131"/>
  <c r="D131"/>
  <c r="B131"/>
  <c r="M130"/>
  <c r="J130"/>
  <c r="H130"/>
  <c r="G130" s="1"/>
  <c r="F130"/>
  <c r="E130"/>
  <c r="D130"/>
  <c r="B130"/>
  <c r="M129"/>
  <c r="J129"/>
  <c r="H129"/>
  <c r="G129" s="1"/>
  <c r="F129"/>
  <c r="E129"/>
  <c r="D129"/>
  <c r="B129"/>
  <c r="M128"/>
  <c r="H128" s="1"/>
  <c r="G128" s="1"/>
  <c r="J128"/>
  <c r="F128"/>
  <c r="E128"/>
  <c r="D128"/>
  <c r="B128"/>
  <c r="M127"/>
  <c r="H127" s="1"/>
  <c r="G127" s="1"/>
  <c r="J127"/>
  <c r="F127"/>
  <c r="E127"/>
  <c r="D127"/>
  <c r="B127"/>
  <c r="M126"/>
  <c r="H126" s="1"/>
  <c r="G126" s="1"/>
  <c r="J126"/>
  <c r="F126"/>
  <c r="E126"/>
  <c r="D126"/>
  <c r="B126"/>
  <c r="M125"/>
  <c r="J125"/>
  <c r="H125"/>
  <c r="G125" s="1"/>
  <c r="F125"/>
  <c r="E125"/>
  <c r="D125"/>
  <c r="B125"/>
  <c r="M124"/>
  <c r="H124" s="1"/>
  <c r="G124" s="1"/>
  <c r="J124"/>
  <c r="F124"/>
  <c r="E124"/>
  <c r="D124"/>
  <c r="B124"/>
  <c r="M123"/>
  <c r="H123" s="1"/>
  <c r="G123" s="1"/>
  <c r="J123"/>
  <c r="F123"/>
  <c r="E123"/>
  <c r="D123"/>
  <c r="B123"/>
  <c r="M122"/>
  <c r="J122"/>
  <c r="H122"/>
  <c r="G122" s="1"/>
  <c r="F122"/>
  <c r="E122"/>
  <c r="D122"/>
  <c r="B122"/>
  <c r="M121"/>
  <c r="J121"/>
  <c r="H121"/>
  <c r="G121" s="1"/>
  <c r="F121"/>
  <c r="E121"/>
  <c r="D121"/>
  <c r="B121"/>
  <c r="M120"/>
  <c r="H120" s="1"/>
  <c r="G120" s="1"/>
  <c r="J120"/>
  <c r="F120"/>
  <c r="E120"/>
  <c r="D120"/>
  <c r="B120"/>
  <c r="M119"/>
  <c r="H119" s="1"/>
  <c r="G119" s="1"/>
  <c r="J119"/>
  <c r="F119"/>
  <c r="E119"/>
  <c r="D119"/>
  <c r="B119"/>
  <c r="M118"/>
  <c r="H118" s="1"/>
  <c r="G118" s="1"/>
  <c r="J118"/>
  <c r="F118"/>
  <c r="E118"/>
  <c r="D118"/>
  <c r="B118"/>
  <c r="M117"/>
  <c r="J117"/>
  <c r="H117"/>
  <c r="G117" s="1"/>
  <c r="F117"/>
  <c r="E117"/>
  <c r="D117"/>
  <c r="B117"/>
  <c r="M116"/>
  <c r="H116" s="1"/>
  <c r="G116" s="1"/>
  <c r="J116"/>
  <c r="F116"/>
  <c r="E116"/>
  <c r="D116"/>
  <c r="B116"/>
  <c r="M115"/>
  <c r="H115" s="1"/>
  <c r="J115"/>
  <c r="F115"/>
  <c r="E115"/>
  <c r="D115"/>
  <c r="D165" s="1"/>
  <c r="B115"/>
  <c r="D112"/>
  <c r="G111"/>
  <c r="F111"/>
  <c r="M109"/>
  <c r="J109"/>
  <c r="H109"/>
  <c r="G109" s="1"/>
  <c r="F109"/>
  <c r="E109"/>
  <c r="D109"/>
  <c r="B109"/>
  <c r="M108"/>
  <c r="H108" s="1"/>
  <c r="G108" s="1"/>
  <c r="J108"/>
  <c r="F108"/>
  <c r="E108"/>
  <c r="D108"/>
  <c r="B108"/>
  <c r="M107"/>
  <c r="H107" s="1"/>
  <c r="G107" s="1"/>
  <c r="J107"/>
  <c r="F107"/>
  <c r="E107"/>
  <c r="D107"/>
  <c r="B107"/>
  <c r="M106"/>
  <c r="J106"/>
  <c r="H106"/>
  <c r="G106" s="1"/>
  <c r="F106"/>
  <c r="E106"/>
  <c r="D106"/>
  <c r="B106"/>
  <c r="M105"/>
  <c r="J105"/>
  <c r="H105"/>
  <c r="G105" s="1"/>
  <c r="F105"/>
  <c r="E105"/>
  <c r="D105"/>
  <c r="B105"/>
  <c r="M104"/>
  <c r="H104" s="1"/>
  <c r="G104" s="1"/>
  <c r="J104"/>
  <c r="F104"/>
  <c r="E104"/>
  <c r="D104"/>
  <c r="B104"/>
  <c r="M103"/>
  <c r="H103" s="1"/>
  <c r="G103" s="1"/>
  <c r="J103"/>
  <c r="F103"/>
  <c r="E103"/>
  <c r="D103"/>
  <c r="B103"/>
  <c r="M102"/>
  <c r="H102" s="1"/>
  <c r="G102" s="1"/>
  <c r="J102"/>
  <c r="F102"/>
  <c r="E102"/>
  <c r="D102"/>
  <c r="B102"/>
  <c r="M101"/>
  <c r="J101"/>
  <c r="H101"/>
  <c r="G101" s="1"/>
  <c r="F101"/>
  <c r="E101"/>
  <c r="D101"/>
  <c r="B101"/>
  <c r="M100"/>
  <c r="H100" s="1"/>
  <c r="G100" s="1"/>
  <c r="J100"/>
  <c r="F100"/>
  <c r="E100"/>
  <c r="D100"/>
  <c r="B100"/>
  <c r="M99"/>
  <c r="H99" s="1"/>
  <c r="G99" s="1"/>
  <c r="J99"/>
  <c r="F99"/>
  <c r="E99"/>
  <c r="D99"/>
  <c r="B99"/>
  <c r="M98"/>
  <c r="J98"/>
  <c r="H98"/>
  <c r="G98" s="1"/>
  <c r="F98"/>
  <c r="E98"/>
  <c r="D98"/>
  <c r="B98"/>
  <c r="M97"/>
  <c r="J97"/>
  <c r="H97"/>
  <c r="G97" s="1"/>
  <c r="F97"/>
  <c r="E97"/>
  <c r="D97"/>
  <c r="B97"/>
  <c r="M96"/>
  <c r="H96" s="1"/>
  <c r="G96" s="1"/>
  <c r="J96"/>
  <c r="F96"/>
  <c r="E96"/>
  <c r="D96"/>
  <c r="B96"/>
  <c r="M95"/>
  <c r="H95" s="1"/>
  <c r="G95" s="1"/>
  <c r="J95"/>
  <c r="F95"/>
  <c r="E95"/>
  <c r="D95"/>
  <c r="B95"/>
  <c r="M94"/>
  <c r="H94" s="1"/>
  <c r="G94" s="1"/>
  <c r="J94"/>
  <c r="F94"/>
  <c r="E94"/>
  <c r="D94"/>
  <c r="B94"/>
  <c r="M93"/>
  <c r="J93"/>
  <c r="H93"/>
  <c r="G93" s="1"/>
  <c r="F93"/>
  <c r="E93"/>
  <c r="D93"/>
  <c r="B93"/>
  <c r="M92"/>
  <c r="H92" s="1"/>
  <c r="G92" s="1"/>
  <c r="J92"/>
  <c r="F92"/>
  <c r="E92"/>
  <c r="D92"/>
  <c r="B92"/>
  <c r="M91"/>
  <c r="H91" s="1"/>
  <c r="G91" s="1"/>
  <c r="J91"/>
  <c r="F91"/>
  <c r="E91"/>
  <c r="D91"/>
  <c r="B91"/>
  <c r="M90"/>
  <c r="J90"/>
  <c r="H90"/>
  <c r="G90" s="1"/>
  <c r="F90"/>
  <c r="E90"/>
  <c r="D90"/>
  <c r="B90"/>
  <c r="M89"/>
  <c r="J89"/>
  <c r="H89"/>
  <c r="G89" s="1"/>
  <c r="F89"/>
  <c r="E89"/>
  <c r="D89"/>
  <c r="B89"/>
  <c r="M88"/>
  <c r="H88" s="1"/>
  <c r="G88" s="1"/>
  <c r="J88"/>
  <c r="F88"/>
  <c r="E88"/>
  <c r="D88"/>
  <c r="B88"/>
  <c r="M87"/>
  <c r="H87" s="1"/>
  <c r="G87" s="1"/>
  <c r="J87"/>
  <c r="F87"/>
  <c r="E87"/>
  <c r="D87"/>
  <c r="B87"/>
  <c r="M86"/>
  <c r="H86" s="1"/>
  <c r="G86" s="1"/>
  <c r="J86"/>
  <c r="F86"/>
  <c r="E86"/>
  <c r="D86"/>
  <c r="B86"/>
  <c r="M85"/>
  <c r="J85"/>
  <c r="H85"/>
  <c r="G85" s="1"/>
  <c r="F85"/>
  <c r="E85"/>
  <c r="D85"/>
  <c r="B85"/>
  <c r="M84"/>
  <c r="H84" s="1"/>
  <c r="G84" s="1"/>
  <c r="J84"/>
  <c r="F84"/>
  <c r="E84"/>
  <c r="D84"/>
  <c r="B84"/>
  <c r="M83"/>
  <c r="H83" s="1"/>
  <c r="G83" s="1"/>
  <c r="J83"/>
  <c r="F83"/>
  <c r="E83"/>
  <c r="D83"/>
  <c r="B83"/>
  <c r="M82"/>
  <c r="J82"/>
  <c r="H82"/>
  <c r="G82" s="1"/>
  <c r="F82"/>
  <c r="E82"/>
  <c r="D82"/>
  <c r="B82"/>
  <c r="M81"/>
  <c r="J81"/>
  <c r="H81"/>
  <c r="G81" s="1"/>
  <c r="F81"/>
  <c r="E81"/>
  <c r="D81"/>
  <c r="B81"/>
  <c r="M80"/>
  <c r="H80" s="1"/>
  <c r="G80" s="1"/>
  <c r="J80"/>
  <c r="F80"/>
  <c r="E80"/>
  <c r="D80"/>
  <c r="B80"/>
  <c r="M79"/>
  <c r="H79" s="1"/>
  <c r="G79" s="1"/>
  <c r="J79"/>
  <c r="F79"/>
  <c r="E79"/>
  <c r="D79"/>
  <c r="B79"/>
  <c r="M78"/>
  <c r="H78" s="1"/>
  <c r="G78" s="1"/>
  <c r="J78"/>
  <c r="F78"/>
  <c r="E78"/>
  <c r="D78"/>
  <c r="B78"/>
  <c r="M77"/>
  <c r="J77"/>
  <c r="H77"/>
  <c r="G77" s="1"/>
  <c r="F77"/>
  <c r="E77"/>
  <c r="D77"/>
  <c r="B77"/>
  <c r="M76"/>
  <c r="H76" s="1"/>
  <c r="G76" s="1"/>
  <c r="J76"/>
  <c r="F76"/>
  <c r="E76"/>
  <c r="D76"/>
  <c r="B76"/>
  <c r="M75"/>
  <c r="H75" s="1"/>
  <c r="G75" s="1"/>
  <c r="J75"/>
  <c r="F75"/>
  <c r="E75"/>
  <c r="D75"/>
  <c r="B75"/>
  <c r="M74"/>
  <c r="J74"/>
  <c r="H74"/>
  <c r="G74" s="1"/>
  <c r="F74"/>
  <c r="E74"/>
  <c r="D74"/>
  <c r="B74"/>
  <c r="M73"/>
  <c r="J73"/>
  <c r="H73"/>
  <c r="G73" s="1"/>
  <c r="F73"/>
  <c r="E73"/>
  <c r="D73"/>
  <c r="B73"/>
  <c r="M72"/>
  <c r="H72" s="1"/>
  <c r="G72" s="1"/>
  <c r="J72"/>
  <c r="F72"/>
  <c r="E72"/>
  <c r="D72"/>
  <c r="B72"/>
  <c r="M71"/>
  <c r="H71" s="1"/>
  <c r="G71" s="1"/>
  <c r="J71"/>
  <c r="F71"/>
  <c r="E71"/>
  <c r="D71"/>
  <c r="B71"/>
  <c r="M70"/>
  <c r="H70" s="1"/>
  <c r="G70" s="1"/>
  <c r="J70"/>
  <c r="F70"/>
  <c r="E70"/>
  <c r="D70"/>
  <c r="B70"/>
  <c r="M69"/>
  <c r="J69"/>
  <c r="H69"/>
  <c r="G69" s="1"/>
  <c r="F69"/>
  <c r="E69"/>
  <c r="D69"/>
  <c r="B69"/>
  <c r="M68"/>
  <c r="H68" s="1"/>
  <c r="G68" s="1"/>
  <c r="J68"/>
  <c r="F68"/>
  <c r="E68"/>
  <c r="D68"/>
  <c r="B68"/>
  <c r="M67"/>
  <c r="H67" s="1"/>
  <c r="G67" s="1"/>
  <c r="J67"/>
  <c r="F67"/>
  <c r="E67"/>
  <c r="D67"/>
  <c r="B67"/>
  <c r="M66"/>
  <c r="J66"/>
  <c r="H66"/>
  <c r="G66" s="1"/>
  <c r="F66"/>
  <c r="E66"/>
  <c r="D66"/>
  <c r="B66"/>
  <c r="M65"/>
  <c r="J65"/>
  <c r="H65"/>
  <c r="G65" s="1"/>
  <c r="F65"/>
  <c r="E65"/>
  <c r="D65"/>
  <c r="B65"/>
  <c r="M64"/>
  <c r="H64" s="1"/>
  <c r="G64" s="1"/>
  <c r="J64"/>
  <c r="F64"/>
  <c r="E64"/>
  <c r="D64"/>
  <c r="B64"/>
  <c r="M63"/>
  <c r="H63" s="1"/>
  <c r="G63" s="1"/>
  <c r="J63"/>
  <c r="F63"/>
  <c r="E63"/>
  <c r="D63"/>
  <c r="B63"/>
  <c r="M62"/>
  <c r="H62" s="1"/>
  <c r="G62" s="1"/>
  <c r="J62"/>
  <c r="F62"/>
  <c r="E62"/>
  <c r="D62"/>
  <c r="B62"/>
  <c r="M61"/>
  <c r="J61"/>
  <c r="H61"/>
  <c r="G61" s="1"/>
  <c r="F61"/>
  <c r="E61"/>
  <c r="D61"/>
  <c r="B61"/>
  <c r="M60"/>
  <c r="H60" s="1"/>
  <c r="J60"/>
  <c r="F60"/>
  <c r="E60"/>
  <c r="D60"/>
  <c r="D110" s="1"/>
  <c r="B60"/>
  <c r="D57"/>
  <c r="G56"/>
  <c r="F56"/>
  <c r="M54"/>
  <c r="H54" s="1"/>
  <c r="G54" s="1"/>
  <c r="J54"/>
  <c r="F54"/>
  <c r="E54"/>
  <c r="D54"/>
  <c r="B54"/>
  <c r="M53"/>
  <c r="J53"/>
  <c r="H53"/>
  <c r="G53" s="1"/>
  <c r="F53"/>
  <c r="E53"/>
  <c r="D53"/>
  <c r="B53"/>
  <c r="M52"/>
  <c r="H52" s="1"/>
  <c r="G52" s="1"/>
  <c r="J52"/>
  <c r="F52"/>
  <c r="E52"/>
  <c r="D52"/>
  <c r="B52"/>
  <c r="M51"/>
  <c r="H51" s="1"/>
  <c r="G51" s="1"/>
  <c r="J51"/>
  <c r="F51"/>
  <c r="E51"/>
  <c r="D51"/>
  <c r="B51"/>
  <c r="M50"/>
  <c r="J50"/>
  <c r="H50"/>
  <c r="G50" s="1"/>
  <c r="F50"/>
  <c r="E50"/>
  <c r="D50"/>
  <c r="B50"/>
  <c r="M49"/>
  <c r="J49"/>
  <c r="H49"/>
  <c r="G49" s="1"/>
  <c r="F49"/>
  <c r="E49"/>
  <c r="D49"/>
  <c r="B49"/>
  <c r="M48"/>
  <c r="H48" s="1"/>
  <c r="G48" s="1"/>
  <c r="J48"/>
  <c r="F48"/>
  <c r="E48"/>
  <c r="D48"/>
  <c r="B48"/>
  <c r="M47"/>
  <c r="H47" s="1"/>
  <c r="G47" s="1"/>
  <c r="J47"/>
  <c r="F47"/>
  <c r="E47"/>
  <c r="D47"/>
  <c r="B47"/>
  <c r="M46"/>
  <c r="H46" s="1"/>
  <c r="G46" s="1"/>
  <c r="J46"/>
  <c r="F46"/>
  <c r="E46"/>
  <c r="D46"/>
  <c r="B46"/>
  <c r="M45"/>
  <c r="J45"/>
  <c r="H45"/>
  <c r="G45" s="1"/>
  <c r="F45"/>
  <c r="E45"/>
  <c r="D45"/>
  <c r="B45"/>
  <c r="M44"/>
  <c r="H44" s="1"/>
  <c r="G44" s="1"/>
  <c r="J44"/>
  <c r="F44"/>
  <c r="E44"/>
  <c r="D44"/>
  <c r="B44"/>
  <c r="M43"/>
  <c r="H43" s="1"/>
  <c r="G43" s="1"/>
  <c r="J43"/>
  <c r="F43"/>
  <c r="E43"/>
  <c r="D43"/>
  <c r="B43"/>
  <c r="M42"/>
  <c r="J42"/>
  <c r="H42"/>
  <c r="G42" s="1"/>
  <c r="F42"/>
  <c r="E42"/>
  <c r="D42"/>
  <c r="B42"/>
  <c r="M41"/>
  <c r="J41"/>
  <c r="H41"/>
  <c r="G41" s="1"/>
  <c r="F41"/>
  <c r="E41"/>
  <c r="D41"/>
  <c r="B41"/>
  <c r="M40"/>
  <c r="H40" s="1"/>
  <c r="G40" s="1"/>
  <c r="J40"/>
  <c r="F40"/>
  <c r="E40"/>
  <c r="D40"/>
  <c r="B40"/>
  <c r="M39"/>
  <c r="H39" s="1"/>
  <c r="G39" s="1"/>
  <c r="J39"/>
  <c r="F39"/>
  <c r="E39"/>
  <c r="D39"/>
  <c r="B39"/>
  <c r="M38"/>
  <c r="H38" s="1"/>
  <c r="G38" s="1"/>
  <c r="J38"/>
  <c r="F38"/>
  <c r="E38"/>
  <c r="D38"/>
  <c r="B38"/>
  <c r="M37"/>
  <c r="J37"/>
  <c r="H37"/>
  <c r="G37" s="1"/>
  <c r="F37"/>
  <c r="E37"/>
  <c r="D37"/>
  <c r="B37"/>
  <c r="M36"/>
  <c r="H36" s="1"/>
  <c r="G36" s="1"/>
  <c r="J36"/>
  <c r="F36"/>
  <c r="E36"/>
  <c r="D36"/>
  <c r="B36"/>
  <c r="M35"/>
  <c r="H35" s="1"/>
  <c r="G35" s="1"/>
  <c r="J35"/>
  <c r="F35"/>
  <c r="E35"/>
  <c r="D35"/>
  <c r="B35"/>
  <c r="M34"/>
  <c r="J34"/>
  <c r="H34"/>
  <c r="G34" s="1"/>
  <c r="F34"/>
  <c r="E34"/>
  <c r="D34"/>
  <c r="B34"/>
  <c r="M33"/>
  <c r="J33"/>
  <c r="H33"/>
  <c r="G33" s="1"/>
  <c r="F33"/>
  <c r="E33"/>
  <c r="D33"/>
  <c r="B33"/>
  <c r="M32"/>
  <c r="H32" s="1"/>
  <c r="G32" s="1"/>
  <c r="J32"/>
  <c r="F32"/>
  <c r="E32"/>
  <c r="D32"/>
  <c r="B32"/>
  <c r="M31"/>
  <c r="H31" s="1"/>
  <c r="G31" s="1"/>
  <c r="J31"/>
  <c r="F31"/>
  <c r="E31"/>
  <c r="D31"/>
  <c r="B31"/>
  <c r="M30"/>
  <c r="H30" s="1"/>
  <c r="G30" s="1"/>
  <c r="J30"/>
  <c r="F30"/>
  <c r="E30"/>
  <c r="D30"/>
  <c r="B30"/>
  <c r="M29"/>
  <c r="J29"/>
  <c r="H29"/>
  <c r="G29" s="1"/>
  <c r="F29"/>
  <c r="E29"/>
  <c r="D29"/>
  <c r="B29"/>
  <c r="M28"/>
  <c r="H28" s="1"/>
  <c r="G28" s="1"/>
  <c r="J28"/>
  <c r="F28"/>
  <c r="E28"/>
  <c r="D28"/>
  <c r="B28"/>
  <c r="M27"/>
  <c r="H27" s="1"/>
  <c r="G27" s="1"/>
  <c r="J27"/>
  <c r="F27"/>
  <c r="E27"/>
  <c r="D27"/>
  <c r="B27"/>
  <c r="M26"/>
  <c r="J26"/>
  <c r="H26"/>
  <c r="G26" s="1"/>
  <c r="F26"/>
  <c r="E26"/>
  <c r="D26"/>
  <c r="B26"/>
  <c r="M25"/>
  <c r="J25"/>
  <c r="H25"/>
  <c r="G25" s="1"/>
  <c r="F25"/>
  <c r="E25"/>
  <c r="D25"/>
  <c r="B25"/>
  <c r="M24"/>
  <c r="H24" s="1"/>
  <c r="G24" s="1"/>
  <c r="J24"/>
  <c r="F24"/>
  <c r="E24"/>
  <c r="D24"/>
  <c r="B24"/>
  <c r="M23"/>
  <c r="H23" s="1"/>
  <c r="G23" s="1"/>
  <c r="J23"/>
  <c r="F23"/>
  <c r="E23"/>
  <c r="D23"/>
  <c r="B23"/>
  <c r="M22"/>
  <c r="H22" s="1"/>
  <c r="G22" s="1"/>
  <c r="J22"/>
  <c r="F22"/>
  <c r="E22"/>
  <c r="D22"/>
  <c r="B22"/>
  <c r="M21"/>
  <c r="J21"/>
  <c r="H21"/>
  <c r="G21" s="1"/>
  <c r="F21"/>
  <c r="E21"/>
  <c r="D21"/>
  <c r="B21"/>
  <c r="M20"/>
  <c r="H20" s="1"/>
  <c r="G20" s="1"/>
  <c r="J20"/>
  <c r="F20"/>
  <c r="E20"/>
  <c r="D20"/>
  <c r="B20"/>
  <c r="M19"/>
  <c r="H19" s="1"/>
  <c r="G19" s="1"/>
  <c r="J19"/>
  <c r="F19"/>
  <c r="E19"/>
  <c r="D19"/>
  <c r="B19"/>
  <c r="M18"/>
  <c r="J18"/>
  <c r="H18"/>
  <c r="G18" s="1"/>
  <c r="F18"/>
  <c r="E18"/>
  <c r="D18"/>
  <c r="B18"/>
  <c r="M17"/>
  <c r="J17"/>
  <c r="H17"/>
  <c r="G17" s="1"/>
  <c r="F17"/>
  <c r="E17"/>
  <c r="D17"/>
  <c r="B17"/>
  <c r="M16"/>
  <c r="H16" s="1"/>
  <c r="G16" s="1"/>
  <c r="J16"/>
  <c r="F16"/>
  <c r="E16"/>
  <c r="D16"/>
  <c r="B16"/>
  <c r="M15"/>
  <c r="H15" s="1"/>
  <c r="G15" s="1"/>
  <c r="J15"/>
  <c r="F15"/>
  <c r="E15"/>
  <c r="D15"/>
  <c r="B15"/>
  <c r="M14"/>
  <c r="H14" s="1"/>
  <c r="G14" s="1"/>
  <c r="J14"/>
  <c r="F14"/>
  <c r="E14"/>
  <c r="D14"/>
  <c r="B14"/>
  <c r="M13"/>
  <c r="J13"/>
  <c r="H13"/>
  <c r="G13" s="1"/>
  <c r="F13"/>
  <c r="E13"/>
  <c r="D13"/>
  <c r="B13"/>
  <c r="M12"/>
  <c r="H12" s="1"/>
  <c r="G12" s="1"/>
  <c r="J12"/>
  <c r="F12"/>
  <c r="E12"/>
  <c r="D12"/>
  <c r="B12"/>
  <c r="M11"/>
  <c r="H11" s="1"/>
  <c r="G11" s="1"/>
  <c r="J11"/>
  <c r="F11"/>
  <c r="E11"/>
  <c r="D11"/>
  <c r="B11"/>
  <c r="M10"/>
  <c r="J10"/>
  <c r="H10"/>
  <c r="G10" s="1"/>
  <c r="F10"/>
  <c r="E10"/>
  <c r="D10"/>
  <c r="B10"/>
  <c r="M9"/>
  <c r="J9"/>
  <c r="H9"/>
  <c r="G9" s="1"/>
  <c r="F9"/>
  <c r="E9"/>
  <c r="D9"/>
  <c r="B9"/>
  <c r="M8"/>
  <c r="H8" s="1"/>
  <c r="G8" s="1"/>
  <c r="J8"/>
  <c r="F8"/>
  <c r="E8"/>
  <c r="D8"/>
  <c r="B8"/>
  <c r="M7"/>
  <c r="H7" s="1"/>
  <c r="G7" s="1"/>
  <c r="J7"/>
  <c r="F7"/>
  <c r="E7"/>
  <c r="D7"/>
  <c r="B7"/>
  <c r="M6"/>
  <c r="H6" s="1"/>
  <c r="J6"/>
  <c r="F6"/>
  <c r="E6"/>
  <c r="D6"/>
  <c r="B6"/>
  <c r="M5"/>
  <c r="J5"/>
  <c r="H5"/>
  <c r="G5" s="1"/>
  <c r="F5"/>
  <c r="E5"/>
  <c r="D5"/>
  <c r="D55" s="1"/>
  <c r="B5"/>
  <c r="D2"/>
  <c r="G1"/>
  <c r="F1"/>
  <c r="M549" i="35"/>
  <c r="H549" s="1"/>
  <c r="G549" s="1"/>
  <c r="J549"/>
  <c r="F549"/>
  <c r="E549"/>
  <c r="D549"/>
  <c r="B549"/>
  <c r="M548"/>
  <c r="H548" s="1"/>
  <c r="G548" s="1"/>
  <c r="J548"/>
  <c r="F548"/>
  <c r="E548"/>
  <c r="D548"/>
  <c r="B548"/>
  <c r="M547"/>
  <c r="J547"/>
  <c r="H547"/>
  <c r="G547" s="1"/>
  <c r="F547"/>
  <c r="E547"/>
  <c r="D547"/>
  <c r="B547"/>
  <c r="M546"/>
  <c r="H546" s="1"/>
  <c r="G546" s="1"/>
  <c r="J546"/>
  <c r="F546"/>
  <c r="E546"/>
  <c r="D546"/>
  <c r="B546"/>
  <c r="M545"/>
  <c r="H545" s="1"/>
  <c r="G545" s="1"/>
  <c r="J545"/>
  <c r="F545"/>
  <c r="E545"/>
  <c r="D545"/>
  <c r="B545"/>
  <c r="M544"/>
  <c r="J544"/>
  <c r="H544"/>
  <c r="G544" s="1"/>
  <c r="F544"/>
  <c r="E544"/>
  <c r="D544"/>
  <c r="B544"/>
  <c r="M543"/>
  <c r="J543"/>
  <c r="H543"/>
  <c r="G543" s="1"/>
  <c r="F543"/>
  <c r="E543"/>
  <c r="D543"/>
  <c r="B543"/>
  <c r="M542"/>
  <c r="H542" s="1"/>
  <c r="G542" s="1"/>
  <c r="J542"/>
  <c r="F542"/>
  <c r="E542"/>
  <c r="D542"/>
  <c r="B542"/>
  <c r="M541"/>
  <c r="H541" s="1"/>
  <c r="G541" s="1"/>
  <c r="J541"/>
  <c r="F541"/>
  <c r="E541"/>
  <c r="D541"/>
  <c r="B541"/>
  <c r="M540"/>
  <c r="H540" s="1"/>
  <c r="G540" s="1"/>
  <c r="J540"/>
  <c r="F540"/>
  <c r="E540"/>
  <c r="D540"/>
  <c r="B540"/>
  <c r="M539"/>
  <c r="J539"/>
  <c r="H539"/>
  <c r="G539" s="1"/>
  <c r="F539"/>
  <c r="E539"/>
  <c r="D539"/>
  <c r="B539"/>
  <c r="M538"/>
  <c r="H538" s="1"/>
  <c r="G538" s="1"/>
  <c r="J538"/>
  <c r="F538"/>
  <c r="E538"/>
  <c r="D538"/>
  <c r="B538"/>
  <c r="M537"/>
  <c r="H537" s="1"/>
  <c r="G537" s="1"/>
  <c r="J537"/>
  <c r="F537"/>
  <c r="E537"/>
  <c r="D537"/>
  <c r="B537"/>
  <c r="M536"/>
  <c r="J536"/>
  <c r="H536"/>
  <c r="G536" s="1"/>
  <c r="F536"/>
  <c r="E536"/>
  <c r="D536"/>
  <c r="B536"/>
  <c r="M535"/>
  <c r="J535"/>
  <c r="H535"/>
  <c r="G535" s="1"/>
  <c r="F535"/>
  <c r="E535"/>
  <c r="D535"/>
  <c r="B535"/>
  <c r="M534"/>
  <c r="H534" s="1"/>
  <c r="G534" s="1"/>
  <c r="J534"/>
  <c r="F534"/>
  <c r="E534"/>
  <c r="D534"/>
  <c r="B534"/>
  <c r="M533"/>
  <c r="H533" s="1"/>
  <c r="G533" s="1"/>
  <c r="J533"/>
  <c r="F533"/>
  <c r="E533"/>
  <c r="D533"/>
  <c r="B533"/>
  <c r="M532"/>
  <c r="H532" s="1"/>
  <c r="G532" s="1"/>
  <c r="J532"/>
  <c r="F532"/>
  <c r="E532"/>
  <c r="D532"/>
  <c r="B532"/>
  <c r="M531"/>
  <c r="J531"/>
  <c r="H531"/>
  <c r="G531" s="1"/>
  <c r="F531"/>
  <c r="E531"/>
  <c r="D531"/>
  <c r="B531"/>
  <c r="M530"/>
  <c r="H530" s="1"/>
  <c r="G530" s="1"/>
  <c r="J530"/>
  <c r="F530"/>
  <c r="E530"/>
  <c r="D530"/>
  <c r="B530"/>
  <c r="M529"/>
  <c r="H529" s="1"/>
  <c r="G529" s="1"/>
  <c r="J529"/>
  <c r="F529"/>
  <c r="E529"/>
  <c r="D529"/>
  <c r="B529"/>
  <c r="M528"/>
  <c r="J528"/>
  <c r="H528"/>
  <c r="G528" s="1"/>
  <c r="F528"/>
  <c r="E528"/>
  <c r="D528"/>
  <c r="B528"/>
  <c r="M527"/>
  <c r="J527"/>
  <c r="H527"/>
  <c r="G527" s="1"/>
  <c r="F527"/>
  <c r="E527"/>
  <c r="D527"/>
  <c r="B527"/>
  <c r="M526"/>
  <c r="H526" s="1"/>
  <c r="G526" s="1"/>
  <c r="J526"/>
  <c r="F526"/>
  <c r="E526"/>
  <c r="D526"/>
  <c r="B526"/>
  <c r="M525"/>
  <c r="H525" s="1"/>
  <c r="G525" s="1"/>
  <c r="J525"/>
  <c r="F525"/>
  <c r="E525"/>
  <c r="D525"/>
  <c r="B525"/>
  <c r="M524"/>
  <c r="H524" s="1"/>
  <c r="G524" s="1"/>
  <c r="J524"/>
  <c r="F524"/>
  <c r="E524"/>
  <c r="D524"/>
  <c r="B524"/>
  <c r="M523"/>
  <c r="J523"/>
  <c r="H523"/>
  <c r="G523" s="1"/>
  <c r="F523"/>
  <c r="E523"/>
  <c r="D523"/>
  <c r="B523"/>
  <c r="M522"/>
  <c r="H522" s="1"/>
  <c r="G522" s="1"/>
  <c r="J522"/>
  <c r="F522"/>
  <c r="E522"/>
  <c r="D522"/>
  <c r="B522"/>
  <c r="M521"/>
  <c r="H521" s="1"/>
  <c r="G521" s="1"/>
  <c r="J521"/>
  <c r="F521"/>
  <c r="E521"/>
  <c r="D521"/>
  <c r="B521"/>
  <c r="M520"/>
  <c r="J520"/>
  <c r="H520"/>
  <c r="G520" s="1"/>
  <c r="F520"/>
  <c r="E520"/>
  <c r="D520"/>
  <c r="B520"/>
  <c r="M519"/>
  <c r="J519"/>
  <c r="H519"/>
  <c r="G519" s="1"/>
  <c r="F519"/>
  <c r="E519"/>
  <c r="D519"/>
  <c r="B519"/>
  <c r="M518"/>
  <c r="H518" s="1"/>
  <c r="G518" s="1"/>
  <c r="J518"/>
  <c r="F518"/>
  <c r="E518"/>
  <c r="D518"/>
  <c r="B518"/>
  <c r="M517"/>
  <c r="H517" s="1"/>
  <c r="G517" s="1"/>
  <c r="J517"/>
  <c r="F517"/>
  <c r="E517"/>
  <c r="D517"/>
  <c r="B517"/>
  <c r="M516"/>
  <c r="H516" s="1"/>
  <c r="G516" s="1"/>
  <c r="J516"/>
  <c r="F516"/>
  <c r="E516"/>
  <c r="D516"/>
  <c r="B516"/>
  <c r="M515"/>
  <c r="J515"/>
  <c r="H515"/>
  <c r="G515" s="1"/>
  <c r="F515"/>
  <c r="E515"/>
  <c r="D515"/>
  <c r="B515"/>
  <c r="M514"/>
  <c r="J514"/>
  <c r="H514"/>
  <c r="G514" s="1"/>
  <c r="F514"/>
  <c r="E514"/>
  <c r="D514"/>
  <c r="B514"/>
  <c r="M513"/>
  <c r="J513"/>
  <c r="H513"/>
  <c r="G513" s="1"/>
  <c r="F513"/>
  <c r="E513"/>
  <c r="D513"/>
  <c r="B513"/>
  <c r="M512"/>
  <c r="J512"/>
  <c r="H512"/>
  <c r="G512" s="1"/>
  <c r="F512"/>
  <c r="E512"/>
  <c r="D512"/>
  <c r="B512"/>
  <c r="M511"/>
  <c r="H511" s="1"/>
  <c r="G511" s="1"/>
  <c r="J511"/>
  <c r="F511"/>
  <c r="E511"/>
  <c r="D511"/>
  <c r="B511"/>
  <c r="M510"/>
  <c r="H510" s="1"/>
  <c r="G510" s="1"/>
  <c r="J510"/>
  <c r="F510"/>
  <c r="E510"/>
  <c r="D510"/>
  <c r="B510"/>
  <c r="M509"/>
  <c r="H509" s="1"/>
  <c r="G509" s="1"/>
  <c r="J509"/>
  <c r="F509"/>
  <c r="E509"/>
  <c r="D509"/>
  <c r="B509"/>
  <c r="M508"/>
  <c r="H508" s="1"/>
  <c r="G508" s="1"/>
  <c r="J508"/>
  <c r="F508"/>
  <c r="E508"/>
  <c r="D508"/>
  <c r="B508"/>
  <c r="M507"/>
  <c r="J507"/>
  <c r="H507"/>
  <c r="G507" s="1"/>
  <c r="F507"/>
  <c r="E507"/>
  <c r="D507"/>
  <c r="B507"/>
  <c r="M506"/>
  <c r="J506"/>
  <c r="H506"/>
  <c r="G506" s="1"/>
  <c r="F506"/>
  <c r="E506"/>
  <c r="D506"/>
  <c r="B506"/>
  <c r="M505"/>
  <c r="J505"/>
  <c r="H505"/>
  <c r="G505" s="1"/>
  <c r="F505"/>
  <c r="E505"/>
  <c r="D505"/>
  <c r="B505"/>
  <c r="M504"/>
  <c r="J504"/>
  <c r="H504"/>
  <c r="G504" s="1"/>
  <c r="F504"/>
  <c r="E504"/>
  <c r="D504"/>
  <c r="B504"/>
  <c r="M503"/>
  <c r="H503" s="1"/>
  <c r="G503" s="1"/>
  <c r="J503"/>
  <c r="F503"/>
  <c r="E503"/>
  <c r="D503"/>
  <c r="B503"/>
  <c r="M502"/>
  <c r="H502" s="1"/>
  <c r="G502" s="1"/>
  <c r="J502"/>
  <c r="F502"/>
  <c r="E502"/>
  <c r="D502"/>
  <c r="B502"/>
  <c r="M501"/>
  <c r="H501" s="1"/>
  <c r="G501" s="1"/>
  <c r="J501"/>
  <c r="F501"/>
  <c r="E501"/>
  <c r="D501"/>
  <c r="B501"/>
  <c r="M500"/>
  <c r="H500" s="1"/>
  <c r="J500"/>
  <c r="F500"/>
  <c r="E500"/>
  <c r="D500"/>
  <c r="D550" s="1"/>
  <c r="B500"/>
  <c r="D497"/>
  <c r="G496"/>
  <c r="F496"/>
  <c r="M494"/>
  <c r="H494" s="1"/>
  <c r="G494" s="1"/>
  <c r="J494"/>
  <c r="F494"/>
  <c r="E494"/>
  <c r="D494"/>
  <c r="B494"/>
  <c r="M493"/>
  <c r="H493" s="1"/>
  <c r="G493" s="1"/>
  <c r="J493"/>
  <c r="F493"/>
  <c r="E493"/>
  <c r="D493"/>
  <c r="B493"/>
  <c r="M492"/>
  <c r="H492" s="1"/>
  <c r="G492" s="1"/>
  <c r="J492"/>
  <c r="F492"/>
  <c r="E492"/>
  <c r="D492"/>
  <c r="B492"/>
  <c r="M491"/>
  <c r="J491"/>
  <c r="H491"/>
  <c r="G491" s="1"/>
  <c r="F491"/>
  <c r="E491"/>
  <c r="D491"/>
  <c r="B491"/>
  <c r="M490"/>
  <c r="H490" s="1"/>
  <c r="G490" s="1"/>
  <c r="J490"/>
  <c r="F490"/>
  <c r="E490"/>
  <c r="D490"/>
  <c r="B490"/>
  <c r="M489"/>
  <c r="J489"/>
  <c r="H489"/>
  <c r="G489" s="1"/>
  <c r="F489"/>
  <c r="E489"/>
  <c r="D489"/>
  <c r="B489"/>
  <c r="M488"/>
  <c r="J488"/>
  <c r="H488"/>
  <c r="G488" s="1"/>
  <c r="F488"/>
  <c r="E488"/>
  <c r="D488"/>
  <c r="B488"/>
  <c r="M487"/>
  <c r="H487" s="1"/>
  <c r="G487" s="1"/>
  <c r="J487"/>
  <c r="F487"/>
  <c r="E487"/>
  <c r="D487"/>
  <c r="B487"/>
  <c r="M486"/>
  <c r="H486" s="1"/>
  <c r="G486" s="1"/>
  <c r="J486"/>
  <c r="F486"/>
  <c r="E486"/>
  <c r="D486"/>
  <c r="B486"/>
  <c r="M485"/>
  <c r="H485" s="1"/>
  <c r="G485" s="1"/>
  <c r="J485"/>
  <c r="F485"/>
  <c r="E485"/>
  <c r="D485"/>
  <c r="B485"/>
  <c r="M484"/>
  <c r="H484" s="1"/>
  <c r="G484" s="1"/>
  <c r="J484"/>
  <c r="F484"/>
  <c r="E484"/>
  <c r="D484"/>
  <c r="B484"/>
  <c r="M483"/>
  <c r="J483"/>
  <c r="H483"/>
  <c r="G483" s="1"/>
  <c r="F483"/>
  <c r="E483"/>
  <c r="D483"/>
  <c r="B483"/>
  <c r="M482"/>
  <c r="H482" s="1"/>
  <c r="G482" s="1"/>
  <c r="J482"/>
  <c r="F482"/>
  <c r="E482"/>
  <c r="D482"/>
  <c r="B482"/>
  <c r="M481"/>
  <c r="J481"/>
  <c r="H481"/>
  <c r="G481" s="1"/>
  <c r="F481"/>
  <c r="E481"/>
  <c r="D481"/>
  <c r="B481"/>
  <c r="M480"/>
  <c r="J480"/>
  <c r="H480"/>
  <c r="G480" s="1"/>
  <c r="F480"/>
  <c r="E480"/>
  <c r="D480"/>
  <c r="B480"/>
  <c r="M479"/>
  <c r="H479" s="1"/>
  <c r="G479" s="1"/>
  <c r="J479"/>
  <c r="F479"/>
  <c r="E479"/>
  <c r="D479"/>
  <c r="B479"/>
  <c r="M478"/>
  <c r="H478" s="1"/>
  <c r="G478" s="1"/>
  <c r="J478"/>
  <c r="F478"/>
  <c r="E478"/>
  <c r="D478"/>
  <c r="B478"/>
  <c r="M477"/>
  <c r="H477" s="1"/>
  <c r="G477" s="1"/>
  <c r="J477"/>
  <c r="F477"/>
  <c r="E477"/>
  <c r="D477"/>
  <c r="B477"/>
  <c r="M476"/>
  <c r="H476" s="1"/>
  <c r="G476" s="1"/>
  <c r="J476"/>
  <c r="F476"/>
  <c r="E476"/>
  <c r="D476"/>
  <c r="B476"/>
  <c r="M475"/>
  <c r="J475"/>
  <c r="H475"/>
  <c r="G475" s="1"/>
  <c r="F475"/>
  <c r="E475"/>
  <c r="D475"/>
  <c r="B475"/>
  <c r="M474"/>
  <c r="H474" s="1"/>
  <c r="G474" s="1"/>
  <c r="J474"/>
  <c r="F474"/>
  <c r="E474"/>
  <c r="D474"/>
  <c r="B474"/>
  <c r="M473"/>
  <c r="J473"/>
  <c r="H473"/>
  <c r="G473" s="1"/>
  <c r="F473"/>
  <c r="E473"/>
  <c r="D473"/>
  <c r="B473"/>
  <c r="M472"/>
  <c r="J472"/>
  <c r="H472"/>
  <c r="G472" s="1"/>
  <c r="F472"/>
  <c r="E472"/>
  <c r="D472"/>
  <c r="B472"/>
  <c r="M471"/>
  <c r="H471" s="1"/>
  <c r="G471" s="1"/>
  <c r="J471"/>
  <c r="F471"/>
  <c r="E471"/>
  <c r="D471"/>
  <c r="B471"/>
  <c r="M470"/>
  <c r="H470" s="1"/>
  <c r="G470" s="1"/>
  <c r="J470"/>
  <c r="F470"/>
  <c r="E470"/>
  <c r="D470"/>
  <c r="B470"/>
  <c r="M469"/>
  <c r="H469" s="1"/>
  <c r="G469" s="1"/>
  <c r="J469"/>
  <c r="F469"/>
  <c r="E469"/>
  <c r="D469"/>
  <c r="B469"/>
  <c r="M468"/>
  <c r="H468" s="1"/>
  <c r="G468" s="1"/>
  <c r="J468"/>
  <c r="F468"/>
  <c r="E468"/>
  <c r="D468"/>
  <c r="B468"/>
  <c r="M467"/>
  <c r="J467"/>
  <c r="H467"/>
  <c r="G467" s="1"/>
  <c r="F467"/>
  <c r="E467"/>
  <c r="D467"/>
  <c r="B467"/>
  <c r="M466"/>
  <c r="H466" s="1"/>
  <c r="G466" s="1"/>
  <c r="J466"/>
  <c r="F466"/>
  <c r="E466"/>
  <c r="D466"/>
  <c r="B466"/>
  <c r="M465"/>
  <c r="J465"/>
  <c r="H465"/>
  <c r="G465" s="1"/>
  <c r="F465"/>
  <c r="E465"/>
  <c r="D465"/>
  <c r="B465"/>
  <c r="M464"/>
  <c r="J464"/>
  <c r="H464"/>
  <c r="G464" s="1"/>
  <c r="F464"/>
  <c r="E464"/>
  <c r="D464"/>
  <c r="B464"/>
  <c r="M463"/>
  <c r="H463" s="1"/>
  <c r="G463" s="1"/>
  <c r="J463"/>
  <c r="F463"/>
  <c r="E463"/>
  <c r="D463"/>
  <c r="B463"/>
  <c r="M462"/>
  <c r="H462" s="1"/>
  <c r="G462" s="1"/>
  <c r="J462"/>
  <c r="F462"/>
  <c r="E462"/>
  <c r="D462"/>
  <c r="B462"/>
  <c r="M461"/>
  <c r="H461" s="1"/>
  <c r="G461" s="1"/>
  <c r="J461"/>
  <c r="F461"/>
  <c r="E461"/>
  <c r="D461"/>
  <c r="B461"/>
  <c r="M460"/>
  <c r="H460" s="1"/>
  <c r="G460" s="1"/>
  <c r="J460"/>
  <c r="F460"/>
  <c r="E460"/>
  <c r="D460"/>
  <c r="B460"/>
  <c r="M459"/>
  <c r="J459"/>
  <c r="H459"/>
  <c r="G459" s="1"/>
  <c r="F459"/>
  <c r="E459"/>
  <c r="D459"/>
  <c r="B459"/>
  <c r="M458"/>
  <c r="H458" s="1"/>
  <c r="G458" s="1"/>
  <c r="J458"/>
  <c r="F458"/>
  <c r="E458"/>
  <c r="D458"/>
  <c r="B458"/>
  <c r="M457"/>
  <c r="J457"/>
  <c r="H457"/>
  <c r="G457" s="1"/>
  <c r="F457"/>
  <c r="E457"/>
  <c r="D457"/>
  <c r="B457"/>
  <c r="M456"/>
  <c r="J456"/>
  <c r="H456"/>
  <c r="G456" s="1"/>
  <c r="F456"/>
  <c r="E456"/>
  <c r="D456"/>
  <c r="B456"/>
  <c r="M455"/>
  <c r="H455" s="1"/>
  <c r="G455" s="1"/>
  <c r="J455"/>
  <c r="F455"/>
  <c r="E455"/>
  <c r="D455"/>
  <c r="B455"/>
  <c r="M454"/>
  <c r="H454" s="1"/>
  <c r="G454" s="1"/>
  <c r="J454"/>
  <c r="F454"/>
  <c r="E454"/>
  <c r="D454"/>
  <c r="B454"/>
  <c r="M453"/>
  <c r="H453" s="1"/>
  <c r="G453" s="1"/>
  <c r="J453"/>
  <c r="F453"/>
  <c r="E453"/>
  <c r="D453"/>
  <c r="B453"/>
  <c r="M452"/>
  <c r="H452" s="1"/>
  <c r="G452" s="1"/>
  <c r="J452"/>
  <c r="F452"/>
  <c r="E452"/>
  <c r="D452"/>
  <c r="B452"/>
  <c r="M451"/>
  <c r="J451"/>
  <c r="H451"/>
  <c r="G451" s="1"/>
  <c r="F451"/>
  <c r="E451"/>
  <c r="D451"/>
  <c r="B451"/>
  <c r="M450"/>
  <c r="H450" s="1"/>
  <c r="G450" s="1"/>
  <c r="J450"/>
  <c r="F450"/>
  <c r="E450"/>
  <c r="D450"/>
  <c r="B450"/>
  <c r="M449"/>
  <c r="J449"/>
  <c r="H449"/>
  <c r="G449" s="1"/>
  <c r="F449"/>
  <c r="E449"/>
  <c r="D449"/>
  <c r="B449"/>
  <c r="M448"/>
  <c r="J448"/>
  <c r="H448"/>
  <c r="G448" s="1"/>
  <c r="F448"/>
  <c r="E448"/>
  <c r="D448"/>
  <c r="B448"/>
  <c r="M447"/>
  <c r="H447" s="1"/>
  <c r="G447" s="1"/>
  <c r="J447"/>
  <c r="F447"/>
  <c r="E447"/>
  <c r="D447"/>
  <c r="B447"/>
  <c r="M446"/>
  <c r="H446" s="1"/>
  <c r="G446" s="1"/>
  <c r="J446"/>
  <c r="F446"/>
  <c r="E446"/>
  <c r="D446"/>
  <c r="B446"/>
  <c r="M445"/>
  <c r="H445" s="1"/>
  <c r="J445"/>
  <c r="F445"/>
  <c r="E445"/>
  <c r="D445"/>
  <c r="D495" s="1"/>
  <c r="B445"/>
  <c r="D442"/>
  <c r="G441"/>
  <c r="F441"/>
  <c r="M439"/>
  <c r="H439" s="1"/>
  <c r="G439" s="1"/>
  <c r="J439"/>
  <c r="F439"/>
  <c r="E439"/>
  <c r="D439"/>
  <c r="B439"/>
  <c r="M438"/>
  <c r="H438" s="1"/>
  <c r="G438" s="1"/>
  <c r="J438"/>
  <c r="F438"/>
  <c r="E438"/>
  <c r="D438"/>
  <c r="B438"/>
  <c r="M437"/>
  <c r="H437" s="1"/>
  <c r="G437" s="1"/>
  <c r="J437"/>
  <c r="F437"/>
  <c r="E437"/>
  <c r="D437"/>
  <c r="B437"/>
  <c r="M436"/>
  <c r="H436" s="1"/>
  <c r="G436" s="1"/>
  <c r="J436"/>
  <c r="F436"/>
  <c r="E436"/>
  <c r="D436"/>
  <c r="B436"/>
  <c r="M435"/>
  <c r="J435"/>
  <c r="H435"/>
  <c r="G435" s="1"/>
  <c r="F435"/>
  <c r="E435"/>
  <c r="D435"/>
  <c r="B435"/>
  <c r="M434"/>
  <c r="J434"/>
  <c r="H434"/>
  <c r="G434" s="1"/>
  <c r="F434"/>
  <c r="E434"/>
  <c r="D434"/>
  <c r="B434"/>
  <c r="M433"/>
  <c r="J433"/>
  <c r="H433"/>
  <c r="G433" s="1"/>
  <c r="F433"/>
  <c r="E433"/>
  <c r="D433"/>
  <c r="B433"/>
  <c r="M432"/>
  <c r="J432"/>
  <c r="H432"/>
  <c r="G432" s="1"/>
  <c r="F432"/>
  <c r="E432"/>
  <c r="D432"/>
  <c r="B432"/>
  <c r="M431"/>
  <c r="H431" s="1"/>
  <c r="G431" s="1"/>
  <c r="J431"/>
  <c r="F431"/>
  <c r="E431"/>
  <c r="D431"/>
  <c r="B431"/>
  <c r="M430"/>
  <c r="H430" s="1"/>
  <c r="G430" s="1"/>
  <c r="J430"/>
  <c r="F430"/>
  <c r="E430"/>
  <c r="D430"/>
  <c r="B430"/>
  <c r="M429"/>
  <c r="H429" s="1"/>
  <c r="G429" s="1"/>
  <c r="J429"/>
  <c r="F429"/>
  <c r="E429"/>
  <c r="D429"/>
  <c r="B429"/>
  <c r="M428"/>
  <c r="H428" s="1"/>
  <c r="G428" s="1"/>
  <c r="J428"/>
  <c r="F428"/>
  <c r="E428"/>
  <c r="D428"/>
  <c r="B428"/>
  <c r="M427"/>
  <c r="J427"/>
  <c r="H427"/>
  <c r="G427" s="1"/>
  <c r="F427"/>
  <c r="E427"/>
  <c r="D427"/>
  <c r="B427"/>
  <c r="M426"/>
  <c r="J426"/>
  <c r="H426"/>
  <c r="G426" s="1"/>
  <c r="F426"/>
  <c r="E426"/>
  <c r="D426"/>
  <c r="B426"/>
  <c r="M425"/>
  <c r="J425"/>
  <c r="H425"/>
  <c r="G425" s="1"/>
  <c r="F425"/>
  <c r="E425"/>
  <c r="D425"/>
  <c r="B425"/>
  <c r="M424"/>
  <c r="J424"/>
  <c r="H424"/>
  <c r="G424" s="1"/>
  <c r="F424"/>
  <c r="E424"/>
  <c r="D424"/>
  <c r="B424"/>
  <c r="M423"/>
  <c r="H423" s="1"/>
  <c r="G423" s="1"/>
  <c r="J423"/>
  <c r="F423"/>
  <c r="E423"/>
  <c r="D423"/>
  <c r="B423"/>
  <c r="M422"/>
  <c r="H422" s="1"/>
  <c r="G422" s="1"/>
  <c r="J422"/>
  <c r="F422"/>
  <c r="E422"/>
  <c r="D422"/>
  <c r="B422"/>
  <c r="M421"/>
  <c r="J421"/>
  <c r="H421"/>
  <c r="G421" s="1"/>
  <c r="F421"/>
  <c r="E421"/>
  <c r="D421"/>
  <c r="B421"/>
  <c r="M420"/>
  <c r="H420" s="1"/>
  <c r="G420" s="1"/>
  <c r="J420"/>
  <c r="F420"/>
  <c r="E420"/>
  <c r="D420"/>
  <c r="B420"/>
  <c r="M419"/>
  <c r="J419"/>
  <c r="H419"/>
  <c r="G419" s="1"/>
  <c r="F419"/>
  <c r="E419"/>
  <c r="D419"/>
  <c r="B419"/>
  <c r="M418"/>
  <c r="J418"/>
  <c r="H418"/>
  <c r="G418" s="1"/>
  <c r="F418"/>
  <c r="E418"/>
  <c r="D418"/>
  <c r="B418"/>
  <c r="M417"/>
  <c r="J417"/>
  <c r="H417"/>
  <c r="G417" s="1"/>
  <c r="F417"/>
  <c r="E417"/>
  <c r="D417"/>
  <c r="B417"/>
  <c r="M416"/>
  <c r="J416"/>
  <c r="H416"/>
  <c r="G416" s="1"/>
  <c r="F416"/>
  <c r="E416"/>
  <c r="D416"/>
  <c r="B416"/>
  <c r="M415"/>
  <c r="H415" s="1"/>
  <c r="G415" s="1"/>
  <c r="J415"/>
  <c r="F415"/>
  <c r="E415"/>
  <c r="D415"/>
  <c r="B415"/>
  <c r="M414"/>
  <c r="H414" s="1"/>
  <c r="G414" s="1"/>
  <c r="J414"/>
  <c r="F414"/>
  <c r="E414"/>
  <c r="D414"/>
  <c r="B414"/>
  <c r="M413"/>
  <c r="J413"/>
  <c r="H413"/>
  <c r="G413" s="1"/>
  <c r="F413"/>
  <c r="E413"/>
  <c r="D413"/>
  <c r="B413"/>
  <c r="M412"/>
  <c r="H412" s="1"/>
  <c r="G412" s="1"/>
  <c r="J412"/>
  <c r="F412"/>
  <c r="E412"/>
  <c r="D412"/>
  <c r="B412"/>
  <c r="M411"/>
  <c r="J411"/>
  <c r="H411"/>
  <c r="G411" s="1"/>
  <c r="F411"/>
  <c r="E411"/>
  <c r="D411"/>
  <c r="B411"/>
  <c r="M410"/>
  <c r="J410"/>
  <c r="H410"/>
  <c r="G410" s="1"/>
  <c r="F410"/>
  <c r="E410"/>
  <c r="D410"/>
  <c r="B410"/>
  <c r="M409"/>
  <c r="J409"/>
  <c r="H409"/>
  <c r="G409" s="1"/>
  <c r="F409"/>
  <c r="E409"/>
  <c r="D409"/>
  <c r="B409"/>
  <c r="M408"/>
  <c r="J408"/>
  <c r="H408"/>
  <c r="G408" s="1"/>
  <c r="F408"/>
  <c r="E408"/>
  <c r="D408"/>
  <c r="B408"/>
  <c r="M407"/>
  <c r="H407" s="1"/>
  <c r="G407" s="1"/>
  <c r="J407"/>
  <c r="F407"/>
  <c r="E407"/>
  <c r="D407"/>
  <c r="B407"/>
  <c r="M406"/>
  <c r="H406" s="1"/>
  <c r="G406" s="1"/>
  <c r="J406"/>
  <c r="F406"/>
  <c r="E406"/>
  <c r="D406"/>
  <c r="B406"/>
  <c r="M405"/>
  <c r="J405"/>
  <c r="H405"/>
  <c r="G405" s="1"/>
  <c r="F405"/>
  <c r="E405"/>
  <c r="D405"/>
  <c r="B405"/>
  <c r="M404"/>
  <c r="H404" s="1"/>
  <c r="G404" s="1"/>
  <c r="J404"/>
  <c r="F404"/>
  <c r="E404"/>
  <c r="D404"/>
  <c r="B404"/>
  <c r="M403"/>
  <c r="J403"/>
  <c r="H403"/>
  <c r="G403" s="1"/>
  <c r="F403"/>
  <c r="E403"/>
  <c r="D403"/>
  <c r="B403"/>
  <c r="M402"/>
  <c r="J402"/>
  <c r="H402"/>
  <c r="G402" s="1"/>
  <c r="F402"/>
  <c r="E402"/>
  <c r="D402"/>
  <c r="B402"/>
  <c r="M401"/>
  <c r="J401"/>
  <c r="H401"/>
  <c r="G401" s="1"/>
  <c r="F401"/>
  <c r="E401"/>
  <c r="D401"/>
  <c r="B401"/>
  <c r="M400"/>
  <c r="J400"/>
  <c r="H400"/>
  <c r="G400" s="1"/>
  <c r="F400"/>
  <c r="E400"/>
  <c r="D400"/>
  <c r="B400"/>
  <c r="M399"/>
  <c r="H399" s="1"/>
  <c r="G399" s="1"/>
  <c r="J399"/>
  <c r="F399"/>
  <c r="E399"/>
  <c r="D399"/>
  <c r="B399"/>
  <c r="M398"/>
  <c r="H398" s="1"/>
  <c r="G398" s="1"/>
  <c r="J398"/>
  <c r="F398"/>
  <c r="E398"/>
  <c r="D398"/>
  <c r="B398"/>
  <c r="M397"/>
  <c r="J397"/>
  <c r="H397"/>
  <c r="G397" s="1"/>
  <c r="F397"/>
  <c r="E397"/>
  <c r="D397"/>
  <c r="B397"/>
  <c r="M396"/>
  <c r="H396" s="1"/>
  <c r="G396" s="1"/>
  <c r="J396"/>
  <c r="F396"/>
  <c r="E396"/>
  <c r="D396"/>
  <c r="B396"/>
  <c r="M395"/>
  <c r="J395"/>
  <c r="H395"/>
  <c r="G395" s="1"/>
  <c r="F395"/>
  <c r="E395"/>
  <c r="D395"/>
  <c r="B395"/>
  <c r="M394"/>
  <c r="J394"/>
  <c r="H394"/>
  <c r="G394" s="1"/>
  <c r="F394"/>
  <c r="E394"/>
  <c r="D394"/>
  <c r="B394"/>
  <c r="M393"/>
  <c r="J393"/>
  <c r="H393"/>
  <c r="G393" s="1"/>
  <c r="F393"/>
  <c r="E393"/>
  <c r="D393"/>
  <c r="B393"/>
  <c r="M392"/>
  <c r="J392"/>
  <c r="H392"/>
  <c r="G392" s="1"/>
  <c r="F392"/>
  <c r="E392"/>
  <c r="D392"/>
  <c r="B392"/>
  <c r="M391"/>
  <c r="H391" s="1"/>
  <c r="G391" s="1"/>
  <c r="J391"/>
  <c r="F391"/>
  <c r="E391"/>
  <c r="D391"/>
  <c r="B391"/>
  <c r="M390"/>
  <c r="H390" s="1"/>
  <c r="J390"/>
  <c r="F390"/>
  <c r="E390"/>
  <c r="D390"/>
  <c r="D440" s="1"/>
  <c r="B390"/>
  <c r="D387"/>
  <c r="G386"/>
  <c r="F386"/>
  <c r="M384"/>
  <c r="J384"/>
  <c r="H384"/>
  <c r="G384" s="1"/>
  <c r="F384"/>
  <c r="E384"/>
  <c r="D384"/>
  <c r="B384"/>
  <c r="M383"/>
  <c r="H383" s="1"/>
  <c r="G383" s="1"/>
  <c r="J383"/>
  <c r="F383"/>
  <c r="E383"/>
  <c r="D383"/>
  <c r="B383"/>
  <c r="M382"/>
  <c r="H382" s="1"/>
  <c r="G382" s="1"/>
  <c r="J382"/>
  <c r="F382"/>
  <c r="E382"/>
  <c r="D382"/>
  <c r="B382"/>
  <c r="M381"/>
  <c r="J381"/>
  <c r="H381"/>
  <c r="G381" s="1"/>
  <c r="F381"/>
  <c r="E381"/>
  <c r="D381"/>
  <c r="B381"/>
  <c r="M380"/>
  <c r="H380" s="1"/>
  <c r="G380" s="1"/>
  <c r="J380"/>
  <c r="F380"/>
  <c r="E380"/>
  <c r="D380"/>
  <c r="B380"/>
  <c r="M379"/>
  <c r="J379"/>
  <c r="H379"/>
  <c r="G379" s="1"/>
  <c r="F379"/>
  <c r="E379"/>
  <c r="D379"/>
  <c r="B379"/>
  <c r="M378"/>
  <c r="J378"/>
  <c r="H378"/>
  <c r="G378" s="1"/>
  <c r="F378"/>
  <c r="E378"/>
  <c r="D378"/>
  <c r="B378"/>
  <c r="M377"/>
  <c r="J377"/>
  <c r="H377"/>
  <c r="G377" s="1"/>
  <c r="F377"/>
  <c r="E377"/>
  <c r="D377"/>
  <c r="B377"/>
  <c r="M376"/>
  <c r="J376"/>
  <c r="H376"/>
  <c r="G376" s="1"/>
  <c r="F376"/>
  <c r="E376"/>
  <c r="D376"/>
  <c r="B376"/>
  <c r="M375"/>
  <c r="H375" s="1"/>
  <c r="G375" s="1"/>
  <c r="J375"/>
  <c r="F375"/>
  <c r="E375"/>
  <c r="D375"/>
  <c r="B375"/>
  <c r="M374"/>
  <c r="H374" s="1"/>
  <c r="G374" s="1"/>
  <c r="J374"/>
  <c r="F374"/>
  <c r="E374"/>
  <c r="D374"/>
  <c r="B374"/>
  <c r="M373"/>
  <c r="J373"/>
  <c r="H373"/>
  <c r="G373" s="1"/>
  <c r="F373"/>
  <c r="E373"/>
  <c r="D373"/>
  <c r="B373"/>
  <c r="M372"/>
  <c r="H372" s="1"/>
  <c r="G372" s="1"/>
  <c r="J372"/>
  <c r="F372"/>
  <c r="E372"/>
  <c r="D372"/>
  <c r="B372"/>
  <c r="M371"/>
  <c r="J371"/>
  <c r="H371"/>
  <c r="G371" s="1"/>
  <c r="F371"/>
  <c r="E371"/>
  <c r="D371"/>
  <c r="B371"/>
  <c r="M370"/>
  <c r="J370"/>
  <c r="H370"/>
  <c r="G370" s="1"/>
  <c r="F370"/>
  <c r="E370"/>
  <c r="D370"/>
  <c r="B370"/>
  <c r="M369"/>
  <c r="J369"/>
  <c r="H369"/>
  <c r="G369" s="1"/>
  <c r="F369"/>
  <c r="E369"/>
  <c r="D369"/>
  <c r="B369"/>
  <c r="M368"/>
  <c r="J368"/>
  <c r="H368"/>
  <c r="G368" s="1"/>
  <c r="F368"/>
  <c r="E368"/>
  <c r="D368"/>
  <c r="B368"/>
  <c r="M367"/>
  <c r="H367" s="1"/>
  <c r="G367" s="1"/>
  <c r="J367"/>
  <c r="F367"/>
  <c r="E367"/>
  <c r="D367"/>
  <c r="B367"/>
  <c r="M366"/>
  <c r="H366" s="1"/>
  <c r="G366" s="1"/>
  <c r="J366"/>
  <c r="F366"/>
  <c r="E366"/>
  <c r="D366"/>
  <c r="B366"/>
  <c r="M365"/>
  <c r="J365"/>
  <c r="H365"/>
  <c r="G365" s="1"/>
  <c r="F365"/>
  <c r="E365"/>
  <c r="D365"/>
  <c r="B365"/>
  <c r="M364"/>
  <c r="J364"/>
  <c r="H364"/>
  <c r="G364" s="1"/>
  <c r="F364"/>
  <c r="E364"/>
  <c r="D364"/>
  <c r="B364"/>
  <c r="M363"/>
  <c r="J363"/>
  <c r="H363"/>
  <c r="G363" s="1"/>
  <c r="F363"/>
  <c r="E363"/>
  <c r="D363"/>
  <c r="B363"/>
  <c r="M362"/>
  <c r="J362"/>
  <c r="H362"/>
  <c r="G362" s="1"/>
  <c r="F362"/>
  <c r="E362"/>
  <c r="D362"/>
  <c r="B362"/>
  <c r="M361"/>
  <c r="J361"/>
  <c r="H361"/>
  <c r="G361" s="1"/>
  <c r="F361"/>
  <c r="E361"/>
  <c r="D361"/>
  <c r="B361"/>
  <c r="M360"/>
  <c r="J360"/>
  <c r="H360"/>
  <c r="G360" s="1"/>
  <c r="F360"/>
  <c r="E360"/>
  <c r="D360"/>
  <c r="B360"/>
  <c r="M359"/>
  <c r="H359" s="1"/>
  <c r="G359" s="1"/>
  <c r="J359"/>
  <c r="F359"/>
  <c r="E359"/>
  <c r="D359"/>
  <c r="B359"/>
  <c r="M358"/>
  <c r="H358" s="1"/>
  <c r="G358" s="1"/>
  <c r="J358"/>
  <c r="F358"/>
  <c r="E358"/>
  <c r="D358"/>
  <c r="B358"/>
  <c r="M357"/>
  <c r="J357"/>
  <c r="H357"/>
  <c r="G357" s="1"/>
  <c r="F357"/>
  <c r="E357"/>
  <c r="D357"/>
  <c r="B357"/>
  <c r="M356"/>
  <c r="J356"/>
  <c r="H356"/>
  <c r="G356" s="1"/>
  <c r="F356"/>
  <c r="E356"/>
  <c r="D356"/>
  <c r="B356"/>
  <c r="M355"/>
  <c r="J355"/>
  <c r="H355"/>
  <c r="G355" s="1"/>
  <c r="F355"/>
  <c r="E355"/>
  <c r="D355"/>
  <c r="B355"/>
  <c r="M354"/>
  <c r="J354"/>
  <c r="H354"/>
  <c r="G354" s="1"/>
  <c r="F354"/>
  <c r="E354"/>
  <c r="D354"/>
  <c r="B354"/>
  <c r="M353"/>
  <c r="J353"/>
  <c r="H353"/>
  <c r="G353" s="1"/>
  <c r="F353"/>
  <c r="E353"/>
  <c r="D353"/>
  <c r="B353"/>
  <c r="M352"/>
  <c r="J352"/>
  <c r="H352"/>
  <c r="G352" s="1"/>
  <c r="F352"/>
  <c r="E352"/>
  <c r="D352"/>
  <c r="B352"/>
  <c r="M351"/>
  <c r="H351" s="1"/>
  <c r="G351" s="1"/>
  <c r="J351"/>
  <c r="F351"/>
  <c r="E351"/>
  <c r="D351"/>
  <c r="B351"/>
  <c r="M350"/>
  <c r="H350" s="1"/>
  <c r="G350" s="1"/>
  <c r="J350"/>
  <c r="F350"/>
  <c r="E350"/>
  <c r="D350"/>
  <c r="B350"/>
  <c r="M349"/>
  <c r="J349"/>
  <c r="H349"/>
  <c r="G349" s="1"/>
  <c r="F349"/>
  <c r="E349"/>
  <c r="D349"/>
  <c r="B349"/>
  <c r="M348"/>
  <c r="J348"/>
  <c r="H348"/>
  <c r="G348" s="1"/>
  <c r="F348"/>
  <c r="E348"/>
  <c r="D348"/>
  <c r="B348"/>
  <c r="M347"/>
  <c r="J347"/>
  <c r="H347"/>
  <c r="G347" s="1"/>
  <c r="F347"/>
  <c r="E347"/>
  <c r="D347"/>
  <c r="B347"/>
  <c r="M346"/>
  <c r="J346"/>
  <c r="H346"/>
  <c r="G346" s="1"/>
  <c r="F346"/>
  <c r="E346"/>
  <c r="D346"/>
  <c r="B346"/>
  <c r="M345"/>
  <c r="J345"/>
  <c r="H345"/>
  <c r="G345" s="1"/>
  <c r="F345"/>
  <c r="E345"/>
  <c r="D345"/>
  <c r="B345"/>
  <c r="M344"/>
  <c r="J344"/>
  <c r="H344"/>
  <c r="G344" s="1"/>
  <c r="F344"/>
  <c r="E344"/>
  <c r="D344"/>
  <c r="B344"/>
  <c r="M343"/>
  <c r="H343" s="1"/>
  <c r="G343" s="1"/>
  <c r="J343"/>
  <c r="F343"/>
  <c r="E343"/>
  <c r="D343"/>
  <c r="B343"/>
  <c r="M342"/>
  <c r="H342" s="1"/>
  <c r="G342" s="1"/>
  <c r="J342"/>
  <c r="F342"/>
  <c r="E342"/>
  <c r="D342"/>
  <c r="B342"/>
  <c r="M341"/>
  <c r="J341"/>
  <c r="H341"/>
  <c r="G341" s="1"/>
  <c r="F341"/>
  <c r="E341"/>
  <c r="D341"/>
  <c r="B341"/>
  <c r="M340"/>
  <c r="J340"/>
  <c r="H340"/>
  <c r="G340" s="1"/>
  <c r="F340"/>
  <c r="E340"/>
  <c r="D340"/>
  <c r="B340"/>
  <c r="M339"/>
  <c r="J339"/>
  <c r="H339"/>
  <c r="G339" s="1"/>
  <c r="F339"/>
  <c r="E339"/>
  <c r="D339"/>
  <c r="B339"/>
  <c r="M338"/>
  <c r="J338"/>
  <c r="H338"/>
  <c r="G338" s="1"/>
  <c r="F338"/>
  <c r="E338"/>
  <c r="D338"/>
  <c r="B338"/>
  <c r="M337"/>
  <c r="J337"/>
  <c r="H337"/>
  <c r="G337" s="1"/>
  <c r="F337"/>
  <c r="E337"/>
  <c r="D337"/>
  <c r="B337"/>
  <c r="M336"/>
  <c r="J336"/>
  <c r="H336"/>
  <c r="G336" s="1"/>
  <c r="F336"/>
  <c r="E336"/>
  <c r="D336"/>
  <c r="B336"/>
  <c r="M335"/>
  <c r="H335" s="1"/>
  <c r="J335"/>
  <c r="F335"/>
  <c r="E335"/>
  <c r="D335"/>
  <c r="D385" s="1"/>
  <c r="B335"/>
  <c r="D332"/>
  <c r="G331"/>
  <c r="F331"/>
  <c r="M329"/>
  <c r="J329"/>
  <c r="H329"/>
  <c r="G329" s="1"/>
  <c r="F329"/>
  <c r="E329"/>
  <c r="D329"/>
  <c r="B329"/>
  <c r="M328"/>
  <c r="J328"/>
  <c r="H328"/>
  <c r="G328" s="1"/>
  <c r="F328"/>
  <c r="E328"/>
  <c r="D328"/>
  <c r="B328"/>
  <c r="M327"/>
  <c r="H327" s="1"/>
  <c r="G327" s="1"/>
  <c r="J327"/>
  <c r="F327"/>
  <c r="E327"/>
  <c r="D327"/>
  <c r="B327"/>
  <c r="M326"/>
  <c r="H326" s="1"/>
  <c r="G326" s="1"/>
  <c r="J326"/>
  <c r="F326"/>
  <c r="E326"/>
  <c r="D326"/>
  <c r="B326"/>
  <c r="M325"/>
  <c r="J325"/>
  <c r="H325"/>
  <c r="G325" s="1"/>
  <c r="F325"/>
  <c r="E325"/>
  <c r="D325"/>
  <c r="B325"/>
  <c r="M324"/>
  <c r="J324"/>
  <c r="H324"/>
  <c r="G324" s="1"/>
  <c r="F324"/>
  <c r="E324"/>
  <c r="D324"/>
  <c r="B324"/>
  <c r="M323"/>
  <c r="J323"/>
  <c r="H323"/>
  <c r="G323" s="1"/>
  <c r="F323"/>
  <c r="E323"/>
  <c r="D323"/>
  <c r="B323"/>
  <c r="M322"/>
  <c r="J322"/>
  <c r="H322"/>
  <c r="G322" s="1"/>
  <c r="F322"/>
  <c r="E322"/>
  <c r="D322"/>
  <c r="B322"/>
  <c r="M321"/>
  <c r="J321"/>
  <c r="H321"/>
  <c r="G321" s="1"/>
  <c r="F321"/>
  <c r="E321"/>
  <c r="D321"/>
  <c r="B321"/>
  <c r="M320"/>
  <c r="J320"/>
  <c r="H320"/>
  <c r="G320" s="1"/>
  <c r="F320"/>
  <c r="E320"/>
  <c r="D320"/>
  <c r="B320"/>
  <c r="M319"/>
  <c r="H319" s="1"/>
  <c r="G319" s="1"/>
  <c r="J319"/>
  <c r="F319"/>
  <c r="E319"/>
  <c r="D319"/>
  <c r="B319"/>
  <c r="M318"/>
  <c r="H318" s="1"/>
  <c r="G318" s="1"/>
  <c r="J318"/>
  <c r="F318"/>
  <c r="E318"/>
  <c r="D318"/>
  <c r="B318"/>
  <c r="M317"/>
  <c r="J317"/>
  <c r="H317"/>
  <c r="G317" s="1"/>
  <c r="F317"/>
  <c r="E317"/>
  <c r="D317"/>
  <c r="B317"/>
  <c r="M316"/>
  <c r="J316"/>
  <c r="H316"/>
  <c r="G316" s="1"/>
  <c r="F316"/>
  <c r="E316"/>
  <c r="D316"/>
  <c r="B316"/>
  <c r="M315"/>
  <c r="J315"/>
  <c r="H315"/>
  <c r="G315" s="1"/>
  <c r="F315"/>
  <c r="E315"/>
  <c r="D315"/>
  <c r="B315"/>
  <c r="M314"/>
  <c r="J314"/>
  <c r="H314"/>
  <c r="G314" s="1"/>
  <c r="F314"/>
  <c r="E314"/>
  <c r="D314"/>
  <c r="B314"/>
  <c r="M313"/>
  <c r="J313"/>
  <c r="H313"/>
  <c r="G313" s="1"/>
  <c r="F313"/>
  <c r="E313"/>
  <c r="D313"/>
  <c r="B313"/>
  <c r="M312"/>
  <c r="J312"/>
  <c r="H312"/>
  <c r="G312" s="1"/>
  <c r="F312"/>
  <c r="E312"/>
  <c r="D312"/>
  <c r="B312"/>
  <c r="M311"/>
  <c r="H311" s="1"/>
  <c r="G311" s="1"/>
  <c r="J311"/>
  <c r="F311"/>
  <c r="E311"/>
  <c r="D311"/>
  <c r="B311"/>
  <c r="M310"/>
  <c r="H310" s="1"/>
  <c r="G310" s="1"/>
  <c r="J310"/>
  <c r="F310"/>
  <c r="E310"/>
  <c r="D310"/>
  <c r="B310"/>
  <c r="M309"/>
  <c r="J309"/>
  <c r="H309"/>
  <c r="G309" s="1"/>
  <c r="F309"/>
  <c r="E309"/>
  <c r="D309"/>
  <c r="B309"/>
  <c r="M308"/>
  <c r="J308"/>
  <c r="H308"/>
  <c r="G308" s="1"/>
  <c r="F308"/>
  <c r="E308"/>
  <c r="D308"/>
  <c r="B308"/>
  <c r="M307"/>
  <c r="J307"/>
  <c r="H307"/>
  <c r="G307" s="1"/>
  <c r="F307"/>
  <c r="E307"/>
  <c r="D307"/>
  <c r="B307"/>
  <c r="M306"/>
  <c r="J306"/>
  <c r="H306"/>
  <c r="G306" s="1"/>
  <c r="F306"/>
  <c r="E306"/>
  <c r="D306"/>
  <c r="B306"/>
  <c r="M305"/>
  <c r="J305"/>
  <c r="H305"/>
  <c r="G305" s="1"/>
  <c r="F305"/>
  <c r="E305"/>
  <c r="D305"/>
  <c r="B305"/>
  <c r="M304"/>
  <c r="J304"/>
  <c r="H304"/>
  <c r="G304" s="1"/>
  <c r="F304"/>
  <c r="E304"/>
  <c r="D304"/>
  <c r="B304"/>
  <c r="M303"/>
  <c r="H303" s="1"/>
  <c r="G303" s="1"/>
  <c r="J303"/>
  <c r="F303"/>
  <c r="E303"/>
  <c r="D303"/>
  <c r="B303"/>
  <c r="M302"/>
  <c r="H302" s="1"/>
  <c r="G302" s="1"/>
  <c r="J302"/>
  <c r="F302"/>
  <c r="E302"/>
  <c r="D302"/>
  <c r="B302"/>
  <c r="M301"/>
  <c r="J301"/>
  <c r="H301"/>
  <c r="G301" s="1"/>
  <c r="F301"/>
  <c r="E301"/>
  <c r="D301"/>
  <c r="B301"/>
  <c r="M300"/>
  <c r="J300"/>
  <c r="H300"/>
  <c r="G300" s="1"/>
  <c r="F300"/>
  <c r="E300"/>
  <c r="D300"/>
  <c r="B300"/>
  <c r="M299"/>
  <c r="J299"/>
  <c r="H299"/>
  <c r="G299" s="1"/>
  <c r="F299"/>
  <c r="E299"/>
  <c r="D299"/>
  <c r="B299"/>
  <c r="M298"/>
  <c r="J298"/>
  <c r="H298"/>
  <c r="G298" s="1"/>
  <c r="F298"/>
  <c r="E298"/>
  <c r="D298"/>
  <c r="B298"/>
  <c r="M297"/>
  <c r="H297" s="1"/>
  <c r="G297" s="1"/>
  <c r="J297"/>
  <c r="F297"/>
  <c r="E297"/>
  <c r="D297"/>
  <c r="B297"/>
  <c r="M296"/>
  <c r="J296"/>
  <c r="H296"/>
  <c r="G296" s="1"/>
  <c r="F296"/>
  <c r="E296"/>
  <c r="D296"/>
  <c r="B296"/>
  <c r="M295"/>
  <c r="H295" s="1"/>
  <c r="G295" s="1"/>
  <c r="J295"/>
  <c r="F295"/>
  <c r="E295"/>
  <c r="D295"/>
  <c r="B295"/>
  <c r="M294"/>
  <c r="H294" s="1"/>
  <c r="G294" s="1"/>
  <c r="J294"/>
  <c r="F294"/>
  <c r="E294"/>
  <c r="D294"/>
  <c r="B294"/>
  <c r="M293"/>
  <c r="J293"/>
  <c r="H293"/>
  <c r="G293" s="1"/>
  <c r="F293"/>
  <c r="E293"/>
  <c r="D293"/>
  <c r="B293"/>
  <c r="M292"/>
  <c r="J292"/>
  <c r="H292"/>
  <c r="G292" s="1"/>
  <c r="F292"/>
  <c r="E292"/>
  <c r="D292"/>
  <c r="B292"/>
  <c r="M291"/>
  <c r="J291"/>
  <c r="H291"/>
  <c r="G291" s="1"/>
  <c r="F291"/>
  <c r="E291"/>
  <c r="D291"/>
  <c r="B291"/>
  <c r="M290"/>
  <c r="J290"/>
  <c r="H290"/>
  <c r="G290" s="1"/>
  <c r="F290"/>
  <c r="E290"/>
  <c r="D290"/>
  <c r="B290"/>
  <c r="M289"/>
  <c r="H289" s="1"/>
  <c r="G289" s="1"/>
  <c r="J289"/>
  <c r="F289"/>
  <c r="E289"/>
  <c r="D289"/>
  <c r="B289"/>
  <c r="M288"/>
  <c r="J288"/>
  <c r="H288"/>
  <c r="G288" s="1"/>
  <c r="F288"/>
  <c r="E288"/>
  <c r="D288"/>
  <c r="B288"/>
  <c r="M287"/>
  <c r="H287" s="1"/>
  <c r="G287" s="1"/>
  <c r="J287"/>
  <c r="F287"/>
  <c r="E287"/>
  <c r="D287"/>
  <c r="B287"/>
  <c r="M286"/>
  <c r="H286" s="1"/>
  <c r="G286" s="1"/>
  <c r="J286"/>
  <c r="F286"/>
  <c r="E286"/>
  <c r="D286"/>
  <c r="B286"/>
  <c r="M285"/>
  <c r="J285"/>
  <c r="H285"/>
  <c r="G285" s="1"/>
  <c r="F285"/>
  <c r="E285"/>
  <c r="D285"/>
  <c r="B285"/>
  <c r="M284"/>
  <c r="J284"/>
  <c r="H284"/>
  <c r="G284" s="1"/>
  <c r="F284"/>
  <c r="E284"/>
  <c r="D284"/>
  <c r="B284"/>
  <c r="M283"/>
  <c r="J283"/>
  <c r="H283"/>
  <c r="G283" s="1"/>
  <c r="F283"/>
  <c r="E283"/>
  <c r="D283"/>
  <c r="B283"/>
  <c r="M282"/>
  <c r="J282"/>
  <c r="H282"/>
  <c r="G282" s="1"/>
  <c r="F282"/>
  <c r="E282"/>
  <c r="D282"/>
  <c r="B282"/>
  <c r="M281"/>
  <c r="H281" s="1"/>
  <c r="G281" s="1"/>
  <c r="J281"/>
  <c r="F281"/>
  <c r="E281"/>
  <c r="D281"/>
  <c r="B281"/>
  <c r="M280"/>
  <c r="J280"/>
  <c r="H280"/>
  <c r="G280" s="1"/>
  <c r="F280"/>
  <c r="E280"/>
  <c r="D280"/>
  <c r="D330" s="1"/>
  <c r="B280"/>
  <c r="D277"/>
  <c r="G276"/>
  <c r="F276"/>
  <c r="M274"/>
  <c r="J274"/>
  <c r="H274"/>
  <c r="G274" s="1"/>
  <c r="F274"/>
  <c r="E274"/>
  <c r="D274"/>
  <c r="B274"/>
  <c r="M273"/>
  <c r="H273" s="1"/>
  <c r="G273" s="1"/>
  <c r="J273"/>
  <c r="F273"/>
  <c r="E273"/>
  <c r="D273"/>
  <c r="B273"/>
  <c r="M272"/>
  <c r="J272"/>
  <c r="H272"/>
  <c r="G272" s="1"/>
  <c r="F272"/>
  <c r="E272"/>
  <c r="D272"/>
  <c r="B272"/>
  <c r="M271"/>
  <c r="H271" s="1"/>
  <c r="G271" s="1"/>
  <c r="J271"/>
  <c r="F271"/>
  <c r="E271"/>
  <c r="D271"/>
  <c r="B271"/>
  <c r="M270"/>
  <c r="H270" s="1"/>
  <c r="G270" s="1"/>
  <c r="J270"/>
  <c r="F270"/>
  <c r="E270"/>
  <c r="D270"/>
  <c r="B270"/>
  <c r="M269"/>
  <c r="J269"/>
  <c r="H269"/>
  <c r="G269" s="1"/>
  <c r="F269"/>
  <c r="E269"/>
  <c r="D269"/>
  <c r="B269"/>
  <c r="M268"/>
  <c r="J268"/>
  <c r="H268"/>
  <c r="G268" s="1"/>
  <c r="F268"/>
  <c r="E268"/>
  <c r="D268"/>
  <c r="B268"/>
  <c r="M267"/>
  <c r="J267"/>
  <c r="H267"/>
  <c r="G267" s="1"/>
  <c r="F267"/>
  <c r="E267"/>
  <c r="D267"/>
  <c r="B267"/>
  <c r="M266"/>
  <c r="J266"/>
  <c r="H266"/>
  <c r="G266" s="1"/>
  <c r="F266"/>
  <c r="E266"/>
  <c r="D266"/>
  <c r="B266"/>
  <c r="M265"/>
  <c r="H265" s="1"/>
  <c r="G265" s="1"/>
  <c r="J265"/>
  <c r="F265"/>
  <c r="E265"/>
  <c r="D265"/>
  <c r="B265"/>
  <c r="M264"/>
  <c r="J264"/>
  <c r="H264"/>
  <c r="G264" s="1"/>
  <c r="F264"/>
  <c r="E264"/>
  <c r="D264"/>
  <c r="B264"/>
  <c r="M263"/>
  <c r="H263" s="1"/>
  <c r="G263" s="1"/>
  <c r="J263"/>
  <c r="F263"/>
  <c r="E263"/>
  <c r="D263"/>
  <c r="B263"/>
  <c r="M262"/>
  <c r="H262" s="1"/>
  <c r="G262" s="1"/>
  <c r="J262"/>
  <c r="F262"/>
  <c r="E262"/>
  <c r="D262"/>
  <c r="B262"/>
  <c r="M261"/>
  <c r="J261"/>
  <c r="H261"/>
  <c r="G261" s="1"/>
  <c r="F261"/>
  <c r="E261"/>
  <c r="D261"/>
  <c r="B261"/>
  <c r="M260"/>
  <c r="J260"/>
  <c r="H260"/>
  <c r="G260" s="1"/>
  <c r="F260"/>
  <c r="E260"/>
  <c r="D260"/>
  <c r="B260"/>
  <c r="M259"/>
  <c r="J259"/>
  <c r="H259"/>
  <c r="G259" s="1"/>
  <c r="F259"/>
  <c r="E259"/>
  <c r="D259"/>
  <c r="B259"/>
  <c r="M258"/>
  <c r="J258"/>
  <c r="H258"/>
  <c r="G258" s="1"/>
  <c r="F258"/>
  <c r="E258"/>
  <c r="D258"/>
  <c r="B258"/>
  <c r="M257"/>
  <c r="H257" s="1"/>
  <c r="G257" s="1"/>
  <c r="J257"/>
  <c r="F257"/>
  <c r="E257"/>
  <c r="D257"/>
  <c r="B257"/>
  <c r="M256"/>
  <c r="J256"/>
  <c r="H256"/>
  <c r="G256" s="1"/>
  <c r="F256"/>
  <c r="E256"/>
  <c r="D256"/>
  <c r="B256"/>
  <c r="M255"/>
  <c r="H255" s="1"/>
  <c r="G255" s="1"/>
  <c r="J255"/>
  <c r="F255"/>
  <c r="E255"/>
  <c r="D255"/>
  <c r="B255"/>
  <c r="M254"/>
  <c r="H254" s="1"/>
  <c r="G254" s="1"/>
  <c r="J254"/>
  <c r="F254"/>
  <c r="E254"/>
  <c r="D254"/>
  <c r="B254"/>
  <c r="M253"/>
  <c r="J253"/>
  <c r="H253"/>
  <c r="G253" s="1"/>
  <c r="F253"/>
  <c r="E253"/>
  <c r="D253"/>
  <c r="B253"/>
  <c r="M252"/>
  <c r="J252"/>
  <c r="H252"/>
  <c r="G252" s="1"/>
  <c r="F252"/>
  <c r="E252"/>
  <c r="D252"/>
  <c r="B252"/>
  <c r="M251"/>
  <c r="J251"/>
  <c r="H251"/>
  <c r="G251" s="1"/>
  <c r="F251"/>
  <c r="E251"/>
  <c r="D251"/>
  <c r="B251"/>
  <c r="M250"/>
  <c r="J250"/>
  <c r="H250"/>
  <c r="G250" s="1"/>
  <c r="F250"/>
  <c r="E250"/>
  <c r="D250"/>
  <c r="B250"/>
  <c r="M249"/>
  <c r="H249" s="1"/>
  <c r="G249" s="1"/>
  <c r="J249"/>
  <c r="F249"/>
  <c r="E249"/>
  <c r="D249"/>
  <c r="B249"/>
  <c r="M248"/>
  <c r="J248"/>
  <c r="H248"/>
  <c r="G248" s="1"/>
  <c r="F248"/>
  <c r="E248"/>
  <c r="D248"/>
  <c r="B248"/>
  <c r="M247"/>
  <c r="H247" s="1"/>
  <c r="G247" s="1"/>
  <c r="J247"/>
  <c r="F247"/>
  <c r="E247"/>
  <c r="D247"/>
  <c r="B247"/>
  <c r="M246"/>
  <c r="H246" s="1"/>
  <c r="G246" s="1"/>
  <c r="J246"/>
  <c r="F246"/>
  <c r="E246"/>
  <c r="D246"/>
  <c r="B246"/>
  <c r="M245"/>
  <c r="J245"/>
  <c r="H245"/>
  <c r="G245" s="1"/>
  <c r="F245"/>
  <c r="E245"/>
  <c r="D245"/>
  <c r="B245"/>
  <c r="M244"/>
  <c r="J244"/>
  <c r="H244"/>
  <c r="G244" s="1"/>
  <c r="F244"/>
  <c r="E244"/>
  <c r="D244"/>
  <c r="B244"/>
  <c r="M243"/>
  <c r="J243"/>
  <c r="H243"/>
  <c r="G243" s="1"/>
  <c r="F243"/>
  <c r="E243"/>
  <c r="D243"/>
  <c r="B243"/>
  <c r="M242"/>
  <c r="J242"/>
  <c r="H242"/>
  <c r="G242" s="1"/>
  <c r="F242"/>
  <c r="E242"/>
  <c r="D242"/>
  <c r="B242"/>
  <c r="M241"/>
  <c r="H241" s="1"/>
  <c r="G241" s="1"/>
  <c r="J241"/>
  <c r="F241"/>
  <c r="E241"/>
  <c r="D241"/>
  <c r="B241"/>
  <c r="M240"/>
  <c r="J240"/>
  <c r="H240"/>
  <c r="G240" s="1"/>
  <c r="F240"/>
  <c r="E240"/>
  <c r="D240"/>
  <c r="B240"/>
  <c r="M239"/>
  <c r="H239" s="1"/>
  <c r="G239" s="1"/>
  <c r="J239"/>
  <c r="F239"/>
  <c r="E239"/>
  <c r="D239"/>
  <c r="B239"/>
  <c r="M238"/>
  <c r="H238" s="1"/>
  <c r="G238" s="1"/>
  <c r="J238"/>
  <c r="F238"/>
  <c r="E238"/>
  <c r="D238"/>
  <c r="B238"/>
  <c r="M237"/>
  <c r="J237"/>
  <c r="H237"/>
  <c r="G237" s="1"/>
  <c r="F237"/>
  <c r="E237"/>
  <c r="D237"/>
  <c r="B237"/>
  <c r="M236"/>
  <c r="J236"/>
  <c r="H236"/>
  <c r="G236" s="1"/>
  <c r="F236"/>
  <c r="E236"/>
  <c r="D236"/>
  <c r="B236"/>
  <c r="M235"/>
  <c r="J235"/>
  <c r="H235"/>
  <c r="G235" s="1"/>
  <c r="F235"/>
  <c r="E235"/>
  <c r="D235"/>
  <c r="B235"/>
  <c r="M234"/>
  <c r="J234"/>
  <c r="H234"/>
  <c r="G234" s="1"/>
  <c r="F234"/>
  <c r="E234"/>
  <c r="D234"/>
  <c r="B234"/>
  <c r="M233"/>
  <c r="H233" s="1"/>
  <c r="G233" s="1"/>
  <c r="J233"/>
  <c r="F233"/>
  <c r="E233"/>
  <c r="D233"/>
  <c r="B233"/>
  <c r="M232"/>
  <c r="J232"/>
  <c r="H232"/>
  <c r="G232" s="1"/>
  <c r="F232"/>
  <c r="E232"/>
  <c r="D232"/>
  <c r="B232"/>
  <c r="M231"/>
  <c r="H231" s="1"/>
  <c r="G231" s="1"/>
  <c r="J231"/>
  <c r="F231"/>
  <c r="E231"/>
  <c r="D231"/>
  <c r="B231"/>
  <c r="M230"/>
  <c r="H230" s="1"/>
  <c r="G230" s="1"/>
  <c r="J230"/>
  <c r="F230"/>
  <c r="E230"/>
  <c r="D230"/>
  <c r="B230"/>
  <c r="M229"/>
  <c r="J229"/>
  <c r="H229"/>
  <c r="G229" s="1"/>
  <c r="F229"/>
  <c r="E229"/>
  <c r="D229"/>
  <c r="B229"/>
  <c r="M228"/>
  <c r="J228"/>
  <c r="H228"/>
  <c r="G228" s="1"/>
  <c r="F228"/>
  <c r="E228"/>
  <c r="D228"/>
  <c r="B228"/>
  <c r="M227"/>
  <c r="J227"/>
  <c r="H227"/>
  <c r="G227" s="1"/>
  <c r="F227"/>
  <c r="E227"/>
  <c r="D227"/>
  <c r="B227"/>
  <c r="M226"/>
  <c r="J226"/>
  <c r="H226"/>
  <c r="G226" s="1"/>
  <c r="F226"/>
  <c r="E226"/>
  <c r="D226"/>
  <c r="B226"/>
  <c r="M225"/>
  <c r="H225" s="1"/>
  <c r="G225" s="1"/>
  <c r="J225"/>
  <c r="F225"/>
  <c r="E225"/>
  <c r="D225"/>
  <c r="D275" s="1"/>
  <c r="B225"/>
  <c r="D222"/>
  <c r="G221"/>
  <c r="F221"/>
  <c r="M219"/>
  <c r="J219"/>
  <c r="H219"/>
  <c r="G219" s="1"/>
  <c r="F219"/>
  <c r="E219"/>
  <c r="D219"/>
  <c r="B219"/>
  <c r="M218"/>
  <c r="J218"/>
  <c r="H218"/>
  <c r="G218" s="1"/>
  <c r="F218"/>
  <c r="E218"/>
  <c r="D218"/>
  <c r="B218"/>
  <c r="M217"/>
  <c r="H217" s="1"/>
  <c r="G217" s="1"/>
  <c r="J217"/>
  <c r="F217"/>
  <c r="E217"/>
  <c r="D217"/>
  <c r="B217"/>
  <c r="M216"/>
  <c r="J216"/>
  <c r="H216"/>
  <c r="G216" s="1"/>
  <c r="F216"/>
  <c r="E216"/>
  <c r="D216"/>
  <c r="B216"/>
  <c r="M215"/>
  <c r="H215" s="1"/>
  <c r="G215" s="1"/>
  <c r="J215"/>
  <c r="F215"/>
  <c r="E215"/>
  <c r="D215"/>
  <c r="B215"/>
  <c r="M214"/>
  <c r="H214" s="1"/>
  <c r="G214" s="1"/>
  <c r="J214"/>
  <c r="F214"/>
  <c r="E214"/>
  <c r="D214"/>
  <c r="B214"/>
  <c r="M213"/>
  <c r="J213"/>
  <c r="H213"/>
  <c r="G213" s="1"/>
  <c r="F213"/>
  <c r="E213"/>
  <c r="D213"/>
  <c r="B213"/>
  <c r="M212"/>
  <c r="J212"/>
  <c r="H212"/>
  <c r="G212" s="1"/>
  <c r="F212"/>
  <c r="E212"/>
  <c r="D212"/>
  <c r="B212"/>
  <c r="M211"/>
  <c r="J211"/>
  <c r="H211"/>
  <c r="G211" s="1"/>
  <c r="F211"/>
  <c r="E211"/>
  <c r="D211"/>
  <c r="B211"/>
  <c r="M210"/>
  <c r="J210"/>
  <c r="H210"/>
  <c r="G210" s="1"/>
  <c r="F210"/>
  <c r="E210"/>
  <c r="D210"/>
  <c r="B210"/>
  <c r="M209"/>
  <c r="H209" s="1"/>
  <c r="G209" s="1"/>
  <c r="J209"/>
  <c r="F209"/>
  <c r="E209"/>
  <c r="D209"/>
  <c r="B209"/>
  <c r="M208"/>
  <c r="J208"/>
  <c r="H208"/>
  <c r="G208" s="1"/>
  <c r="F208"/>
  <c r="E208"/>
  <c r="D208"/>
  <c r="B208"/>
  <c r="M207"/>
  <c r="H207" s="1"/>
  <c r="G207" s="1"/>
  <c r="J207"/>
  <c r="F207"/>
  <c r="E207"/>
  <c r="D207"/>
  <c r="B207"/>
  <c r="M206"/>
  <c r="H206" s="1"/>
  <c r="G206" s="1"/>
  <c r="J206"/>
  <c r="F206"/>
  <c r="E206"/>
  <c r="D206"/>
  <c r="B206"/>
  <c r="M205"/>
  <c r="J205"/>
  <c r="H205"/>
  <c r="G205" s="1"/>
  <c r="F205"/>
  <c r="E205"/>
  <c r="D205"/>
  <c r="B205"/>
  <c r="M204"/>
  <c r="J204"/>
  <c r="H204"/>
  <c r="G204" s="1"/>
  <c r="F204"/>
  <c r="E204"/>
  <c r="D204"/>
  <c r="B204"/>
  <c r="M203"/>
  <c r="J203"/>
  <c r="H203"/>
  <c r="G203" s="1"/>
  <c r="F203"/>
  <c r="E203"/>
  <c r="D203"/>
  <c r="B203"/>
  <c r="M202"/>
  <c r="J202"/>
  <c r="H202"/>
  <c r="G202" s="1"/>
  <c r="F202"/>
  <c r="E202"/>
  <c r="D202"/>
  <c r="B202"/>
  <c r="M201"/>
  <c r="H201" s="1"/>
  <c r="G201" s="1"/>
  <c r="J201"/>
  <c r="F201"/>
  <c r="E201"/>
  <c r="D201"/>
  <c r="B201"/>
  <c r="M200"/>
  <c r="J200"/>
  <c r="H200"/>
  <c r="G200" s="1"/>
  <c r="F200"/>
  <c r="E200"/>
  <c r="D200"/>
  <c r="B200"/>
  <c r="M199"/>
  <c r="H199" s="1"/>
  <c r="G199" s="1"/>
  <c r="J199"/>
  <c r="F199"/>
  <c r="E199"/>
  <c r="D199"/>
  <c r="B199"/>
  <c r="M198"/>
  <c r="H198" s="1"/>
  <c r="G198" s="1"/>
  <c r="J198"/>
  <c r="F198"/>
  <c r="E198"/>
  <c r="D198"/>
  <c r="B198"/>
  <c r="M197"/>
  <c r="J197"/>
  <c r="H197"/>
  <c r="G197" s="1"/>
  <c r="F197"/>
  <c r="E197"/>
  <c r="D197"/>
  <c r="B197"/>
  <c r="M196"/>
  <c r="J196"/>
  <c r="H196"/>
  <c r="G196" s="1"/>
  <c r="F196"/>
  <c r="E196"/>
  <c r="D196"/>
  <c r="B196"/>
  <c r="M195"/>
  <c r="J195"/>
  <c r="H195"/>
  <c r="G195" s="1"/>
  <c r="F195"/>
  <c r="E195"/>
  <c r="D195"/>
  <c r="B195"/>
  <c r="M194"/>
  <c r="H194" s="1"/>
  <c r="G194" s="1"/>
  <c r="J194"/>
  <c r="F194"/>
  <c r="E194"/>
  <c r="D194"/>
  <c r="B194"/>
  <c r="M193"/>
  <c r="H193" s="1"/>
  <c r="G193" s="1"/>
  <c r="J193"/>
  <c r="F193"/>
  <c r="E193"/>
  <c r="D193"/>
  <c r="B193"/>
  <c r="M192"/>
  <c r="H192" s="1"/>
  <c r="G192" s="1"/>
  <c r="J192"/>
  <c r="F192"/>
  <c r="E192"/>
  <c r="D192"/>
  <c r="B192"/>
  <c r="M191"/>
  <c r="H191" s="1"/>
  <c r="G191" s="1"/>
  <c r="J191"/>
  <c r="F191"/>
  <c r="E191"/>
  <c r="D191"/>
  <c r="B191"/>
  <c r="M190"/>
  <c r="H190" s="1"/>
  <c r="G190" s="1"/>
  <c r="J190"/>
  <c r="F190"/>
  <c r="E190"/>
  <c r="D190"/>
  <c r="B190"/>
  <c r="M189"/>
  <c r="J189"/>
  <c r="H189"/>
  <c r="G189" s="1"/>
  <c r="F189"/>
  <c r="E189"/>
  <c r="D189"/>
  <c r="B189"/>
  <c r="M188"/>
  <c r="J188"/>
  <c r="H188"/>
  <c r="G188" s="1"/>
  <c r="F188"/>
  <c r="E188"/>
  <c r="D188"/>
  <c r="B188"/>
  <c r="M187"/>
  <c r="H187" s="1"/>
  <c r="G187" s="1"/>
  <c r="J187"/>
  <c r="F187"/>
  <c r="E187"/>
  <c r="D187"/>
  <c r="B187"/>
  <c r="M186"/>
  <c r="J186"/>
  <c r="H186"/>
  <c r="G186" s="1"/>
  <c r="F186"/>
  <c r="E186"/>
  <c r="D186"/>
  <c r="B186"/>
  <c r="M185"/>
  <c r="H185" s="1"/>
  <c r="G185" s="1"/>
  <c r="J185"/>
  <c r="F185"/>
  <c r="E185"/>
  <c r="D185"/>
  <c r="B185"/>
  <c r="M184"/>
  <c r="J184"/>
  <c r="H184"/>
  <c r="G184" s="1"/>
  <c r="F184"/>
  <c r="E184"/>
  <c r="D184"/>
  <c r="B184"/>
  <c r="M183"/>
  <c r="H183" s="1"/>
  <c r="G183" s="1"/>
  <c r="J183"/>
  <c r="F183"/>
  <c r="E183"/>
  <c r="D183"/>
  <c r="B183"/>
  <c r="M182"/>
  <c r="H182" s="1"/>
  <c r="G182" s="1"/>
  <c r="J182"/>
  <c r="F182"/>
  <c r="E182"/>
  <c r="D182"/>
  <c r="B182"/>
  <c r="M181"/>
  <c r="J181"/>
  <c r="H181"/>
  <c r="G181" s="1"/>
  <c r="F181"/>
  <c r="E181"/>
  <c r="D181"/>
  <c r="B181"/>
  <c r="M180"/>
  <c r="J180"/>
  <c r="H180"/>
  <c r="G180" s="1"/>
  <c r="F180"/>
  <c r="E180"/>
  <c r="D180"/>
  <c r="B180"/>
  <c r="M179"/>
  <c r="J179"/>
  <c r="H179"/>
  <c r="G179" s="1"/>
  <c r="F179"/>
  <c r="E179"/>
  <c r="D179"/>
  <c r="B179"/>
  <c r="M178"/>
  <c r="J178"/>
  <c r="H178"/>
  <c r="G178" s="1"/>
  <c r="F178"/>
  <c r="E178"/>
  <c r="D178"/>
  <c r="B178"/>
  <c r="M177"/>
  <c r="J177"/>
  <c r="H177"/>
  <c r="G177" s="1"/>
  <c r="F177"/>
  <c r="E177"/>
  <c r="D177"/>
  <c r="B177"/>
  <c r="M176"/>
  <c r="H176" s="1"/>
  <c r="G176" s="1"/>
  <c r="J176"/>
  <c r="F176"/>
  <c r="E176"/>
  <c r="D176"/>
  <c r="B176"/>
  <c r="M175"/>
  <c r="H175" s="1"/>
  <c r="G175" s="1"/>
  <c r="J175"/>
  <c r="F175"/>
  <c r="E175"/>
  <c r="D175"/>
  <c r="B175"/>
  <c r="M174"/>
  <c r="H174" s="1"/>
  <c r="G174" s="1"/>
  <c r="J174"/>
  <c r="F174"/>
  <c r="E174"/>
  <c r="D174"/>
  <c r="B174"/>
  <c r="M173"/>
  <c r="J173"/>
  <c r="H173"/>
  <c r="G173" s="1"/>
  <c r="F173"/>
  <c r="E173"/>
  <c r="D173"/>
  <c r="B173"/>
  <c r="M172"/>
  <c r="H172" s="1"/>
  <c r="G172" s="1"/>
  <c r="J172"/>
  <c r="F172"/>
  <c r="E172"/>
  <c r="D172"/>
  <c r="B172"/>
  <c r="M171"/>
  <c r="H171" s="1"/>
  <c r="G171" s="1"/>
  <c r="J171"/>
  <c r="F171"/>
  <c r="E171"/>
  <c r="D171"/>
  <c r="B171"/>
  <c r="M170"/>
  <c r="J170"/>
  <c r="H170"/>
  <c r="G170" s="1"/>
  <c r="F170"/>
  <c r="E170"/>
  <c r="D170"/>
  <c r="B170"/>
  <c r="D167"/>
  <c r="G166"/>
  <c r="F166"/>
  <c r="M164"/>
  <c r="H164" s="1"/>
  <c r="G164" s="1"/>
  <c r="J164"/>
  <c r="F164"/>
  <c r="E164"/>
  <c r="D164"/>
  <c r="B164"/>
  <c r="M163"/>
  <c r="H163" s="1"/>
  <c r="G163" s="1"/>
  <c r="J163"/>
  <c r="F163"/>
  <c r="E163"/>
  <c r="D163"/>
  <c r="B163"/>
  <c r="M162"/>
  <c r="J162"/>
  <c r="H162"/>
  <c r="G162" s="1"/>
  <c r="F162"/>
  <c r="E162"/>
  <c r="D162"/>
  <c r="B162"/>
  <c r="M161"/>
  <c r="J161"/>
  <c r="H161"/>
  <c r="G161" s="1"/>
  <c r="F161"/>
  <c r="E161"/>
  <c r="D161"/>
  <c r="B161"/>
  <c r="M160"/>
  <c r="J160"/>
  <c r="H160"/>
  <c r="G160" s="1"/>
  <c r="F160"/>
  <c r="E160"/>
  <c r="D160"/>
  <c r="B160"/>
  <c r="M159"/>
  <c r="J159"/>
  <c r="H159"/>
  <c r="G159" s="1"/>
  <c r="F159"/>
  <c r="E159"/>
  <c r="D159"/>
  <c r="B159"/>
  <c r="M158"/>
  <c r="H158" s="1"/>
  <c r="G158" s="1"/>
  <c r="J158"/>
  <c r="F158"/>
  <c r="E158"/>
  <c r="D158"/>
  <c r="B158"/>
  <c r="M157"/>
  <c r="J157"/>
  <c r="H157"/>
  <c r="G157" s="1"/>
  <c r="F157"/>
  <c r="E157"/>
  <c r="D157"/>
  <c r="B157"/>
  <c r="M156"/>
  <c r="H156" s="1"/>
  <c r="G156" s="1"/>
  <c r="J156"/>
  <c r="F156"/>
  <c r="E156"/>
  <c r="D156"/>
  <c r="B156"/>
  <c r="M155"/>
  <c r="H155" s="1"/>
  <c r="G155" s="1"/>
  <c r="J155"/>
  <c r="F155"/>
  <c r="E155"/>
  <c r="D155"/>
  <c r="B155"/>
  <c r="M154"/>
  <c r="J154"/>
  <c r="H154"/>
  <c r="G154" s="1"/>
  <c r="F154"/>
  <c r="E154"/>
  <c r="D154"/>
  <c r="B154"/>
  <c r="M153"/>
  <c r="J153"/>
  <c r="H153"/>
  <c r="G153" s="1"/>
  <c r="F153"/>
  <c r="E153"/>
  <c r="D153"/>
  <c r="B153"/>
  <c r="M152"/>
  <c r="J152"/>
  <c r="H152"/>
  <c r="G152" s="1"/>
  <c r="F152"/>
  <c r="E152"/>
  <c r="D152"/>
  <c r="B152"/>
  <c r="M151"/>
  <c r="J151"/>
  <c r="H151"/>
  <c r="G151" s="1"/>
  <c r="F151"/>
  <c r="E151"/>
  <c r="D151"/>
  <c r="B151"/>
  <c r="M150"/>
  <c r="H150" s="1"/>
  <c r="G150" s="1"/>
  <c r="J150"/>
  <c r="F150"/>
  <c r="E150"/>
  <c r="D150"/>
  <c r="B150"/>
  <c r="M149"/>
  <c r="J149"/>
  <c r="H149"/>
  <c r="G149" s="1"/>
  <c r="F149"/>
  <c r="E149"/>
  <c r="D149"/>
  <c r="B149"/>
  <c r="M148"/>
  <c r="H148" s="1"/>
  <c r="G148" s="1"/>
  <c r="J148"/>
  <c r="F148"/>
  <c r="E148"/>
  <c r="D148"/>
  <c r="B148"/>
  <c r="M147"/>
  <c r="H147" s="1"/>
  <c r="G147" s="1"/>
  <c r="J147"/>
  <c r="F147"/>
  <c r="E147"/>
  <c r="D147"/>
  <c r="B147"/>
  <c r="M146"/>
  <c r="J146"/>
  <c r="H146"/>
  <c r="G146" s="1"/>
  <c r="F146"/>
  <c r="E146"/>
  <c r="D146"/>
  <c r="B146"/>
  <c r="M145"/>
  <c r="J145"/>
  <c r="H145"/>
  <c r="G145" s="1"/>
  <c r="F145"/>
  <c r="E145"/>
  <c r="D145"/>
  <c r="B145"/>
  <c r="M144"/>
  <c r="J144"/>
  <c r="H144"/>
  <c r="G144" s="1"/>
  <c r="F144"/>
  <c r="E144"/>
  <c r="D144"/>
  <c r="B144"/>
  <c r="M143"/>
  <c r="J143"/>
  <c r="H143"/>
  <c r="G143" s="1"/>
  <c r="F143"/>
  <c r="E143"/>
  <c r="D143"/>
  <c r="B143"/>
  <c r="M142"/>
  <c r="H142" s="1"/>
  <c r="G142" s="1"/>
  <c r="J142"/>
  <c r="F142"/>
  <c r="E142"/>
  <c r="D142"/>
  <c r="B142"/>
  <c r="M141"/>
  <c r="J141"/>
  <c r="H141"/>
  <c r="G141" s="1"/>
  <c r="F141"/>
  <c r="E141"/>
  <c r="D141"/>
  <c r="B141"/>
  <c r="M140"/>
  <c r="H140" s="1"/>
  <c r="G140" s="1"/>
  <c r="J140"/>
  <c r="F140"/>
  <c r="E140"/>
  <c r="D140"/>
  <c r="B140"/>
  <c r="M139"/>
  <c r="H139" s="1"/>
  <c r="G139" s="1"/>
  <c r="J139"/>
  <c r="F139"/>
  <c r="E139"/>
  <c r="D139"/>
  <c r="B139"/>
  <c r="M138"/>
  <c r="J138"/>
  <c r="H138"/>
  <c r="G138" s="1"/>
  <c r="F138"/>
  <c r="E138"/>
  <c r="D138"/>
  <c r="B138"/>
  <c r="M137"/>
  <c r="J137"/>
  <c r="H137"/>
  <c r="G137" s="1"/>
  <c r="F137"/>
  <c r="E137"/>
  <c r="D137"/>
  <c r="B137"/>
  <c r="M136"/>
  <c r="J136"/>
  <c r="H136"/>
  <c r="G136" s="1"/>
  <c r="F136"/>
  <c r="E136"/>
  <c r="D136"/>
  <c r="B136"/>
  <c r="M135"/>
  <c r="J135"/>
  <c r="H135"/>
  <c r="G135" s="1"/>
  <c r="F135"/>
  <c r="E135"/>
  <c r="D135"/>
  <c r="B135"/>
  <c r="M134"/>
  <c r="H134" s="1"/>
  <c r="G134" s="1"/>
  <c r="J134"/>
  <c r="F134"/>
  <c r="E134"/>
  <c r="D134"/>
  <c r="B134"/>
  <c r="M133"/>
  <c r="J133"/>
  <c r="H133"/>
  <c r="G133" s="1"/>
  <c r="F133"/>
  <c r="E133"/>
  <c r="D133"/>
  <c r="B133"/>
  <c r="M132"/>
  <c r="H132" s="1"/>
  <c r="G132" s="1"/>
  <c r="J132"/>
  <c r="F132"/>
  <c r="E132"/>
  <c r="D132"/>
  <c r="B132"/>
  <c r="M131"/>
  <c r="H131" s="1"/>
  <c r="G131" s="1"/>
  <c r="J131"/>
  <c r="F131"/>
  <c r="E131"/>
  <c r="D131"/>
  <c r="B131"/>
  <c r="M130"/>
  <c r="J130"/>
  <c r="H130"/>
  <c r="G130" s="1"/>
  <c r="F130"/>
  <c r="E130"/>
  <c r="D130"/>
  <c r="B130"/>
  <c r="M129"/>
  <c r="J129"/>
  <c r="H129"/>
  <c r="G129" s="1"/>
  <c r="F129"/>
  <c r="E129"/>
  <c r="D129"/>
  <c r="B129"/>
  <c r="M128"/>
  <c r="J128"/>
  <c r="H128"/>
  <c r="G128" s="1"/>
  <c r="F128"/>
  <c r="E128"/>
  <c r="D128"/>
  <c r="B128"/>
  <c r="M127"/>
  <c r="J127"/>
  <c r="H127"/>
  <c r="G127" s="1"/>
  <c r="F127"/>
  <c r="E127"/>
  <c r="D127"/>
  <c r="B127"/>
  <c r="M126"/>
  <c r="H126" s="1"/>
  <c r="G126" s="1"/>
  <c r="J126"/>
  <c r="F126"/>
  <c r="E126"/>
  <c r="D126"/>
  <c r="B126"/>
  <c r="M125"/>
  <c r="J125"/>
  <c r="H125"/>
  <c r="G125" s="1"/>
  <c r="F125"/>
  <c r="E125"/>
  <c r="D125"/>
  <c r="B125"/>
  <c r="M124"/>
  <c r="H124" s="1"/>
  <c r="G124" s="1"/>
  <c r="J124"/>
  <c r="F124"/>
  <c r="E124"/>
  <c r="D124"/>
  <c r="B124"/>
  <c r="M123"/>
  <c r="H123" s="1"/>
  <c r="G123" s="1"/>
  <c r="J123"/>
  <c r="F123"/>
  <c r="E123"/>
  <c r="D123"/>
  <c r="B123"/>
  <c r="M122"/>
  <c r="J122"/>
  <c r="H122"/>
  <c r="G122" s="1"/>
  <c r="F122"/>
  <c r="E122"/>
  <c r="D122"/>
  <c r="B122"/>
  <c r="M121"/>
  <c r="J121"/>
  <c r="H121"/>
  <c r="G121" s="1"/>
  <c r="F121"/>
  <c r="E121"/>
  <c r="D121"/>
  <c r="B121"/>
  <c r="M120"/>
  <c r="J120"/>
  <c r="H120"/>
  <c r="G120" s="1"/>
  <c r="F120"/>
  <c r="E120"/>
  <c r="D120"/>
  <c r="B120"/>
  <c r="M119"/>
  <c r="J119"/>
  <c r="H119"/>
  <c r="G119" s="1"/>
  <c r="F119"/>
  <c r="E119"/>
  <c r="D119"/>
  <c r="B119"/>
  <c r="M118"/>
  <c r="H118" s="1"/>
  <c r="G118" s="1"/>
  <c r="J118"/>
  <c r="F118"/>
  <c r="E118"/>
  <c r="D118"/>
  <c r="B118"/>
  <c r="M117"/>
  <c r="J117"/>
  <c r="H117"/>
  <c r="G117" s="1"/>
  <c r="F117"/>
  <c r="E117"/>
  <c r="D117"/>
  <c r="B117"/>
  <c r="M116"/>
  <c r="H116" s="1"/>
  <c r="G116" s="1"/>
  <c r="J116"/>
  <c r="F116"/>
  <c r="E116"/>
  <c r="D116"/>
  <c r="B116"/>
  <c r="M115"/>
  <c r="H115" s="1"/>
  <c r="J115"/>
  <c r="F115"/>
  <c r="E115"/>
  <c r="D115"/>
  <c r="D165" s="1"/>
  <c r="B115"/>
  <c r="D112"/>
  <c r="G111"/>
  <c r="F111"/>
  <c r="M109"/>
  <c r="J109"/>
  <c r="H109"/>
  <c r="G109" s="1"/>
  <c r="F109"/>
  <c r="E109"/>
  <c r="D109"/>
  <c r="B109"/>
  <c r="M108"/>
  <c r="H108" s="1"/>
  <c r="G108" s="1"/>
  <c r="J108"/>
  <c r="F108"/>
  <c r="E108"/>
  <c r="D108"/>
  <c r="B108"/>
  <c r="M107"/>
  <c r="H107" s="1"/>
  <c r="G107" s="1"/>
  <c r="J107"/>
  <c r="F107"/>
  <c r="E107"/>
  <c r="D107"/>
  <c r="B107"/>
  <c r="M106"/>
  <c r="J106"/>
  <c r="H106"/>
  <c r="G106" s="1"/>
  <c r="F106"/>
  <c r="E106"/>
  <c r="D106"/>
  <c r="B106"/>
  <c r="M105"/>
  <c r="J105"/>
  <c r="H105"/>
  <c r="G105" s="1"/>
  <c r="F105"/>
  <c r="E105"/>
  <c r="D105"/>
  <c r="B105"/>
  <c r="M104"/>
  <c r="J104"/>
  <c r="H104"/>
  <c r="G104" s="1"/>
  <c r="F104"/>
  <c r="E104"/>
  <c r="D104"/>
  <c r="B104"/>
  <c r="M103"/>
  <c r="J103"/>
  <c r="H103"/>
  <c r="G103" s="1"/>
  <c r="F103"/>
  <c r="E103"/>
  <c r="D103"/>
  <c r="B103"/>
  <c r="M102"/>
  <c r="H102" s="1"/>
  <c r="G102" s="1"/>
  <c r="J102"/>
  <c r="F102"/>
  <c r="E102"/>
  <c r="D102"/>
  <c r="B102"/>
  <c r="M101"/>
  <c r="H101" s="1"/>
  <c r="G101" s="1"/>
  <c r="J101"/>
  <c r="F101"/>
  <c r="E101"/>
  <c r="D101"/>
  <c r="B101"/>
  <c r="M100"/>
  <c r="H100" s="1"/>
  <c r="G100" s="1"/>
  <c r="J100"/>
  <c r="F100"/>
  <c r="E100"/>
  <c r="D100"/>
  <c r="B100"/>
  <c r="M99"/>
  <c r="H99" s="1"/>
  <c r="G99" s="1"/>
  <c r="J99"/>
  <c r="F99"/>
  <c r="E99"/>
  <c r="D99"/>
  <c r="B99"/>
  <c r="M98"/>
  <c r="J98"/>
  <c r="H98"/>
  <c r="G98" s="1"/>
  <c r="F98"/>
  <c r="E98"/>
  <c r="D98"/>
  <c r="B98"/>
  <c r="M97"/>
  <c r="J97"/>
  <c r="H97"/>
  <c r="G97" s="1"/>
  <c r="F97"/>
  <c r="E97"/>
  <c r="D97"/>
  <c r="B97"/>
  <c r="M96"/>
  <c r="J96"/>
  <c r="H96"/>
  <c r="G96" s="1"/>
  <c r="F96"/>
  <c r="E96"/>
  <c r="D96"/>
  <c r="B96"/>
  <c r="M95"/>
  <c r="J95"/>
  <c r="H95"/>
  <c r="G95" s="1"/>
  <c r="F95"/>
  <c r="E95"/>
  <c r="D95"/>
  <c r="B95"/>
  <c r="M94"/>
  <c r="H94" s="1"/>
  <c r="G94" s="1"/>
  <c r="J94"/>
  <c r="F94"/>
  <c r="E94"/>
  <c r="D94"/>
  <c r="B94"/>
  <c r="M93"/>
  <c r="H93" s="1"/>
  <c r="G93" s="1"/>
  <c r="J93"/>
  <c r="F93"/>
  <c r="E93"/>
  <c r="D93"/>
  <c r="B93"/>
  <c r="M92"/>
  <c r="H92" s="1"/>
  <c r="G92" s="1"/>
  <c r="J92"/>
  <c r="F92"/>
  <c r="E92"/>
  <c r="D92"/>
  <c r="B92"/>
  <c r="M91"/>
  <c r="H91" s="1"/>
  <c r="G91" s="1"/>
  <c r="J91"/>
  <c r="F91"/>
  <c r="E91"/>
  <c r="D91"/>
  <c r="B91"/>
  <c r="M90"/>
  <c r="J90"/>
  <c r="H90"/>
  <c r="G90" s="1"/>
  <c r="F90"/>
  <c r="E90"/>
  <c r="D90"/>
  <c r="B90"/>
  <c r="M89"/>
  <c r="J89"/>
  <c r="H89"/>
  <c r="G89" s="1"/>
  <c r="F89"/>
  <c r="E89"/>
  <c r="D89"/>
  <c r="B89"/>
  <c r="M88"/>
  <c r="J88"/>
  <c r="H88"/>
  <c r="G88" s="1"/>
  <c r="F88"/>
  <c r="E88"/>
  <c r="D88"/>
  <c r="B88"/>
  <c r="M87"/>
  <c r="J87"/>
  <c r="H87"/>
  <c r="G87" s="1"/>
  <c r="F87"/>
  <c r="E87"/>
  <c r="D87"/>
  <c r="B87"/>
  <c r="M86"/>
  <c r="H86" s="1"/>
  <c r="G86" s="1"/>
  <c r="J86"/>
  <c r="F86"/>
  <c r="E86"/>
  <c r="D86"/>
  <c r="B86"/>
  <c r="M85"/>
  <c r="H85" s="1"/>
  <c r="G85" s="1"/>
  <c r="J85"/>
  <c r="F85"/>
  <c r="E85"/>
  <c r="D85"/>
  <c r="B85"/>
  <c r="M84"/>
  <c r="H84" s="1"/>
  <c r="G84" s="1"/>
  <c r="J84"/>
  <c r="F84"/>
  <c r="E84"/>
  <c r="D84"/>
  <c r="B84"/>
  <c r="M83"/>
  <c r="H83" s="1"/>
  <c r="G83" s="1"/>
  <c r="J83"/>
  <c r="F83"/>
  <c r="E83"/>
  <c r="D83"/>
  <c r="B83"/>
  <c r="M82"/>
  <c r="J82"/>
  <c r="H82"/>
  <c r="G82" s="1"/>
  <c r="F82"/>
  <c r="E82"/>
  <c r="D82"/>
  <c r="B82"/>
  <c r="M81"/>
  <c r="J81"/>
  <c r="H81"/>
  <c r="G81" s="1"/>
  <c r="F81"/>
  <c r="E81"/>
  <c r="D81"/>
  <c r="B81"/>
  <c r="M80"/>
  <c r="J80"/>
  <c r="H80"/>
  <c r="G80" s="1"/>
  <c r="F80"/>
  <c r="E80"/>
  <c r="D80"/>
  <c r="B80"/>
  <c r="M79"/>
  <c r="J79"/>
  <c r="H79"/>
  <c r="G79" s="1"/>
  <c r="F79"/>
  <c r="E79"/>
  <c r="D79"/>
  <c r="B79"/>
  <c r="M78"/>
  <c r="H78" s="1"/>
  <c r="G78" s="1"/>
  <c r="J78"/>
  <c r="F78"/>
  <c r="E78"/>
  <c r="D78"/>
  <c r="B78"/>
  <c r="M77"/>
  <c r="H77" s="1"/>
  <c r="G77" s="1"/>
  <c r="J77"/>
  <c r="F77"/>
  <c r="E77"/>
  <c r="D77"/>
  <c r="B77"/>
  <c r="M76"/>
  <c r="H76" s="1"/>
  <c r="G76" s="1"/>
  <c r="J76"/>
  <c r="F76"/>
  <c r="E76"/>
  <c r="D76"/>
  <c r="B76"/>
  <c r="M75"/>
  <c r="H75" s="1"/>
  <c r="G75" s="1"/>
  <c r="J75"/>
  <c r="F75"/>
  <c r="E75"/>
  <c r="D75"/>
  <c r="B75"/>
  <c r="M74"/>
  <c r="J74"/>
  <c r="H74"/>
  <c r="G74" s="1"/>
  <c r="F74"/>
  <c r="E74"/>
  <c r="D74"/>
  <c r="B74"/>
  <c r="M73"/>
  <c r="J73"/>
  <c r="H73"/>
  <c r="G73" s="1"/>
  <c r="F73"/>
  <c r="E73"/>
  <c r="D73"/>
  <c r="B73"/>
  <c r="M72"/>
  <c r="J72"/>
  <c r="H72"/>
  <c r="G72" s="1"/>
  <c r="F72"/>
  <c r="E72"/>
  <c r="D72"/>
  <c r="B72"/>
  <c r="M71"/>
  <c r="J71"/>
  <c r="H71"/>
  <c r="G71" s="1"/>
  <c r="F71"/>
  <c r="E71"/>
  <c r="D71"/>
  <c r="B71"/>
  <c r="M70"/>
  <c r="H70" s="1"/>
  <c r="G70" s="1"/>
  <c r="J70"/>
  <c r="F70"/>
  <c r="E70"/>
  <c r="D70"/>
  <c r="B70"/>
  <c r="M69"/>
  <c r="H69" s="1"/>
  <c r="G69" s="1"/>
  <c r="J69"/>
  <c r="F69"/>
  <c r="E69"/>
  <c r="D69"/>
  <c r="B69"/>
  <c r="M68"/>
  <c r="H68" s="1"/>
  <c r="G68" s="1"/>
  <c r="J68"/>
  <c r="F68"/>
  <c r="E68"/>
  <c r="D68"/>
  <c r="B68"/>
  <c r="M67"/>
  <c r="H67" s="1"/>
  <c r="G67" s="1"/>
  <c r="J67"/>
  <c r="F67"/>
  <c r="E67"/>
  <c r="D67"/>
  <c r="B67"/>
  <c r="M66"/>
  <c r="J66"/>
  <c r="H66"/>
  <c r="G66" s="1"/>
  <c r="F66"/>
  <c r="E66"/>
  <c r="D66"/>
  <c r="B66"/>
  <c r="M65"/>
  <c r="J65"/>
  <c r="H65"/>
  <c r="G65" s="1"/>
  <c r="F65"/>
  <c r="E65"/>
  <c r="D65"/>
  <c r="B65"/>
  <c r="M64"/>
  <c r="J64"/>
  <c r="H64"/>
  <c r="G64" s="1"/>
  <c r="F64"/>
  <c r="E64"/>
  <c r="D64"/>
  <c r="B64"/>
  <c r="M63"/>
  <c r="J63"/>
  <c r="H63"/>
  <c r="G63" s="1"/>
  <c r="F63"/>
  <c r="E63"/>
  <c r="D63"/>
  <c r="B63"/>
  <c r="M62"/>
  <c r="H62" s="1"/>
  <c r="G62" s="1"/>
  <c r="J62"/>
  <c r="F62"/>
  <c r="E62"/>
  <c r="D62"/>
  <c r="B62"/>
  <c r="M61"/>
  <c r="H61" s="1"/>
  <c r="G61" s="1"/>
  <c r="J61"/>
  <c r="F61"/>
  <c r="E61"/>
  <c r="D61"/>
  <c r="B61"/>
  <c r="M60"/>
  <c r="H60" s="1"/>
  <c r="J60"/>
  <c r="F60"/>
  <c r="E60"/>
  <c r="D60"/>
  <c r="D110" s="1"/>
  <c r="B60"/>
  <c r="D57"/>
  <c r="G56"/>
  <c r="F56"/>
  <c r="M54"/>
  <c r="H54" s="1"/>
  <c r="G54" s="1"/>
  <c r="J54"/>
  <c r="F54"/>
  <c r="E54"/>
  <c r="D54"/>
  <c r="B54"/>
  <c r="M53"/>
  <c r="H53" s="1"/>
  <c r="G53" s="1"/>
  <c r="J53"/>
  <c r="F53"/>
  <c r="E53"/>
  <c r="D53"/>
  <c r="B53"/>
  <c r="M52"/>
  <c r="H52" s="1"/>
  <c r="G52" s="1"/>
  <c r="J52"/>
  <c r="F52"/>
  <c r="E52"/>
  <c r="D52"/>
  <c r="B52"/>
  <c r="M51"/>
  <c r="H51" s="1"/>
  <c r="G51" s="1"/>
  <c r="J51"/>
  <c r="F51"/>
  <c r="E51"/>
  <c r="D51"/>
  <c r="B51"/>
  <c r="M50"/>
  <c r="J50"/>
  <c r="H50"/>
  <c r="G50" s="1"/>
  <c r="F50"/>
  <c r="E50"/>
  <c r="D50"/>
  <c r="B50"/>
  <c r="M49"/>
  <c r="J49"/>
  <c r="H49"/>
  <c r="G49" s="1"/>
  <c r="F49"/>
  <c r="E49"/>
  <c r="D49"/>
  <c r="B49"/>
  <c r="M48"/>
  <c r="J48"/>
  <c r="H48"/>
  <c r="G48" s="1"/>
  <c r="F48"/>
  <c r="E48"/>
  <c r="D48"/>
  <c r="B48"/>
  <c r="M47"/>
  <c r="J47"/>
  <c r="H47"/>
  <c r="G47" s="1"/>
  <c r="F47"/>
  <c r="E47"/>
  <c r="D47"/>
  <c r="B47"/>
  <c r="M46"/>
  <c r="H46" s="1"/>
  <c r="G46" s="1"/>
  <c r="J46"/>
  <c r="F46"/>
  <c r="E46"/>
  <c r="D46"/>
  <c r="B46"/>
  <c r="M45"/>
  <c r="H45" s="1"/>
  <c r="G45" s="1"/>
  <c r="J45"/>
  <c r="F45"/>
  <c r="E45"/>
  <c r="D45"/>
  <c r="B45"/>
  <c r="M44"/>
  <c r="H44" s="1"/>
  <c r="G44" s="1"/>
  <c r="J44"/>
  <c r="F44"/>
  <c r="E44"/>
  <c r="D44"/>
  <c r="B44"/>
  <c r="M43"/>
  <c r="H43" s="1"/>
  <c r="G43" s="1"/>
  <c r="J43"/>
  <c r="F43"/>
  <c r="E43"/>
  <c r="D43"/>
  <c r="B43"/>
  <c r="M42"/>
  <c r="J42"/>
  <c r="H42"/>
  <c r="G42" s="1"/>
  <c r="F42"/>
  <c r="E42"/>
  <c r="D42"/>
  <c r="B42"/>
  <c r="M41"/>
  <c r="J41"/>
  <c r="H41"/>
  <c r="G41" s="1"/>
  <c r="F41"/>
  <c r="E41"/>
  <c r="D41"/>
  <c r="B41"/>
  <c r="M40"/>
  <c r="J40"/>
  <c r="H40"/>
  <c r="G40" s="1"/>
  <c r="F40"/>
  <c r="E40"/>
  <c r="D40"/>
  <c r="B40"/>
  <c r="M39"/>
  <c r="J39"/>
  <c r="H39"/>
  <c r="G39" s="1"/>
  <c r="F39"/>
  <c r="E39"/>
  <c r="D39"/>
  <c r="B39"/>
  <c r="M38"/>
  <c r="H38" s="1"/>
  <c r="G38" s="1"/>
  <c r="J38"/>
  <c r="F38"/>
  <c r="E38"/>
  <c r="D38"/>
  <c r="B38"/>
  <c r="M37"/>
  <c r="H37" s="1"/>
  <c r="G37" s="1"/>
  <c r="J37"/>
  <c r="F37"/>
  <c r="E37"/>
  <c r="D37"/>
  <c r="B37"/>
  <c r="M36"/>
  <c r="H36" s="1"/>
  <c r="G36" s="1"/>
  <c r="J36"/>
  <c r="F36"/>
  <c r="E36"/>
  <c r="D36"/>
  <c r="B36"/>
  <c r="M35"/>
  <c r="H35" s="1"/>
  <c r="G35" s="1"/>
  <c r="J35"/>
  <c r="F35"/>
  <c r="E35"/>
  <c r="D35"/>
  <c r="B35"/>
  <c r="M34"/>
  <c r="J34"/>
  <c r="H34"/>
  <c r="G34" s="1"/>
  <c r="F34"/>
  <c r="E34"/>
  <c r="D34"/>
  <c r="B34"/>
  <c r="M33"/>
  <c r="J33"/>
  <c r="H33"/>
  <c r="G33" s="1"/>
  <c r="F33"/>
  <c r="E33"/>
  <c r="D33"/>
  <c r="B33"/>
  <c r="M32"/>
  <c r="J32"/>
  <c r="H32"/>
  <c r="G32" s="1"/>
  <c r="F32"/>
  <c r="E32"/>
  <c r="D32"/>
  <c r="B32"/>
  <c r="M31"/>
  <c r="J31"/>
  <c r="H31"/>
  <c r="G31" s="1"/>
  <c r="F31"/>
  <c r="E31"/>
  <c r="D31"/>
  <c r="B31"/>
  <c r="M30"/>
  <c r="H30" s="1"/>
  <c r="G30" s="1"/>
  <c r="J30"/>
  <c r="F30"/>
  <c r="E30"/>
  <c r="D30"/>
  <c r="B30"/>
  <c r="M29"/>
  <c r="H29" s="1"/>
  <c r="G29" s="1"/>
  <c r="J29"/>
  <c r="F29"/>
  <c r="E29"/>
  <c r="D29"/>
  <c r="B29"/>
  <c r="M28"/>
  <c r="H28" s="1"/>
  <c r="G28" s="1"/>
  <c r="J28"/>
  <c r="F28"/>
  <c r="E28"/>
  <c r="D28"/>
  <c r="B28"/>
  <c r="M27"/>
  <c r="H27" s="1"/>
  <c r="G27" s="1"/>
  <c r="J27"/>
  <c r="F27"/>
  <c r="E27"/>
  <c r="D27"/>
  <c r="B27"/>
  <c r="M26"/>
  <c r="J26"/>
  <c r="H26"/>
  <c r="G26" s="1"/>
  <c r="F26"/>
  <c r="E26"/>
  <c r="D26"/>
  <c r="B26"/>
  <c r="M25"/>
  <c r="J25"/>
  <c r="H25"/>
  <c r="G25" s="1"/>
  <c r="F25"/>
  <c r="E25"/>
  <c r="D25"/>
  <c r="B25"/>
  <c r="M24"/>
  <c r="J24"/>
  <c r="H24"/>
  <c r="G24" s="1"/>
  <c r="F24"/>
  <c r="E24"/>
  <c r="D24"/>
  <c r="B24"/>
  <c r="M23"/>
  <c r="J23"/>
  <c r="H23"/>
  <c r="G23" s="1"/>
  <c r="F23"/>
  <c r="E23"/>
  <c r="D23"/>
  <c r="B23"/>
  <c r="M22"/>
  <c r="H22" s="1"/>
  <c r="G22" s="1"/>
  <c r="J22"/>
  <c r="F22"/>
  <c r="E22"/>
  <c r="D22"/>
  <c r="B22"/>
  <c r="M21"/>
  <c r="H21" s="1"/>
  <c r="G21" s="1"/>
  <c r="J21"/>
  <c r="F21"/>
  <c r="E21"/>
  <c r="D21"/>
  <c r="B21"/>
  <c r="M20"/>
  <c r="H20" s="1"/>
  <c r="G20" s="1"/>
  <c r="J20"/>
  <c r="F20"/>
  <c r="E20"/>
  <c r="D20"/>
  <c r="B20"/>
  <c r="M19"/>
  <c r="H19" s="1"/>
  <c r="G19" s="1"/>
  <c r="J19"/>
  <c r="F19"/>
  <c r="E19"/>
  <c r="D19"/>
  <c r="B19"/>
  <c r="M18"/>
  <c r="J18"/>
  <c r="H18"/>
  <c r="G18" s="1"/>
  <c r="F18"/>
  <c r="E18"/>
  <c r="D18"/>
  <c r="B18"/>
  <c r="M17"/>
  <c r="J17"/>
  <c r="H17"/>
  <c r="G17" s="1"/>
  <c r="F17"/>
  <c r="E17"/>
  <c r="D17"/>
  <c r="B17"/>
  <c r="M16"/>
  <c r="J16"/>
  <c r="H16"/>
  <c r="G16" s="1"/>
  <c r="F16"/>
  <c r="E16"/>
  <c r="D16"/>
  <c r="B16"/>
  <c r="M15"/>
  <c r="J15"/>
  <c r="H15"/>
  <c r="G15" s="1"/>
  <c r="F15"/>
  <c r="E15"/>
  <c r="D15"/>
  <c r="B15"/>
  <c r="M14"/>
  <c r="H14" s="1"/>
  <c r="G14" s="1"/>
  <c r="J14"/>
  <c r="F14"/>
  <c r="E14"/>
  <c r="D14"/>
  <c r="B14"/>
  <c r="M13"/>
  <c r="H13" s="1"/>
  <c r="G13" s="1"/>
  <c r="J13"/>
  <c r="F13"/>
  <c r="E13"/>
  <c r="D13"/>
  <c r="B13"/>
  <c r="M12"/>
  <c r="H12" s="1"/>
  <c r="G12" s="1"/>
  <c r="J12"/>
  <c r="F12"/>
  <c r="E12"/>
  <c r="D12"/>
  <c r="B12"/>
  <c r="M11"/>
  <c r="H11" s="1"/>
  <c r="G11" s="1"/>
  <c r="J11"/>
  <c r="F11"/>
  <c r="E11"/>
  <c r="D11"/>
  <c r="B11"/>
  <c r="M10"/>
  <c r="J10"/>
  <c r="H10"/>
  <c r="G10" s="1"/>
  <c r="F10"/>
  <c r="E10"/>
  <c r="D10"/>
  <c r="B10"/>
  <c r="M9"/>
  <c r="J9"/>
  <c r="H9"/>
  <c r="G9" s="1"/>
  <c r="F9"/>
  <c r="E9"/>
  <c r="D9"/>
  <c r="B9"/>
  <c r="M8"/>
  <c r="J8"/>
  <c r="H8"/>
  <c r="G8" s="1"/>
  <c r="F8"/>
  <c r="E8"/>
  <c r="D8"/>
  <c r="B8"/>
  <c r="M7"/>
  <c r="J7"/>
  <c r="H7"/>
  <c r="G7" s="1"/>
  <c r="F7"/>
  <c r="E7"/>
  <c r="D7"/>
  <c r="B7"/>
  <c r="M6"/>
  <c r="H6" s="1"/>
  <c r="G6" s="1"/>
  <c r="J6"/>
  <c r="F6"/>
  <c r="E6"/>
  <c r="D6"/>
  <c r="B6"/>
  <c r="M5"/>
  <c r="H5" s="1"/>
  <c r="J5"/>
  <c r="F5"/>
  <c r="E5"/>
  <c r="D5"/>
  <c r="D55" s="1"/>
  <c r="B5"/>
  <c r="D2"/>
  <c r="G1"/>
  <c r="F1"/>
  <c r="M5" i="34"/>
  <c r="H5" s="1"/>
  <c r="M6"/>
  <c r="H6" s="1"/>
  <c r="G6" s="1"/>
  <c r="M7"/>
  <c r="H7" s="1"/>
  <c r="G7" s="1"/>
  <c r="M8"/>
  <c r="H8" s="1"/>
  <c r="M9"/>
  <c r="H9" s="1"/>
  <c r="M10"/>
  <c r="H10" s="1"/>
  <c r="G10" s="1"/>
  <c r="M11"/>
  <c r="H11" s="1"/>
  <c r="M12"/>
  <c r="H12" s="1"/>
  <c r="M13"/>
  <c r="H13" s="1"/>
  <c r="M14"/>
  <c r="H14" s="1"/>
  <c r="G14" s="1"/>
  <c r="M15"/>
  <c r="H15" s="1"/>
  <c r="G15" s="1"/>
  <c r="M16"/>
  <c r="H16" s="1"/>
  <c r="M17"/>
  <c r="H17" s="1"/>
  <c r="G17" s="1"/>
  <c r="M18"/>
  <c r="H18" s="1"/>
  <c r="G18" s="1"/>
  <c r="M19"/>
  <c r="H19" s="1"/>
  <c r="M20"/>
  <c r="H20" s="1"/>
  <c r="M21"/>
  <c r="H21" s="1"/>
  <c r="M22"/>
  <c r="H22" s="1"/>
  <c r="G22" s="1"/>
  <c r="M23"/>
  <c r="H23" s="1"/>
  <c r="G23" s="1"/>
  <c r="M24"/>
  <c r="H24" s="1"/>
  <c r="M25"/>
  <c r="H25" s="1"/>
  <c r="G25" s="1"/>
  <c r="M26"/>
  <c r="H26" s="1"/>
  <c r="G26" s="1"/>
  <c r="M27"/>
  <c r="H27" s="1"/>
  <c r="M28"/>
  <c r="H28" s="1"/>
  <c r="M29"/>
  <c r="H29" s="1"/>
  <c r="M30"/>
  <c r="H30" s="1"/>
  <c r="G30" s="1"/>
  <c r="M31"/>
  <c r="H31" s="1"/>
  <c r="G31" s="1"/>
  <c r="M32"/>
  <c r="H32" s="1"/>
  <c r="M33"/>
  <c r="H33" s="1"/>
  <c r="G33" s="1"/>
  <c r="M34"/>
  <c r="H34" s="1"/>
  <c r="G34" s="1"/>
  <c r="M35"/>
  <c r="H35" s="1"/>
  <c r="M36"/>
  <c r="H36" s="1"/>
  <c r="M37"/>
  <c r="H37" s="1"/>
  <c r="M38"/>
  <c r="H38" s="1"/>
  <c r="G38" s="1"/>
  <c r="M39"/>
  <c r="H39" s="1"/>
  <c r="G39" s="1"/>
  <c r="M40"/>
  <c r="H40" s="1"/>
  <c r="M41"/>
  <c r="H41" s="1"/>
  <c r="G41" s="1"/>
  <c r="M42"/>
  <c r="H42" s="1"/>
  <c r="G42" s="1"/>
  <c r="M43"/>
  <c r="H43" s="1"/>
  <c r="M44"/>
  <c r="H44" s="1"/>
  <c r="M45"/>
  <c r="H45" s="1"/>
  <c r="M46"/>
  <c r="H46" s="1"/>
  <c r="G46" s="1"/>
  <c r="M47"/>
  <c r="H47" s="1"/>
  <c r="G47" s="1"/>
  <c r="M48"/>
  <c r="H48" s="1"/>
  <c r="M49"/>
  <c r="H49" s="1"/>
  <c r="G49" s="1"/>
  <c r="M50"/>
  <c r="H50" s="1"/>
  <c r="G50" s="1"/>
  <c r="M51"/>
  <c r="H51" s="1"/>
  <c r="M52"/>
  <c r="H52" s="1"/>
  <c r="M53"/>
  <c r="H53" s="1"/>
  <c r="M54"/>
  <c r="H54" s="1"/>
  <c r="G54" s="1"/>
  <c r="M60"/>
  <c r="H60"/>
  <c r="M61"/>
  <c r="H61"/>
  <c r="G61" s="1"/>
  <c r="M62"/>
  <c r="H62"/>
  <c r="M63"/>
  <c r="H63"/>
  <c r="G63" s="1"/>
  <c r="M64"/>
  <c r="H64"/>
  <c r="M65"/>
  <c r="H65"/>
  <c r="G65" s="1"/>
  <c r="M66"/>
  <c r="H66"/>
  <c r="M67"/>
  <c r="H67"/>
  <c r="G67" s="1"/>
  <c r="M68"/>
  <c r="H68"/>
  <c r="M69"/>
  <c r="H69"/>
  <c r="G69" s="1"/>
  <c r="M70"/>
  <c r="H70"/>
  <c r="M71"/>
  <c r="H71"/>
  <c r="G71" s="1"/>
  <c r="M72"/>
  <c r="H72"/>
  <c r="M73"/>
  <c r="H73"/>
  <c r="G73" s="1"/>
  <c r="M74"/>
  <c r="H74"/>
  <c r="M75"/>
  <c r="H75"/>
  <c r="G75" s="1"/>
  <c r="M76"/>
  <c r="H76"/>
  <c r="M77"/>
  <c r="H77"/>
  <c r="G77" s="1"/>
  <c r="M78"/>
  <c r="H78"/>
  <c r="M79"/>
  <c r="H79"/>
  <c r="G79" s="1"/>
  <c r="M80"/>
  <c r="H80"/>
  <c r="M81"/>
  <c r="H81"/>
  <c r="G81" s="1"/>
  <c r="M82"/>
  <c r="H82"/>
  <c r="M83"/>
  <c r="H83"/>
  <c r="G83" s="1"/>
  <c r="M84"/>
  <c r="H84"/>
  <c r="M85"/>
  <c r="H85"/>
  <c r="G85" s="1"/>
  <c r="M86"/>
  <c r="H86"/>
  <c r="M87"/>
  <c r="H87"/>
  <c r="G87" s="1"/>
  <c r="M88"/>
  <c r="H88"/>
  <c r="M89"/>
  <c r="H89"/>
  <c r="G89" s="1"/>
  <c r="M90"/>
  <c r="H90"/>
  <c r="M91"/>
  <c r="H91"/>
  <c r="G91" s="1"/>
  <c r="M92"/>
  <c r="H92"/>
  <c r="M93"/>
  <c r="H93"/>
  <c r="G93" s="1"/>
  <c r="M94"/>
  <c r="H94"/>
  <c r="M95"/>
  <c r="H95"/>
  <c r="G95" s="1"/>
  <c r="M96"/>
  <c r="H96"/>
  <c r="M97"/>
  <c r="H97"/>
  <c r="G97" s="1"/>
  <c r="M98"/>
  <c r="H98"/>
  <c r="M99"/>
  <c r="H99"/>
  <c r="G99" s="1"/>
  <c r="M100"/>
  <c r="H100"/>
  <c r="M101"/>
  <c r="H101"/>
  <c r="G101" s="1"/>
  <c r="M102"/>
  <c r="H102"/>
  <c r="M103"/>
  <c r="H103"/>
  <c r="G103" s="1"/>
  <c r="M104"/>
  <c r="H104"/>
  <c r="M105"/>
  <c r="H105"/>
  <c r="G105" s="1"/>
  <c r="M106"/>
  <c r="H106"/>
  <c r="M107"/>
  <c r="H107"/>
  <c r="G107" s="1"/>
  <c r="M108"/>
  <c r="H108"/>
  <c r="M109"/>
  <c r="H109"/>
  <c r="G109" s="1"/>
  <c r="M115"/>
  <c r="H115" s="1"/>
  <c r="M116"/>
  <c r="H116" s="1"/>
  <c r="M117"/>
  <c r="H117" s="1"/>
  <c r="M118"/>
  <c r="H118" s="1"/>
  <c r="G118" s="1"/>
  <c r="M119"/>
  <c r="H119" s="1"/>
  <c r="G119" s="1"/>
  <c r="M120"/>
  <c r="H120" s="1"/>
  <c r="M121"/>
  <c r="H121" s="1"/>
  <c r="G121" s="1"/>
  <c r="M122"/>
  <c r="H122" s="1"/>
  <c r="G122" s="1"/>
  <c r="M123"/>
  <c r="H123" s="1"/>
  <c r="M124"/>
  <c r="H124" s="1"/>
  <c r="M125"/>
  <c r="H125" s="1"/>
  <c r="M126"/>
  <c r="H126" s="1"/>
  <c r="G126" s="1"/>
  <c r="M127"/>
  <c r="H127" s="1"/>
  <c r="G127" s="1"/>
  <c r="M128"/>
  <c r="H128" s="1"/>
  <c r="M129"/>
  <c r="H129" s="1"/>
  <c r="G129" s="1"/>
  <c r="M130"/>
  <c r="H130" s="1"/>
  <c r="G130" s="1"/>
  <c r="M131"/>
  <c r="H131" s="1"/>
  <c r="M132"/>
  <c r="H132" s="1"/>
  <c r="M133"/>
  <c r="H133" s="1"/>
  <c r="M134"/>
  <c r="H134" s="1"/>
  <c r="G134" s="1"/>
  <c r="M135"/>
  <c r="H135" s="1"/>
  <c r="G135" s="1"/>
  <c r="M136"/>
  <c r="H136" s="1"/>
  <c r="M137"/>
  <c r="H137" s="1"/>
  <c r="G137" s="1"/>
  <c r="M138"/>
  <c r="H138" s="1"/>
  <c r="G138" s="1"/>
  <c r="M139"/>
  <c r="H139" s="1"/>
  <c r="M140"/>
  <c r="H140" s="1"/>
  <c r="M141"/>
  <c r="H141" s="1"/>
  <c r="M142"/>
  <c r="H142" s="1"/>
  <c r="G142" s="1"/>
  <c r="M143"/>
  <c r="H143" s="1"/>
  <c r="G143" s="1"/>
  <c r="M144"/>
  <c r="H144" s="1"/>
  <c r="M145"/>
  <c r="H145" s="1"/>
  <c r="G145" s="1"/>
  <c r="M146"/>
  <c r="H146" s="1"/>
  <c r="G146" s="1"/>
  <c r="M147"/>
  <c r="H147" s="1"/>
  <c r="M148"/>
  <c r="H148" s="1"/>
  <c r="M149"/>
  <c r="H149" s="1"/>
  <c r="M150"/>
  <c r="H150" s="1"/>
  <c r="G150" s="1"/>
  <c r="M151"/>
  <c r="H151" s="1"/>
  <c r="G151" s="1"/>
  <c r="M152"/>
  <c r="H152" s="1"/>
  <c r="M153"/>
  <c r="H153" s="1"/>
  <c r="G153" s="1"/>
  <c r="M154"/>
  <c r="H154" s="1"/>
  <c r="G154" s="1"/>
  <c r="M155"/>
  <c r="H155" s="1"/>
  <c r="M156"/>
  <c r="H156" s="1"/>
  <c r="M157"/>
  <c r="H157" s="1"/>
  <c r="M158"/>
  <c r="H158" s="1"/>
  <c r="G158" s="1"/>
  <c r="M159"/>
  <c r="H159" s="1"/>
  <c r="G159" s="1"/>
  <c r="M160"/>
  <c r="H160" s="1"/>
  <c r="M161"/>
  <c r="H161" s="1"/>
  <c r="G161" s="1"/>
  <c r="M162"/>
  <c r="H162" s="1"/>
  <c r="G162" s="1"/>
  <c r="M163"/>
  <c r="H163" s="1"/>
  <c r="M164"/>
  <c r="H164" s="1"/>
  <c r="M170"/>
  <c r="H170"/>
  <c r="G170" s="1"/>
  <c r="M171"/>
  <c r="H171"/>
  <c r="M172"/>
  <c r="H172"/>
  <c r="G172" s="1"/>
  <c r="M173"/>
  <c r="H173"/>
  <c r="M174"/>
  <c r="H174"/>
  <c r="G174" s="1"/>
  <c r="M175"/>
  <c r="H175"/>
  <c r="M176"/>
  <c r="H176"/>
  <c r="G176" s="1"/>
  <c r="M177"/>
  <c r="H177"/>
  <c r="M178"/>
  <c r="H178"/>
  <c r="G178" s="1"/>
  <c r="M179"/>
  <c r="H179"/>
  <c r="M180"/>
  <c r="H180"/>
  <c r="G180" s="1"/>
  <c r="M181"/>
  <c r="H181"/>
  <c r="M182"/>
  <c r="H182"/>
  <c r="G182" s="1"/>
  <c r="M183"/>
  <c r="H183"/>
  <c r="M184"/>
  <c r="H184"/>
  <c r="G184" s="1"/>
  <c r="M185"/>
  <c r="H185"/>
  <c r="M186"/>
  <c r="H186"/>
  <c r="G186" s="1"/>
  <c r="M187"/>
  <c r="H187"/>
  <c r="M188"/>
  <c r="H188"/>
  <c r="G188" s="1"/>
  <c r="M189"/>
  <c r="H189"/>
  <c r="M190"/>
  <c r="H190"/>
  <c r="M191"/>
  <c r="H191"/>
  <c r="M192"/>
  <c r="H192"/>
  <c r="G192" s="1"/>
  <c r="M193"/>
  <c r="H193"/>
  <c r="M194"/>
  <c r="H194"/>
  <c r="G194" s="1"/>
  <c r="M195"/>
  <c r="H195"/>
  <c r="M196"/>
  <c r="H196"/>
  <c r="G196" s="1"/>
  <c r="M197"/>
  <c r="H197"/>
  <c r="M198"/>
  <c r="H198"/>
  <c r="G198" s="1"/>
  <c r="M199"/>
  <c r="H199"/>
  <c r="M200"/>
  <c r="H200"/>
  <c r="G200" s="1"/>
  <c r="M201"/>
  <c r="H201"/>
  <c r="M202"/>
  <c r="H202"/>
  <c r="G202" s="1"/>
  <c r="M203"/>
  <c r="H203"/>
  <c r="M204"/>
  <c r="H204"/>
  <c r="G204" s="1"/>
  <c r="M205"/>
  <c r="H205"/>
  <c r="M206"/>
  <c r="H206"/>
  <c r="G206" s="1"/>
  <c r="M207"/>
  <c r="H207"/>
  <c r="M208"/>
  <c r="H208"/>
  <c r="G208" s="1"/>
  <c r="M209"/>
  <c r="H209"/>
  <c r="M210"/>
  <c r="H210"/>
  <c r="G210" s="1"/>
  <c r="M211"/>
  <c r="H211"/>
  <c r="M212"/>
  <c r="H212"/>
  <c r="G212" s="1"/>
  <c r="M213"/>
  <c r="H213"/>
  <c r="M214"/>
  <c r="H214"/>
  <c r="G214" s="1"/>
  <c r="M215"/>
  <c r="H215"/>
  <c r="M216"/>
  <c r="H216"/>
  <c r="G216" s="1"/>
  <c r="M217"/>
  <c r="H217"/>
  <c r="M218"/>
  <c r="H218"/>
  <c r="G218" s="1"/>
  <c r="M219"/>
  <c r="H219"/>
  <c r="M225"/>
  <c r="H225" s="1"/>
  <c r="G225" s="1"/>
  <c r="M226"/>
  <c r="H226" s="1"/>
  <c r="G226" s="1"/>
  <c r="M227"/>
  <c r="H227" s="1"/>
  <c r="M228"/>
  <c r="H228" s="1"/>
  <c r="M229"/>
  <c r="H229" s="1"/>
  <c r="M230"/>
  <c r="H230" s="1"/>
  <c r="G230" s="1"/>
  <c r="M231"/>
  <c r="H231" s="1"/>
  <c r="G231" s="1"/>
  <c r="M232"/>
  <c r="H232" s="1"/>
  <c r="M233"/>
  <c r="H233" s="1"/>
  <c r="G233" s="1"/>
  <c r="M234"/>
  <c r="H234" s="1"/>
  <c r="G234" s="1"/>
  <c r="M235"/>
  <c r="H235" s="1"/>
  <c r="M236"/>
  <c r="H236" s="1"/>
  <c r="M237"/>
  <c r="H237" s="1"/>
  <c r="M238"/>
  <c r="H238" s="1"/>
  <c r="M239"/>
  <c r="H239" s="1"/>
  <c r="G239" s="1"/>
  <c r="M240"/>
  <c r="H240" s="1"/>
  <c r="M241"/>
  <c r="H241" s="1"/>
  <c r="G241" s="1"/>
  <c r="M242"/>
  <c r="H242" s="1"/>
  <c r="G242" s="1"/>
  <c r="M243"/>
  <c r="H243" s="1"/>
  <c r="M244"/>
  <c r="H244" s="1"/>
  <c r="M245"/>
  <c r="H245" s="1"/>
  <c r="M246"/>
  <c r="H246" s="1"/>
  <c r="G246" s="1"/>
  <c r="M247"/>
  <c r="H247" s="1"/>
  <c r="G247" s="1"/>
  <c r="M248"/>
  <c r="H248" s="1"/>
  <c r="M249"/>
  <c r="H249" s="1"/>
  <c r="G249" s="1"/>
  <c r="M250"/>
  <c r="H250" s="1"/>
  <c r="G250" s="1"/>
  <c r="M251"/>
  <c r="H251" s="1"/>
  <c r="M252"/>
  <c r="H252" s="1"/>
  <c r="M253"/>
  <c r="H253" s="1"/>
  <c r="M254"/>
  <c r="H254" s="1"/>
  <c r="G254" s="1"/>
  <c r="M255"/>
  <c r="H255" s="1"/>
  <c r="G255" s="1"/>
  <c r="M256"/>
  <c r="H256" s="1"/>
  <c r="M257"/>
  <c r="H257" s="1"/>
  <c r="G257" s="1"/>
  <c r="M258"/>
  <c r="H258" s="1"/>
  <c r="G258" s="1"/>
  <c r="M259"/>
  <c r="H259" s="1"/>
  <c r="M260"/>
  <c r="H260" s="1"/>
  <c r="M261"/>
  <c r="H261" s="1"/>
  <c r="M262"/>
  <c r="H262" s="1"/>
  <c r="G262" s="1"/>
  <c r="M263"/>
  <c r="H263" s="1"/>
  <c r="G263" s="1"/>
  <c r="M264"/>
  <c r="H264" s="1"/>
  <c r="M265"/>
  <c r="H265" s="1"/>
  <c r="G265" s="1"/>
  <c r="M266"/>
  <c r="H266" s="1"/>
  <c r="G266" s="1"/>
  <c r="M267"/>
  <c r="H267" s="1"/>
  <c r="M268"/>
  <c r="H268" s="1"/>
  <c r="M269"/>
  <c r="H269" s="1"/>
  <c r="M270"/>
  <c r="H270" s="1"/>
  <c r="G270" s="1"/>
  <c r="M271"/>
  <c r="H271" s="1"/>
  <c r="G271" s="1"/>
  <c r="M272"/>
  <c r="H272" s="1"/>
  <c r="M273"/>
  <c r="H273" s="1"/>
  <c r="G273" s="1"/>
  <c r="M274"/>
  <c r="H274" s="1"/>
  <c r="G274" s="1"/>
  <c r="M280"/>
  <c r="H280"/>
  <c r="M281"/>
  <c r="H281"/>
  <c r="G281" s="1"/>
  <c r="M282"/>
  <c r="H282"/>
  <c r="M283"/>
  <c r="H283"/>
  <c r="G283" s="1"/>
  <c r="M284"/>
  <c r="H284"/>
  <c r="M285"/>
  <c r="H285"/>
  <c r="G285" s="1"/>
  <c r="M286"/>
  <c r="H286"/>
  <c r="M287"/>
  <c r="H287"/>
  <c r="G287" s="1"/>
  <c r="M288"/>
  <c r="H288"/>
  <c r="M289"/>
  <c r="H289"/>
  <c r="G289" s="1"/>
  <c r="M290"/>
  <c r="H290"/>
  <c r="M291"/>
  <c r="H291"/>
  <c r="G291" s="1"/>
  <c r="M292"/>
  <c r="H292"/>
  <c r="M293"/>
  <c r="H293"/>
  <c r="G293" s="1"/>
  <c r="M294"/>
  <c r="H294"/>
  <c r="M295"/>
  <c r="H295"/>
  <c r="G295" s="1"/>
  <c r="M296"/>
  <c r="H296"/>
  <c r="M297"/>
  <c r="H297"/>
  <c r="G297" s="1"/>
  <c r="M298"/>
  <c r="H298"/>
  <c r="M299"/>
  <c r="H299"/>
  <c r="G299" s="1"/>
  <c r="M300"/>
  <c r="H300"/>
  <c r="M301"/>
  <c r="H301"/>
  <c r="G301" s="1"/>
  <c r="M302"/>
  <c r="H302"/>
  <c r="M303"/>
  <c r="H303"/>
  <c r="G303" s="1"/>
  <c r="M304"/>
  <c r="H304"/>
  <c r="M305"/>
  <c r="H305"/>
  <c r="G305" s="1"/>
  <c r="M306"/>
  <c r="H306"/>
  <c r="M307"/>
  <c r="H307"/>
  <c r="G307" s="1"/>
  <c r="M308"/>
  <c r="H308"/>
  <c r="M309"/>
  <c r="H309"/>
  <c r="G309" s="1"/>
  <c r="M310"/>
  <c r="H310"/>
  <c r="M311"/>
  <c r="H311"/>
  <c r="G311" s="1"/>
  <c r="M312"/>
  <c r="H312"/>
  <c r="M313"/>
  <c r="H313"/>
  <c r="G313" s="1"/>
  <c r="M314"/>
  <c r="H314"/>
  <c r="M315"/>
  <c r="H315"/>
  <c r="G315" s="1"/>
  <c r="M316"/>
  <c r="H316"/>
  <c r="M317"/>
  <c r="H317"/>
  <c r="G317" s="1"/>
  <c r="M318"/>
  <c r="H318"/>
  <c r="M319"/>
  <c r="H319"/>
  <c r="G319" s="1"/>
  <c r="M320"/>
  <c r="H320"/>
  <c r="M321"/>
  <c r="H321"/>
  <c r="G321" s="1"/>
  <c r="M322"/>
  <c r="H322"/>
  <c r="M323"/>
  <c r="H323"/>
  <c r="G323" s="1"/>
  <c r="M324"/>
  <c r="H324"/>
  <c r="M325"/>
  <c r="H325"/>
  <c r="G325" s="1"/>
  <c r="M326"/>
  <c r="H326"/>
  <c r="M327"/>
  <c r="H327"/>
  <c r="G327" s="1"/>
  <c r="M328"/>
  <c r="H328"/>
  <c r="M329"/>
  <c r="H329"/>
  <c r="G329" s="1"/>
  <c r="M335"/>
  <c r="H335" s="1"/>
  <c r="G335" s="1"/>
  <c r="M336"/>
  <c r="H336" s="1"/>
  <c r="M337"/>
  <c r="H337" s="1"/>
  <c r="G337" s="1"/>
  <c r="M338"/>
  <c r="H338" s="1"/>
  <c r="G338" s="1"/>
  <c r="M339"/>
  <c r="H339" s="1"/>
  <c r="M340"/>
  <c r="H340" s="1"/>
  <c r="M341"/>
  <c r="H341" s="1"/>
  <c r="M342"/>
  <c r="H342" s="1"/>
  <c r="G342" s="1"/>
  <c r="M343"/>
  <c r="H343" s="1"/>
  <c r="G343" s="1"/>
  <c r="M344"/>
  <c r="H344" s="1"/>
  <c r="M345"/>
  <c r="H345" s="1"/>
  <c r="G345" s="1"/>
  <c r="M346"/>
  <c r="H346" s="1"/>
  <c r="G346" s="1"/>
  <c r="M347"/>
  <c r="H347" s="1"/>
  <c r="M348"/>
  <c r="H348" s="1"/>
  <c r="M349"/>
  <c r="H349" s="1"/>
  <c r="M350"/>
  <c r="H350" s="1"/>
  <c r="G350" s="1"/>
  <c r="M351"/>
  <c r="H351" s="1"/>
  <c r="G351" s="1"/>
  <c r="M352"/>
  <c r="H352" s="1"/>
  <c r="M353"/>
  <c r="H353" s="1"/>
  <c r="G353" s="1"/>
  <c r="M354"/>
  <c r="H354" s="1"/>
  <c r="G354" s="1"/>
  <c r="M355"/>
  <c r="H355" s="1"/>
  <c r="M356"/>
  <c r="H356" s="1"/>
  <c r="M357"/>
  <c r="H357" s="1"/>
  <c r="M358"/>
  <c r="H358" s="1"/>
  <c r="G358" s="1"/>
  <c r="M359"/>
  <c r="H359" s="1"/>
  <c r="G359" s="1"/>
  <c r="M360"/>
  <c r="H360" s="1"/>
  <c r="M361"/>
  <c r="H361" s="1"/>
  <c r="G361" s="1"/>
  <c r="M362"/>
  <c r="H362" s="1"/>
  <c r="G362" s="1"/>
  <c r="M363"/>
  <c r="H363" s="1"/>
  <c r="M364"/>
  <c r="H364" s="1"/>
  <c r="M365"/>
  <c r="H365" s="1"/>
  <c r="M366"/>
  <c r="H366" s="1"/>
  <c r="G366" s="1"/>
  <c r="M367"/>
  <c r="H367" s="1"/>
  <c r="G367" s="1"/>
  <c r="M368"/>
  <c r="H368" s="1"/>
  <c r="M369"/>
  <c r="H369" s="1"/>
  <c r="G369" s="1"/>
  <c r="M370"/>
  <c r="H370" s="1"/>
  <c r="G370" s="1"/>
  <c r="M371"/>
  <c r="H371" s="1"/>
  <c r="M372"/>
  <c r="H372" s="1"/>
  <c r="M373"/>
  <c r="H373" s="1"/>
  <c r="M374"/>
  <c r="H374" s="1"/>
  <c r="G374" s="1"/>
  <c r="M375"/>
  <c r="H375" s="1"/>
  <c r="G375" s="1"/>
  <c r="M376"/>
  <c r="H376" s="1"/>
  <c r="M377"/>
  <c r="H377" s="1"/>
  <c r="G377" s="1"/>
  <c r="M378"/>
  <c r="H378" s="1"/>
  <c r="G378" s="1"/>
  <c r="M379"/>
  <c r="H379" s="1"/>
  <c r="M380"/>
  <c r="H380" s="1"/>
  <c r="M381"/>
  <c r="H381" s="1"/>
  <c r="M382"/>
  <c r="H382" s="1"/>
  <c r="G382" s="1"/>
  <c r="M383"/>
  <c r="H383" s="1"/>
  <c r="G383" s="1"/>
  <c r="M384"/>
  <c r="H384" s="1"/>
  <c r="M390"/>
  <c r="H390"/>
  <c r="G390" s="1"/>
  <c r="M391"/>
  <c r="H391"/>
  <c r="M392"/>
  <c r="H392"/>
  <c r="G392" s="1"/>
  <c r="M393"/>
  <c r="H393"/>
  <c r="M394"/>
  <c r="H394"/>
  <c r="G394" s="1"/>
  <c r="M395"/>
  <c r="H395"/>
  <c r="M396"/>
  <c r="H396"/>
  <c r="G396" s="1"/>
  <c r="M397"/>
  <c r="H397"/>
  <c r="M398"/>
  <c r="H398"/>
  <c r="G398" s="1"/>
  <c r="M399"/>
  <c r="H399"/>
  <c r="M400"/>
  <c r="H400"/>
  <c r="G400" s="1"/>
  <c r="M401"/>
  <c r="H401"/>
  <c r="M402"/>
  <c r="H402"/>
  <c r="G402" s="1"/>
  <c r="M403"/>
  <c r="H403"/>
  <c r="M404"/>
  <c r="H404"/>
  <c r="G404" s="1"/>
  <c r="M405"/>
  <c r="H405"/>
  <c r="M406"/>
  <c r="H406"/>
  <c r="G406" s="1"/>
  <c r="M407"/>
  <c r="H407"/>
  <c r="M408"/>
  <c r="H408"/>
  <c r="G408" s="1"/>
  <c r="M409"/>
  <c r="H409"/>
  <c r="M410"/>
  <c r="H410"/>
  <c r="G410" s="1"/>
  <c r="M411"/>
  <c r="H411"/>
  <c r="M412"/>
  <c r="H412"/>
  <c r="G412" s="1"/>
  <c r="M413"/>
  <c r="H413"/>
  <c r="M414"/>
  <c r="H414"/>
  <c r="G414" s="1"/>
  <c r="M415"/>
  <c r="H415"/>
  <c r="M416"/>
  <c r="H416"/>
  <c r="G416" s="1"/>
  <c r="M417"/>
  <c r="H417"/>
  <c r="M418"/>
  <c r="H418"/>
  <c r="G418" s="1"/>
  <c r="M419"/>
  <c r="H419"/>
  <c r="M420"/>
  <c r="H420"/>
  <c r="G420" s="1"/>
  <c r="M421"/>
  <c r="H421"/>
  <c r="M422"/>
  <c r="H422"/>
  <c r="G422" s="1"/>
  <c r="M423"/>
  <c r="H423"/>
  <c r="M424"/>
  <c r="H424"/>
  <c r="G424" s="1"/>
  <c r="M425"/>
  <c r="H425"/>
  <c r="M426"/>
  <c r="H426"/>
  <c r="G426" s="1"/>
  <c r="M427"/>
  <c r="H427"/>
  <c r="M428"/>
  <c r="H428"/>
  <c r="G428" s="1"/>
  <c r="M429"/>
  <c r="H429"/>
  <c r="M430"/>
  <c r="H430"/>
  <c r="G430" s="1"/>
  <c r="M431"/>
  <c r="H431"/>
  <c r="M432"/>
  <c r="H432"/>
  <c r="G432" s="1"/>
  <c r="M433"/>
  <c r="H433"/>
  <c r="M434"/>
  <c r="H434"/>
  <c r="G434" s="1"/>
  <c r="M435"/>
  <c r="H435"/>
  <c r="M436"/>
  <c r="H436"/>
  <c r="G436" s="1"/>
  <c r="M437"/>
  <c r="H437"/>
  <c r="M438"/>
  <c r="H438"/>
  <c r="G438" s="1"/>
  <c r="M439"/>
  <c r="H439"/>
  <c r="M445"/>
  <c r="H445" s="1"/>
  <c r="M446"/>
  <c r="H446" s="1"/>
  <c r="G446" s="1"/>
  <c r="M447"/>
  <c r="H447" s="1"/>
  <c r="G447" s="1"/>
  <c r="M448"/>
  <c r="H448" s="1"/>
  <c r="M449"/>
  <c r="H449" s="1"/>
  <c r="G449" s="1"/>
  <c r="M450"/>
  <c r="H450" s="1"/>
  <c r="G450" s="1"/>
  <c r="M451"/>
  <c r="H451" s="1"/>
  <c r="M452"/>
  <c r="H452" s="1"/>
  <c r="M453"/>
  <c r="H453" s="1"/>
  <c r="M454"/>
  <c r="H454" s="1"/>
  <c r="G454" s="1"/>
  <c r="M455"/>
  <c r="H455" s="1"/>
  <c r="G455" s="1"/>
  <c r="M456"/>
  <c r="H456" s="1"/>
  <c r="M457"/>
  <c r="H457" s="1"/>
  <c r="G457" s="1"/>
  <c r="M458"/>
  <c r="H458" s="1"/>
  <c r="G458" s="1"/>
  <c r="M459"/>
  <c r="H459" s="1"/>
  <c r="M460"/>
  <c r="H460" s="1"/>
  <c r="M461"/>
  <c r="H461" s="1"/>
  <c r="M462"/>
  <c r="H462" s="1"/>
  <c r="G462" s="1"/>
  <c r="M463"/>
  <c r="H463" s="1"/>
  <c r="G463" s="1"/>
  <c r="M464"/>
  <c r="H464" s="1"/>
  <c r="M465"/>
  <c r="H465" s="1"/>
  <c r="G465" s="1"/>
  <c r="M466"/>
  <c r="H466" s="1"/>
  <c r="G466" s="1"/>
  <c r="M467"/>
  <c r="H467" s="1"/>
  <c r="M468"/>
  <c r="H468" s="1"/>
  <c r="M469"/>
  <c r="H469" s="1"/>
  <c r="M470"/>
  <c r="H470" s="1"/>
  <c r="G470" s="1"/>
  <c r="M471"/>
  <c r="H471" s="1"/>
  <c r="G471" s="1"/>
  <c r="M472"/>
  <c r="H472" s="1"/>
  <c r="M473"/>
  <c r="H473" s="1"/>
  <c r="G473" s="1"/>
  <c r="M474"/>
  <c r="H474" s="1"/>
  <c r="G474" s="1"/>
  <c r="M475"/>
  <c r="H475" s="1"/>
  <c r="M476"/>
  <c r="H476" s="1"/>
  <c r="M477"/>
  <c r="H477" s="1"/>
  <c r="M478"/>
  <c r="H478" s="1"/>
  <c r="M479"/>
  <c r="H479" s="1"/>
  <c r="G479" s="1"/>
  <c r="M480"/>
  <c r="H480" s="1"/>
  <c r="M481"/>
  <c r="H481" s="1"/>
  <c r="G481" s="1"/>
  <c r="M482"/>
  <c r="H482" s="1"/>
  <c r="G482" s="1"/>
  <c r="M483"/>
  <c r="H483" s="1"/>
  <c r="M484"/>
  <c r="H484" s="1"/>
  <c r="M485"/>
  <c r="H485" s="1"/>
  <c r="M486"/>
  <c r="H486" s="1"/>
  <c r="G486" s="1"/>
  <c r="M487"/>
  <c r="H487" s="1"/>
  <c r="G487" s="1"/>
  <c r="M488"/>
  <c r="H488" s="1"/>
  <c r="M489"/>
  <c r="H489" s="1"/>
  <c r="G489" s="1"/>
  <c r="M490"/>
  <c r="H490" s="1"/>
  <c r="G490" s="1"/>
  <c r="M491"/>
  <c r="H491" s="1"/>
  <c r="M492"/>
  <c r="H492" s="1"/>
  <c r="M493"/>
  <c r="H493" s="1"/>
  <c r="M494"/>
  <c r="H494" s="1"/>
  <c r="G494" s="1"/>
  <c r="M500"/>
  <c r="H500"/>
  <c r="M501"/>
  <c r="H501"/>
  <c r="G501" s="1"/>
  <c r="M502"/>
  <c r="H502"/>
  <c r="M503"/>
  <c r="H503"/>
  <c r="G503" s="1"/>
  <c r="M504"/>
  <c r="H504"/>
  <c r="M505"/>
  <c r="H505"/>
  <c r="G505" s="1"/>
  <c r="M506"/>
  <c r="H506"/>
  <c r="M507"/>
  <c r="H507"/>
  <c r="G507" s="1"/>
  <c r="M508"/>
  <c r="H508"/>
  <c r="M509"/>
  <c r="H509"/>
  <c r="G509" s="1"/>
  <c r="M510"/>
  <c r="H510"/>
  <c r="M511"/>
  <c r="H511"/>
  <c r="G511" s="1"/>
  <c r="M512"/>
  <c r="H512"/>
  <c r="M513"/>
  <c r="H513"/>
  <c r="G513" s="1"/>
  <c r="M514"/>
  <c r="H514"/>
  <c r="M515"/>
  <c r="H515"/>
  <c r="G515" s="1"/>
  <c r="M516"/>
  <c r="H516"/>
  <c r="M517"/>
  <c r="H517"/>
  <c r="G517" s="1"/>
  <c r="M518"/>
  <c r="H518"/>
  <c r="M519"/>
  <c r="H519"/>
  <c r="G519" s="1"/>
  <c r="M520"/>
  <c r="H520"/>
  <c r="M521"/>
  <c r="H521"/>
  <c r="G521" s="1"/>
  <c r="M522"/>
  <c r="H522"/>
  <c r="M523"/>
  <c r="H523"/>
  <c r="G523" s="1"/>
  <c r="M524"/>
  <c r="H524"/>
  <c r="M525"/>
  <c r="H525"/>
  <c r="G525" s="1"/>
  <c r="M526"/>
  <c r="H526"/>
  <c r="M527"/>
  <c r="H527"/>
  <c r="G527" s="1"/>
  <c r="M528"/>
  <c r="H528"/>
  <c r="M529"/>
  <c r="H529"/>
  <c r="G529" s="1"/>
  <c r="M530"/>
  <c r="H530"/>
  <c r="M531"/>
  <c r="H531"/>
  <c r="G531" s="1"/>
  <c r="M532"/>
  <c r="H532"/>
  <c r="M533"/>
  <c r="H533"/>
  <c r="G533" s="1"/>
  <c r="M534"/>
  <c r="H534"/>
  <c r="M535"/>
  <c r="H535"/>
  <c r="G535" s="1"/>
  <c r="M536"/>
  <c r="H536"/>
  <c r="M537"/>
  <c r="H537"/>
  <c r="G537" s="1"/>
  <c r="M538"/>
  <c r="H538"/>
  <c r="M539"/>
  <c r="H539"/>
  <c r="G539" s="1"/>
  <c r="M540"/>
  <c r="H540"/>
  <c r="M541"/>
  <c r="H541"/>
  <c r="G541" s="1"/>
  <c r="M542"/>
  <c r="H542"/>
  <c r="M543"/>
  <c r="H543"/>
  <c r="G543" s="1"/>
  <c r="M544"/>
  <c r="H544"/>
  <c r="M545"/>
  <c r="H545"/>
  <c r="G545" s="1"/>
  <c r="M546"/>
  <c r="H546"/>
  <c r="M547"/>
  <c r="H547"/>
  <c r="G547" s="1"/>
  <c r="M548"/>
  <c r="H548"/>
  <c r="M549"/>
  <c r="H549"/>
  <c r="G549" s="1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5"/>
  <c r="D116"/>
  <c r="D165" s="1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220" s="1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85" s="1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46"/>
  <c r="D495" s="1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M5" i="33"/>
  <c r="H5" s="1"/>
  <c r="G5" s="1"/>
  <c r="M6"/>
  <c r="H6" s="1"/>
  <c r="G6" s="1"/>
  <c r="M7"/>
  <c r="H7" s="1"/>
  <c r="M8"/>
  <c r="H8" s="1"/>
  <c r="M9"/>
  <c r="H9" s="1"/>
  <c r="M10"/>
  <c r="H10" s="1"/>
  <c r="G10" s="1"/>
  <c r="M11"/>
  <c r="H11" s="1"/>
  <c r="G11" s="1"/>
  <c r="M12"/>
  <c r="H12" s="1"/>
  <c r="M13"/>
  <c r="H13" s="1"/>
  <c r="G13" s="1"/>
  <c r="M14"/>
  <c r="H14" s="1"/>
  <c r="G14" s="1"/>
  <c r="M15"/>
  <c r="H15" s="1"/>
  <c r="M16"/>
  <c r="H16" s="1"/>
  <c r="M17"/>
  <c r="H17" s="1"/>
  <c r="M18"/>
  <c r="H18" s="1"/>
  <c r="G18" s="1"/>
  <c r="M19"/>
  <c r="H19" s="1"/>
  <c r="G19" s="1"/>
  <c r="M20"/>
  <c r="H20" s="1"/>
  <c r="M21"/>
  <c r="H21" s="1"/>
  <c r="G21" s="1"/>
  <c r="M22"/>
  <c r="H22" s="1"/>
  <c r="G22" s="1"/>
  <c r="M23"/>
  <c r="H23" s="1"/>
  <c r="M24"/>
  <c r="H24" s="1"/>
  <c r="M25"/>
  <c r="H25" s="1"/>
  <c r="M26"/>
  <c r="H26" s="1"/>
  <c r="G26" s="1"/>
  <c r="M27"/>
  <c r="H27" s="1"/>
  <c r="G27" s="1"/>
  <c r="M28"/>
  <c r="H28" s="1"/>
  <c r="M29"/>
  <c r="H29" s="1"/>
  <c r="G29" s="1"/>
  <c r="M30"/>
  <c r="H30" s="1"/>
  <c r="G30" s="1"/>
  <c r="M31"/>
  <c r="H31" s="1"/>
  <c r="M32"/>
  <c r="H32" s="1"/>
  <c r="M33"/>
  <c r="H33" s="1"/>
  <c r="M34"/>
  <c r="H34" s="1"/>
  <c r="G34" s="1"/>
  <c r="M35"/>
  <c r="H35" s="1"/>
  <c r="G35" s="1"/>
  <c r="M36"/>
  <c r="H36" s="1"/>
  <c r="M37"/>
  <c r="H37" s="1"/>
  <c r="G37" s="1"/>
  <c r="M38"/>
  <c r="H38" s="1"/>
  <c r="G38" s="1"/>
  <c r="M39"/>
  <c r="H39" s="1"/>
  <c r="M40"/>
  <c r="H40" s="1"/>
  <c r="M41"/>
  <c r="H41" s="1"/>
  <c r="M42"/>
  <c r="H42" s="1"/>
  <c r="G42" s="1"/>
  <c r="M43"/>
  <c r="H43" s="1"/>
  <c r="G43" s="1"/>
  <c r="M44"/>
  <c r="H44" s="1"/>
  <c r="M45"/>
  <c r="H45" s="1"/>
  <c r="G45" s="1"/>
  <c r="M46"/>
  <c r="H46" s="1"/>
  <c r="G46" s="1"/>
  <c r="M47"/>
  <c r="H47" s="1"/>
  <c r="M48"/>
  <c r="H48" s="1"/>
  <c r="M49"/>
  <c r="H49" s="1"/>
  <c r="M50"/>
  <c r="H50" s="1"/>
  <c r="G50" s="1"/>
  <c r="M51"/>
  <c r="H51" s="1"/>
  <c r="G51" s="1"/>
  <c r="M52"/>
  <c r="H52" s="1"/>
  <c r="M53"/>
  <c r="H53" s="1"/>
  <c r="G53" s="1"/>
  <c r="M54"/>
  <c r="H54" s="1"/>
  <c r="G54" s="1"/>
  <c r="M60"/>
  <c r="H60"/>
  <c r="M61"/>
  <c r="H61"/>
  <c r="G61" s="1"/>
  <c r="M62"/>
  <c r="H62"/>
  <c r="M63"/>
  <c r="H63"/>
  <c r="G63" s="1"/>
  <c r="M64"/>
  <c r="H64"/>
  <c r="M65"/>
  <c r="H65"/>
  <c r="G65" s="1"/>
  <c r="M66"/>
  <c r="H66"/>
  <c r="M67"/>
  <c r="H67"/>
  <c r="G67" s="1"/>
  <c r="M68"/>
  <c r="H68"/>
  <c r="M69"/>
  <c r="H69"/>
  <c r="G69" s="1"/>
  <c r="M70"/>
  <c r="H70"/>
  <c r="M71"/>
  <c r="H71"/>
  <c r="G71" s="1"/>
  <c r="M72"/>
  <c r="H72"/>
  <c r="M73"/>
  <c r="H73"/>
  <c r="G73" s="1"/>
  <c r="M74"/>
  <c r="H74"/>
  <c r="M75"/>
  <c r="H75"/>
  <c r="G75" s="1"/>
  <c r="M76"/>
  <c r="H76"/>
  <c r="M77"/>
  <c r="H77"/>
  <c r="G77" s="1"/>
  <c r="M78"/>
  <c r="H78"/>
  <c r="M79"/>
  <c r="H79"/>
  <c r="G79" s="1"/>
  <c r="M80"/>
  <c r="H80"/>
  <c r="M81"/>
  <c r="H81"/>
  <c r="G81" s="1"/>
  <c r="M82"/>
  <c r="H82"/>
  <c r="M83"/>
  <c r="H83"/>
  <c r="G83" s="1"/>
  <c r="M84"/>
  <c r="H84"/>
  <c r="M85"/>
  <c r="H85"/>
  <c r="G85" s="1"/>
  <c r="M86"/>
  <c r="H86"/>
  <c r="M87"/>
  <c r="H87"/>
  <c r="G87" s="1"/>
  <c r="M88"/>
  <c r="H88"/>
  <c r="M89"/>
  <c r="H89"/>
  <c r="G89" s="1"/>
  <c r="M90"/>
  <c r="H90"/>
  <c r="M91"/>
  <c r="H91"/>
  <c r="G91" s="1"/>
  <c r="M92"/>
  <c r="H92"/>
  <c r="M93"/>
  <c r="H93"/>
  <c r="G93" s="1"/>
  <c r="M94"/>
  <c r="H94"/>
  <c r="M95"/>
  <c r="H95"/>
  <c r="G95" s="1"/>
  <c r="M96"/>
  <c r="H96"/>
  <c r="M97"/>
  <c r="H97"/>
  <c r="G97" s="1"/>
  <c r="M98"/>
  <c r="H98"/>
  <c r="M99"/>
  <c r="H99"/>
  <c r="G99" s="1"/>
  <c r="M100"/>
  <c r="H100"/>
  <c r="M101"/>
  <c r="H101"/>
  <c r="G101" s="1"/>
  <c r="M102"/>
  <c r="H102"/>
  <c r="M103"/>
  <c r="H103"/>
  <c r="G103" s="1"/>
  <c r="M104"/>
  <c r="H104"/>
  <c r="M105"/>
  <c r="H105"/>
  <c r="G105" s="1"/>
  <c r="M106"/>
  <c r="H106"/>
  <c r="M107"/>
  <c r="H107"/>
  <c r="G107" s="1"/>
  <c r="M108"/>
  <c r="H108"/>
  <c r="M109"/>
  <c r="H109"/>
  <c r="G109" s="1"/>
  <c r="M115"/>
  <c r="H115" s="1"/>
  <c r="G115" s="1"/>
  <c r="M116"/>
  <c r="H116" s="1"/>
  <c r="M117"/>
  <c r="H117" s="1"/>
  <c r="G117" s="1"/>
  <c r="M118"/>
  <c r="H118" s="1"/>
  <c r="G118" s="1"/>
  <c r="M119"/>
  <c r="H119" s="1"/>
  <c r="M120"/>
  <c r="H120" s="1"/>
  <c r="M121"/>
  <c r="H121" s="1"/>
  <c r="M122"/>
  <c r="H122" s="1"/>
  <c r="G122" s="1"/>
  <c r="M123"/>
  <c r="H123" s="1"/>
  <c r="G123" s="1"/>
  <c r="M124"/>
  <c r="H124" s="1"/>
  <c r="M125"/>
  <c r="H125" s="1"/>
  <c r="G125" s="1"/>
  <c r="M126"/>
  <c r="H126" s="1"/>
  <c r="G126" s="1"/>
  <c r="M127"/>
  <c r="H127" s="1"/>
  <c r="M128"/>
  <c r="H128" s="1"/>
  <c r="M129"/>
  <c r="H129" s="1"/>
  <c r="M130"/>
  <c r="H130" s="1"/>
  <c r="G130" s="1"/>
  <c r="M131"/>
  <c r="H131" s="1"/>
  <c r="G131" s="1"/>
  <c r="M132"/>
  <c r="H132" s="1"/>
  <c r="M133"/>
  <c r="H133" s="1"/>
  <c r="G133" s="1"/>
  <c r="M134"/>
  <c r="H134" s="1"/>
  <c r="G134" s="1"/>
  <c r="M135"/>
  <c r="H135" s="1"/>
  <c r="M136"/>
  <c r="H136" s="1"/>
  <c r="M137"/>
  <c r="H137" s="1"/>
  <c r="M138"/>
  <c r="H138" s="1"/>
  <c r="G138" s="1"/>
  <c r="M139"/>
  <c r="H139" s="1"/>
  <c r="G139" s="1"/>
  <c r="M140"/>
  <c r="H140" s="1"/>
  <c r="M141"/>
  <c r="H141" s="1"/>
  <c r="G141" s="1"/>
  <c r="M142"/>
  <c r="H142"/>
  <c r="M143"/>
  <c r="H143"/>
  <c r="M144"/>
  <c r="H144"/>
  <c r="G144" s="1"/>
  <c r="M145"/>
  <c r="H145" s="1"/>
  <c r="M146"/>
  <c r="H146"/>
  <c r="G146" s="1"/>
  <c r="M147"/>
  <c r="H147"/>
  <c r="M148"/>
  <c r="H148"/>
  <c r="G148" s="1"/>
  <c r="M149"/>
  <c r="H149" s="1"/>
  <c r="G149" s="1"/>
  <c r="M150"/>
  <c r="H150"/>
  <c r="G150" s="1"/>
  <c r="M151"/>
  <c r="H151"/>
  <c r="M152"/>
  <c r="H152"/>
  <c r="M153"/>
  <c r="H153" s="1"/>
  <c r="G153" s="1"/>
  <c r="M154"/>
  <c r="H154"/>
  <c r="M155"/>
  <c r="H155"/>
  <c r="G155" s="1"/>
  <c r="M156"/>
  <c r="H156"/>
  <c r="M157"/>
  <c r="H157" s="1"/>
  <c r="M158"/>
  <c r="H158"/>
  <c r="G158" s="1"/>
  <c r="M159"/>
  <c r="H159"/>
  <c r="G159" s="1"/>
  <c r="M160"/>
  <c r="H160"/>
  <c r="M161"/>
  <c r="H161" s="1"/>
  <c r="M162"/>
  <c r="H162"/>
  <c r="G162" s="1"/>
  <c r="M163"/>
  <c r="H163"/>
  <c r="M164"/>
  <c r="H164"/>
  <c r="G164" s="1"/>
  <c r="M170"/>
  <c r="H170"/>
  <c r="M171"/>
  <c r="H171" s="1"/>
  <c r="M172"/>
  <c r="H172"/>
  <c r="G172" s="1"/>
  <c r="M173"/>
  <c r="H173" s="1"/>
  <c r="M174"/>
  <c r="H174"/>
  <c r="G174" s="1"/>
  <c r="M175"/>
  <c r="H175" s="1"/>
  <c r="M176"/>
  <c r="H176"/>
  <c r="M177"/>
  <c r="H177" s="1"/>
  <c r="G177" s="1"/>
  <c r="M178"/>
  <c r="H178"/>
  <c r="M179"/>
  <c r="H179" s="1"/>
  <c r="G179" s="1"/>
  <c r="M180"/>
  <c r="H180"/>
  <c r="M181"/>
  <c r="H181" s="1"/>
  <c r="M182"/>
  <c r="H182"/>
  <c r="G182" s="1"/>
  <c r="M183"/>
  <c r="H183" s="1"/>
  <c r="G183" s="1"/>
  <c r="M184"/>
  <c r="H184"/>
  <c r="G184" s="1"/>
  <c r="M185"/>
  <c r="H185" s="1"/>
  <c r="G185" s="1"/>
  <c r="M186"/>
  <c r="H186"/>
  <c r="M187"/>
  <c r="H187" s="1"/>
  <c r="M188"/>
  <c r="H188"/>
  <c r="G188" s="1"/>
  <c r="M189"/>
  <c r="H189" s="1"/>
  <c r="M190"/>
  <c r="H190"/>
  <c r="G190" s="1"/>
  <c r="M191"/>
  <c r="H191" s="1"/>
  <c r="M192"/>
  <c r="H192"/>
  <c r="M193"/>
  <c r="H193" s="1"/>
  <c r="G193" s="1"/>
  <c r="M194"/>
  <c r="H194"/>
  <c r="M195"/>
  <c r="H195" s="1"/>
  <c r="G195" s="1"/>
  <c r="M196"/>
  <c r="H196"/>
  <c r="M197"/>
  <c r="H197" s="1"/>
  <c r="M198"/>
  <c r="H198"/>
  <c r="G198" s="1"/>
  <c r="M199"/>
  <c r="H199" s="1"/>
  <c r="G199" s="1"/>
  <c r="M200"/>
  <c r="H200"/>
  <c r="G200" s="1"/>
  <c r="M201"/>
  <c r="H201" s="1"/>
  <c r="G201" s="1"/>
  <c r="M202"/>
  <c r="H202"/>
  <c r="M203"/>
  <c r="H203" s="1"/>
  <c r="M204"/>
  <c r="H204"/>
  <c r="G204" s="1"/>
  <c r="M205"/>
  <c r="H205" s="1"/>
  <c r="M206"/>
  <c r="H206"/>
  <c r="G206" s="1"/>
  <c r="M207"/>
  <c r="H207" s="1"/>
  <c r="M208"/>
  <c r="H208"/>
  <c r="M209"/>
  <c r="H209" s="1"/>
  <c r="G209" s="1"/>
  <c r="M210"/>
  <c r="H210"/>
  <c r="M211"/>
  <c r="H211" s="1"/>
  <c r="G211" s="1"/>
  <c r="M212"/>
  <c r="H212"/>
  <c r="M213"/>
  <c r="H213" s="1"/>
  <c r="M214"/>
  <c r="H214"/>
  <c r="G214" s="1"/>
  <c r="M215"/>
  <c r="H215" s="1"/>
  <c r="G215" s="1"/>
  <c r="M216"/>
  <c r="H216"/>
  <c r="G216" s="1"/>
  <c r="M217"/>
  <c r="H217" s="1"/>
  <c r="G217" s="1"/>
  <c r="M218"/>
  <c r="H218"/>
  <c r="M219"/>
  <c r="H219" s="1"/>
  <c r="M225"/>
  <c r="H225"/>
  <c r="G225" s="1"/>
  <c r="M226"/>
  <c r="H226" s="1"/>
  <c r="M227"/>
  <c r="H227"/>
  <c r="G227" s="1"/>
  <c r="M228"/>
  <c r="H228"/>
  <c r="M229"/>
  <c r="H229"/>
  <c r="G229" s="1"/>
  <c r="M230"/>
  <c r="H230" s="1"/>
  <c r="G230" s="1"/>
  <c r="M231"/>
  <c r="H231"/>
  <c r="G231" s="1"/>
  <c r="M232"/>
  <c r="H232"/>
  <c r="M233"/>
  <c r="H233"/>
  <c r="M234"/>
  <c r="H234" s="1"/>
  <c r="G234" s="1"/>
  <c r="M235"/>
  <c r="H235"/>
  <c r="M236"/>
  <c r="H236"/>
  <c r="G236" s="1"/>
  <c r="M237"/>
  <c r="H237"/>
  <c r="M238"/>
  <c r="H238" s="1"/>
  <c r="M239"/>
  <c r="H239"/>
  <c r="G239" s="1"/>
  <c r="M240"/>
  <c r="H240"/>
  <c r="G240" s="1"/>
  <c r="M241"/>
  <c r="H241"/>
  <c r="M242"/>
  <c r="H242" s="1"/>
  <c r="M243"/>
  <c r="H243"/>
  <c r="G243" s="1"/>
  <c r="M244"/>
  <c r="H244"/>
  <c r="M245"/>
  <c r="H245"/>
  <c r="G245" s="1"/>
  <c r="M246"/>
  <c r="H246" s="1"/>
  <c r="M247"/>
  <c r="H247"/>
  <c r="M248"/>
  <c r="H248"/>
  <c r="G248" s="1"/>
  <c r="M249"/>
  <c r="H249"/>
  <c r="G249" s="1"/>
  <c r="M250"/>
  <c r="H250" s="1"/>
  <c r="G250" s="1"/>
  <c r="M251"/>
  <c r="H251"/>
  <c r="M252"/>
  <c r="H252"/>
  <c r="G252" s="1"/>
  <c r="M253"/>
  <c r="H253"/>
  <c r="M254"/>
  <c r="H254" s="1"/>
  <c r="G254" s="1"/>
  <c r="M255"/>
  <c r="H255"/>
  <c r="M256"/>
  <c r="H256"/>
  <c r="M257"/>
  <c r="H257"/>
  <c r="G257" s="1"/>
  <c r="M258"/>
  <c r="H258" s="1"/>
  <c r="M259"/>
  <c r="H259"/>
  <c r="G259" s="1"/>
  <c r="M260"/>
  <c r="H260"/>
  <c r="M261"/>
  <c r="H261"/>
  <c r="G261" s="1"/>
  <c r="M262"/>
  <c r="H262" s="1"/>
  <c r="G262" s="1"/>
  <c r="M263"/>
  <c r="H263"/>
  <c r="G263" s="1"/>
  <c r="M264"/>
  <c r="H264"/>
  <c r="M265"/>
  <c r="H265"/>
  <c r="M266"/>
  <c r="H266" s="1"/>
  <c r="G266" s="1"/>
  <c r="M267"/>
  <c r="H267"/>
  <c r="M268"/>
  <c r="H268"/>
  <c r="G268" s="1"/>
  <c r="M269"/>
  <c r="H269"/>
  <c r="M270"/>
  <c r="H270" s="1"/>
  <c r="M271"/>
  <c r="H271"/>
  <c r="G271" s="1"/>
  <c r="M272"/>
  <c r="H272"/>
  <c r="G272" s="1"/>
  <c r="M273"/>
  <c r="H273"/>
  <c r="M274"/>
  <c r="H274" s="1"/>
  <c r="M280"/>
  <c r="H280" s="1"/>
  <c r="M281"/>
  <c r="H281"/>
  <c r="G281" s="1"/>
  <c r="M282"/>
  <c r="H282" s="1"/>
  <c r="M283"/>
  <c r="H283"/>
  <c r="G283" s="1"/>
  <c r="M284"/>
  <c r="H284" s="1"/>
  <c r="M285"/>
  <c r="H285"/>
  <c r="M286"/>
  <c r="H286" s="1"/>
  <c r="G286" s="1"/>
  <c r="M287"/>
  <c r="H287"/>
  <c r="M288"/>
  <c r="H288" s="1"/>
  <c r="G288" s="1"/>
  <c r="M289"/>
  <c r="H289"/>
  <c r="M290"/>
  <c r="H290" s="1"/>
  <c r="M291"/>
  <c r="H291"/>
  <c r="G291" s="1"/>
  <c r="M292"/>
  <c r="H292" s="1"/>
  <c r="G292" s="1"/>
  <c r="M293"/>
  <c r="H293"/>
  <c r="G293" s="1"/>
  <c r="M294"/>
  <c r="H294" s="1"/>
  <c r="G294" s="1"/>
  <c r="M295"/>
  <c r="H295"/>
  <c r="M296"/>
  <c r="H296" s="1"/>
  <c r="M297"/>
  <c r="H297"/>
  <c r="G297" s="1"/>
  <c r="M298"/>
  <c r="H298" s="1"/>
  <c r="M299"/>
  <c r="H299"/>
  <c r="G299" s="1"/>
  <c r="M300"/>
  <c r="H300" s="1"/>
  <c r="M301"/>
  <c r="H301"/>
  <c r="M302"/>
  <c r="H302" s="1"/>
  <c r="G302" s="1"/>
  <c r="M303"/>
  <c r="H303"/>
  <c r="M304"/>
  <c r="H304" s="1"/>
  <c r="G304" s="1"/>
  <c r="M305"/>
  <c r="H305"/>
  <c r="M306"/>
  <c r="H306" s="1"/>
  <c r="M307"/>
  <c r="H307"/>
  <c r="G307" s="1"/>
  <c r="M308"/>
  <c r="H308" s="1"/>
  <c r="G308" s="1"/>
  <c r="M309"/>
  <c r="H309"/>
  <c r="G309" s="1"/>
  <c r="M310"/>
  <c r="H310" s="1"/>
  <c r="G310" s="1"/>
  <c r="M311"/>
  <c r="H311"/>
  <c r="M312"/>
  <c r="H312" s="1"/>
  <c r="M313"/>
  <c r="H313"/>
  <c r="G313" s="1"/>
  <c r="M314"/>
  <c r="H314" s="1"/>
  <c r="M315"/>
  <c r="H315"/>
  <c r="G315" s="1"/>
  <c r="M316"/>
  <c r="H316" s="1"/>
  <c r="M317"/>
  <c r="H317"/>
  <c r="M318"/>
  <c r="H318" s="1"/>
  <c r="G318" s="1"/>
  <c r="M319"/>
  <c r="H319"/>
  <c r="M320"/>
  <c r="H320" s="1"/>
  <c r="G320" s="1"/>
  <c r="M321"/>
  <c r="H321"/>
  <c r="M322"/>
  <c r="H322" s="1"/>
  <c r="M323"/>
  <c r="H323"/>
  <c r="G323" s="1"/>
  <c r="M324"/>
  <c r="H324" s="1"/>
  <c r="G324" s="1"/>
  <c r="M325"/>
  <c r="H325"/>
  <c r="G325" s="1"/>
  <c r="M326"/>
  <c r="H326" s="1"/>
  <c r="G326" s="1"/>
  <c r="M327"/>
  <c r="H327"/>
  <c r="M328"/>
  <c r="H328" s="1"/>
  <c r="M329"/>
  <c r="H329"/>
  <c r="G329" s="1"/>
  <c r="M335"/>
  <c r="H335" s="1"/>
  <c r="M336"/>
  <c r="H336"/>
  <c r="G336" s="1"/>
  <c r="M337"/>
  <c r="H337"/>
  <c r="M338"/>
  <c r="H338"/>
  <c r="G338" s="1"/>
  <c r="M339"/>
  <c r="H339" s="1"/>
  <c r="G339" s="1"/>
  <c r="M340"/>
  <c r="H340"/>
  <c r="G340" s="1"/>
  <c r="M341"/>
  <c r="H341"/>
  <c r="M342"/>
  <c r="H342"/>
  <c r="M343"/>
  <c r="H343" s="1"/>
  <c r="G343" s="1"/>
  <c r="M344"/>
  <c r="H344"/>
  <c r="M345"/>
  <c r="H345"/>
  <c r="G345" s="1"/>
  <c r="M346"/>
  <c r="H346"/>
  <c r="M347"/>
  <c r="H347" s="1"/>
  <c r="M348"/>
  <c r="H348"/>
  <c r="G348" s="1"/>
  <c r="M349"/>
  <c r="H349"/>
  <c r="G349" s="1"/>
  <c r="M350"/>
  <c r="H350"/>
  <c r="M351"/>
  <c r="H351" s="1"/>
  <c r="M352"/>
  <c r="H352"/>
  <c r="G352" s="1"/>
  <c r="M353"/>
  <c r="H353"/>
  <c r="M354"/>
  <c r="H354"/>
  <c r="G354" s="1"/>
  <c r="M355"/>
  <c r="H355" s="1"/>
  <c r="M356"/>
  <c r="H356"/>
  <c r="M357"/>
  <c r="H357"/>
  <c r="G357" s="1"/>
  <c r="M358"/>
  <c r="H358"/>
  <c r="G358" s="1"/>
  <c r="M359"/>
  <c r="H359" s="1"/>
  <c r="G359" s="1"/>
  <c r="M360"/>
  <c r="H360"/>
  <c r="M361"/>
  <c r="H361"/>
  <c r="G361" s="1"/>
  <c r="M362"/>
  <c r="H362"/>
  <c r="M363"/>
  <c r="H363" s="1"/>
  <c r="G363" s="1"/>
  <c r="M364"/>
  <c r="H364"/>
  <c r="M365"/>
  <c r="H365"/>
  <c r="M366"/>
  <c r="H366"/>
  <c r="G366" s="1"/>
  <c r="M367"/>
  <c r="H367" s="1"/>
  <c r="M368"/>
  <c r="H368"/>
  <c r="G368" s="1"/>
  <c r="M369"/>
  <c r="H369"/>
  <c r="M370"/>
  <c r="H370"/>
  <c r="G370" s="1"/>
  <c r="M371"/>
  <c r="H371" s="1"/>
  <c r="G371" s="1"/>
  <c r="M372"/>
  <c r="H372"/>
  <c r="G372" s="1"/>
  <c r="M373"/>
  <c r="H373"/>
  <c r="M374"/>
  <c r="H374"/>
  <c r="M375"/>
  <c r="H375" s="1"/>
  <c r="G375" s="1"/>
  <c r="M376"/>
  <c r="H376"/>
  <c r="M377"/>
  <c r="H377"/>
  <c r="G377" s="1"/>
  <c r="M378"/>
  <c r="H378"/>
  <c r="M379"/>
  <c r="H379" s="1"/>
  <c r="M380"/>
  <c r="H380"/>
  <c r="G380" s="1"/>
  <c r="M381"/>
  <c r="H381"/>
  <c r="G381" s="1"/>
  <c r="M382"/>
  <c r="H382"/>
  <c r="M383"/>
  <c r="H383" s="1"/>
  <c r="M384"/>
  <c r="H384"/>
  <c r="G384" s="1"/>
  <c r="M390"/>
  <c r="H390"/>
  <c r="M391"/>
  <c r="H391" s="1"/>
  <c r="G391" s="1"/>
  <c r="M392"/>
  <c r="H392"/>
  <c r="M393"/>
  <c r="H393" s="1"/>
  <c r="M394"/>
  <c r="H394"/>
  <c r="G394" s="1"/>
  <c r="M395"/>
  <c r="H395" s="1"/>
  <c r="G395" s="1"/>
  <c r="M396"/>
  <c r="H396"/>
  <c r="G396" s="1"/>
  <c r="M397"/>
  <c r="H397" s="1"/>
  <c r="G397" s="1"/>
  <c r="M398"/>
  <c r="H398"/>
  <c r="M399"/>
  <c r="H399" s="1"/>
  <c r="M400"/>
  <c r="H400"/>
  <c r="G400" s="1"/>
  <c r="M401"/>
  <c r="H401" s="1"/>
  <c r="M402"/>
  <c r="H402"/>
  <c r="G402" s="1"/>
  <c r="M403"/>
  <c r="H403" s="1"/>
  <c r="M404"/>
  <c r="H404"/>
  <c r="M405"/>
  <c r="H405" s="1"/>
  <c r="G405" s="1"/>
  <c r="M406"/>
  <c r="H406"/>
  <c r="M407"/>
  <c r="H407" s="1"/>
  <c r="G407" s="1"/>
  <c r="M408"/>
  <c r="H408"/>
  <c r="M409"/>
  <c r="H409" s="1"/>
  <c r="M410"/>
  <c r="H410"/>
  <c r="G410" s="1"/>
  <c r="M411"/>
  <c r="H411" s="1"/>
  <c r="G411" s="1"/>
  <c r="M412"/>
  <c r="H412"/>
  <c r="G412" s="1"/>
  <c r="M413"/>
  <c r="H413" s="1"/>
  <c r="G413" s="1"/>
  <c r="M414"/>
  <c r="H414"/>
  <c r="M415"/>
  <c r="H415" s="1"/>
  <c r="M416"/>
  <c r="H416"/>
  <c r="G416" s="1"/>
  <c r="M417"/>
  <c r="H417" s="1"/>
  <c r="M418"/>
  <c r="H418"/>
  <c r="G418" s="1"/>
  <c r="M419"/>
  <c r="H419" s="1"/>
  <c r="M420"/>
  <c r="H420"/>
  <c r="M421"/>
  <c r="H421" s="1"/>
  <c r="G421" s="1"/>
  <c r="M422"/>
  <c r="H422"/>
  <c r="M423"/>
  <c r="H423" s="1"/>
  <c r="G423" s="1"/>
  <c r="M424"/>
  <c r="H424"/>
  <c r="M425"/>
  <c r="H425" s="1"/>
  <c r="M426"/>
  <c r="H426"/>
  <c r="G426" s="1"/>
  <c r="M427"/>
  <c r="H427" s="1"/>
  <c r="G427" s="1"/>
  <c r="M428"/>
  <c r="H428"/>
  <c r="G428" s="1"/>
  <c r="M429"/>
  <c r="H429" s="1"/>
  <c r="G429" s="1"/>
  <c r="M430"/>
  <c r="H430"/>
  <c r="M431"/>
  <c r="H431" s="1"/>
  <c r="M432"/>
  <c r="H432"/>
  <c r="G432" s="1"/>
  <c r="M433"/>
  <c r="H433" s="1"/>
  <c r="M434"/>
  <c r="H434"/>
  <c r="G434" s="1"/>
  <c r="M435"/>
  <c r="H435" s="1"/>
  <c r="M436"/>
  <c r="H436"/>
  <c r="M437"/>
  <c r="H437" s="1"/>
  <c r="G437" s="1"/>
  <c r="M438"/>
  <c r="H438" s="1"/>
  <c r="G438" s="1"/>
  <c r="M439"/>
  <c r="H439" s="1"/>
  <c r="M445"/>
  <c r="H445"/>
  <c r="G445" s="1"/>
  <c r="M446"/>
  <c r="H446"/>
  <c r="M447"/>
  <c r="H447"/>
  <c r="G447" s="1"/>
  <c r="M448"/>
  <c r="H448" s="1"/>
  <c r="G448" s="1"/>
  <c r="M449"/>
  <c r="H449"/>
  <c r="G449" s="1"/>
  <c r="M450"/>
  <c r="H450"/>
  <c r="M451"/>
  <c r="H451"/>
  <c r="M452"/>
  <c r="H452" s="1"/>
  <c r="G452" s="1"/>
  <c r="M453"/>
  <c r="H453"/>
  <c r="M454"/>
  <c r="H454"/>
  <c r="G454" s="1"/>
  <c r="M455"/>
  <c r="H455"/>
  <c r="M456"/>
  <c r="H456" s="1"/>
  <c r="M457"/>
  <c r="H457"/>
  <c r="G457" s="1"/>
  <c r="M458"/>
  <c r="H458"/>
  <c r="G458" s="1"/>
  <c r="M459"/>
  <c r="H459"/>
  <c r="M460"/>
  <c r="H460" s="1"/>
  <c r="M461"/>
  <c r="H461"/>
  <c r="G461" s="1"/>
  <c r="M462"/>
  <c r="H462"/>
  <c r="M463"/>
  <c r="H463"/>
  <c r="G463" s="1"/>
  <c r="M464"/>
  <c r="H464" s="1"/>
  <c r="M465"/>
  <c r="H465"/>
  <c r="M466"/>
  <c r="H466"/>
  <c r="G466" s="1"/>
  <c r="M467"/>
  <c r="H467"/>
  <c r="G467" s="1"/>
  <c r="M468"/>
  <c r="H468" s="1"/>
  <c r="G468" s="1"/>
  <c r="M469"/>
  <c r="H469"/>
  <c r="M470"/>
  <c r="H470"/>
  <c r="G470" s="1"/>
  <c r="M471"/>
  <c r="H471"/>
  <c r="M472"/>
  <c r="H472" s="1"/>
  <c r="G472" s="1"/>
  <c r="M473"/>
  <c r="H473"/>
  <c r="M474"/>
  <c r="H474"/>
  <c r="M475"/>
  <c r="H475"/>
  <c r="G475" s="1"/>
  <c r="M476"/>
  <c r="H476" s="1"/>
  <c r="M477"/>
  <c r="H477"/>
  <c r="G477" s="1"/>
  <c r="M478"/>
  <c r="H478"/>
  <c r="M479"/>
  <c r="H479"/>
  <c r="G479" s="1"/>
  <c r="M480"/>
  <c r="H480" s="1"/>
  <c r="G480" s="1"/>
  <c r="M481"/>
  <c r="H481"/>
  <c r="G481" s="1"/>
  <c r="M482"/>
  <c r="H482"/>
  <c r="M483"/>
  <c r="H483"/>
  <c r="M484"/>
  <c r="H484" s="1"/>
  <c r="G484" s="1"/>
  <c r="M485"/>
  <c r="H485"/>
  <c r="M486"/>
  <c r="H486"/>
  <c r="G486" s="1"/>
  <c r="M487"/>
  <c r="H487"/>
  <c r="M488"/>
  <c r="H488" s="1"/>
  <c r="M489"/>
  <c r="H489"/>
  <c r="G489" s="1"/>
  <c r="M490"/>
  <c r="H490"/>
  <c r="G490" s="1"/>
  <c r="M491"/>
  <c r="H491"/>
  <c r="M492"/>
  <c r="H492" s="1"/>
  <c r="M493"/>
  <c r="H493"/>
  <c r="G493" s="1"/>
  <c r="M494"/>
  <c r="H494"/>
  <c r="M500"/>
  <c r="H500" s="1"/>
  <c r="G500" s="1"/>
  <c r="M501"/>
  <c r="H501"/>
  <c r="M502"/>
  <c r="H502" s="1"/>
  <c r="M503"/>
  <c r="H503"/>
  <c r="G503" s="1"/>
  <c r="M504"/>
  <c r="H504" s="1"/>
  <c r="G504" s="1"/>
  <c r="M505"/>
  <c r="H505"/>
  <c r="G505" s="1"/>
  <c r="M506"/>
  <c r="H506" s="1"/>
  <c r="G506" s="1"/>
  <c r="M507"/>
  <c r="H507"/>
  <c r="M508"/>
  <c r="H508" s="1"/>
  <c r="M509"/>
  <c r="H509"/>
  <c r="G509" s="1"/>
  <c r="M510"/>
  <c r="H510" s="1"/>
  <c r="M511"/>
  <c r="H511"/>
  <c r="G511" s="1"/>
  <c r="M512"/>
  <c r="H512" s="1"/>
  <c r="M513"/>
  <c r="H513"/>
  <c r="M514"/>
  <c r="H514" s="1"/>
  <c r="G514" s="1"/>
  <c r="M515"/>
  <c r="H515"/>
  <c r="M516"/>
  <c r="H516" s="1"/>
  <c r="G516" s="1"/>
  <c r="M517"/>
  <c r="H517"/>
  <c r="M518"/>
  <c r="H518" s="1"/>
  <c r="M519"/>
  <c r="H519"/>
  <c r="G519" s="1"/>
  <c r="M520"/>
  <c r="H520" s="1"/>
  <c r="G520" s="1"/>
  <c r="M521"/>
  <c r="H521"/>
  <c r="M522"/>
  <c r="H522" s="1"/>
  <c r="G522" s="1"/>
  <c r="M523"/>
  <c r="H523"/>
  <c r="M524"/>
  <c r="H524" s="1"/>
  <c r="M525"/>
  <c r="H525"/>
  <c r="G525" s="1"/>
  <c r="M526"/>
  <c r="H526" s="1"/>
  <c r="M527"/>
  <c r="H527" s="1"/>
  <c r="G527" s="1"/>
  <c r="M528"/>
  <c r="H528" s="1"/>
  <c r="G528" s="1"/>
  <c r="M529"/>
  <c r="H529"/>
  <c r="M530"/>
  <c r="H530" s="1"/>
  <c r="M531"/>
  <c r="H531" s="1"/>
  <c r="G531" s="1"/>
  <c r="M532"/>
  <c r="H532" s="1"/>
  <c r="G532" s="1"/>
  <c r="M533"/>
  <c r="H533"/>
  <c r="G533" s="1"/>
  <c r="M534"/>
  <c r="H534" s="1"/>
  <c r="G534" s="1"/>
  <c r="M535"/>
  <c r="H535" s="1"/>
  <c r="M536"/>
  <c r="H536" s="1"/>
  <c r="M537"/>
  <c r="H537"/>
  <c r="M538"/>
  <c r="H538" s="1"/>
  <c r="G538" s="1"/>
  <c r="M539"/>
  <c r="H539" s="1"/>
  <c r="M540"/>
  <c r="H540" s="1"/>
  <c r="G540" s="1"/>
  <c r="M541"/>
  <c r="H541"/>
  <c r="M542"/>
  <c r="H542" s="1"/>
  <c r="M543"/>
  <c r="H543" s="1"/>
  <c r="M544"/>
  <c r="H544" s="1"/>
  <c r="G544" s="1"/>
  <c r="M545"/>
  <c r="H545"/>
  <c r="M546"/>
  <c r="H546" s="1"/>
  <c r="G546" s="1"/>
  <c r="M547"/>
  <c r="H547" s="1"/>
  <c r="G547" s="1"/>
  <c r="M548"/>
  <c r="H548" s="1"/>
  <c r="M549"/>
  <c r="H54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60"/>
  <c r="D61"/>
  <c r="D62"/>
  <c r="D63"/>
  <c r="D110" s="1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65" s="1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220" s="1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80"/>
  <c r="D281"/>
  <c r="D282"/>
  <c r="D283"/>
  <c r="D330" s="1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85" s="1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440" s="1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95" s="1"/>
  <c r="D484"/>
  <c r="D485"/>
  <c r="D486"/>
  <c r="D487"/>
  <c r="D488"/>
  <c r="D489"/>
  <c r="D490"/>
  <c r="D491"/>
  <c r="D492"/>
  <c r="D493"/>
  <c r="D494"/>
  <c r="D500"/>
  <c r="D501"/>
  <c r="D502"/>
  <c r="D503"/>
  <c r="D550" s="1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32"/>
  <c r="H5"/>
  <c r="M6"/>
  <c r="H6"/>
  <c r="G6" s="1"/>
  <c r="M7"/>
  <c r="H7" s="1"/>
  <c r="M8"/>
  <c r="H8"/>
  <c r="G8" s="1"/>
  <c r="M9"/>
  <c r="H9"/>
  <c r="M10"/>
  <c r="H10"/>
  <c r="G10" s="1"/>
  <c r="M11"/>
  <c r="H11" s="1"/>
  <c r="G11" s="1"/>
  <c r="M12"/>
  <c r="H12"/>
  <c r="G12" s="1"/>
  <c r="M13"/>
  <c r="H13"/>
  <c r="M14"/>
  <c r="H14"/>
  <c r="M15"/>
  <c r="H15" s="1"/>
  <c r="G15" s="1"/>
  <c r="M16"/>
  <c r="H16"/>
  <c r="M17"/>
  <c r="H17"/>
  <c r="G17" s="1"/>
  <c r="M18"/>
  <c r="H18"/>
  <c r="M19"/>
  <c r="H19" s="1"/>
  <c r="M20"/>
  <c r="H20"/>
  <c r="G20" s="1"/>
  <c r="M21"/>
  <c r="H21"/>
  <c r="G21" s="1"/>
  <c r="M22"/>
  <c r="H22"/>
  <c r="M23"/>
  <c r="H23" s="1"/>
  <c r="M24"/>
  <c r="H24"/>
  <c r="G24" s="1"/>
  <c r="M25"/>
  <c r="H25"/>
  <c r="M26"/>
  <c r="H26"/>
  <c r="G26" s="1"/>
  <c r="M27"/>
  <c r="H27" s="1"/>
  <c r="M28"/>
  <c r="H28"/>
  <c r="M29"/>
  <c r="H29"/>
  <c r="G29" s="1"/>
  <c r="M30"/>
  <c r="H30"/>
  <c r="G30" s="1"/>
  <c r="M31"/>
  <c r="H31" s="1"/>
  <c r="G31" s="1"/>
  <c r="M32"/>
  <c r="H32"/>
  <c r="M33"/>
  <c r="H33"/>
  <c r="G33" s="1"/>
  <c r="M34"/>
  <c r="H34"/>
  <c r="M35"/>
  <c r="H35" s="1"/>
  <c r="G35" s="1"/>
  <c r="M36"/>
  <c r="H36"/>
  <c r="M37"/>
  <c r="H37"/>
  <c r="M38"/>
  <c r="H38"/>
  <c r="G38" s="1"/>
  <c r="M39"/>
  <c r="H39" s="1"/>
  <c r="M40"/>
  <c r="H40"/>
  <c r="G40" s="1"/>
  <c r="M41"/>
  <c r="H41" s="1"/>
  <c r="M42"/>
  <c r="H42"/>
  <c r="M43"/>
  <c r="H43" s="1"/>
  <c r="G43" s="1"/>
  <c r="M44"/>
  <c r="H44"/>
  <c r="M45"/>
  <c r="H45" s="1"/>
  <c r="G45" s="1"/>
  <c r="M46"/>
  <c r="H46"/>
  <c r="M47"/>
  <c r="H47" s="1"/>
  <c r="M48"/>
  <c r="H48"/>
  <c r="G48" s="1"/>
  <c r="M49"/>
  <c r="H49" s="1"/>
  <c r="G49" s="1"/>
  <c r="M50"/>
  <c r="H50"/>
  <c r="G50" s="1"/>
  <c r="M51"/>
  <c r="H51" s="1"/>
  <c r="G51" s="1"/>
  <c r="M52"/>
  <c r="H52"/>
  <c r="M53"/>
  <c r="H53" s="1"/>
  <c r="M54"/>
  <c r="H54"/>
  <c r="G54" s="1"/>
  <c r="M60"/>
  <c r="H60"/>
  <c r="G60" s="1"/>
  <c r="M61"/>
  <c r="H61" s="1"/>
  <c r="G61" s="1"/>
  <c r="M62"/>
  <c r="H62"/>
  <c r="M63"/>
  <c r="H63" s="1"/>
  <c r="M64"/>
  <c r="H64"/>
  <c r="G64" s="1"/>
  <c r="M65"/>
  <c r="H65" s="1"/>
  <c r="M66"/>
  <c r="H66"/>
  <c r="G66" s="1"/>
  <c r="M67"/>
  <c r="H67" s="1"/>
  <c r="M68"/>
  <c r="H68"/>
  <c r="M69"/>
  <c r="H69" s="1"/>
  <c r="G69" s="1"/>
  <c r="M70"/>
  <c r="H70"/>
  <c r="M71"/>
  <c r="H71" s="1"/>
  <c r="G71" s="1"/>
  <c r="M72"/>
  <c r="H72"/>
  <c r="M73"/>
  <c r="H73" s="1"/>
  <c r="M74"/>
  <c r="H74"/>
  <c r="G74" s="1"/>
  <c r="M75"/>
  <c r="H75" s="1"/>
  <c r="G75" s="1"/>
  <c r="M76"/>
  <c r="H76"/>
  <c r="G76" s="1"/>
  <c r="M77"/>
  <c r="H77" s="1"/>
  <c r="G77" s="1"/>
  <c r="M78"/>
  <c r="H78"/>
  <c r="M79"/>
  <c r="H79" s="1"/>
  <c r="M80"/>
  <c r="H80"/>
  <c r="G80" s="1"/>
  <c r="M81"/>
  <c r="H81" s="1"/>
  <c r="M82"/>
  <c r="H82" s="1"/>
  <c r="G82" s="1"/>
  <c r="M83"/>
  <c r="H83" s="1"/>
  <c r="G83" s="1"/>
  <c r="M84"/>
  <c r="H84"/>
  <c r="M85"/>
  <c r="H85" s="1"/>
  <c r="M86"/>
  <c r="H86" s="1"/>
  <c r="G86" s="1"/>
  <c r="M87"/>
  <c r="H87" s="1"/>
  <c r="G87" s="1"/>
  <c r="M88"/>
  <c r="H88"/>
  <c r="G88" s="1"/>
  <c r="M89"/>
  <c r="H89" s="1"/>
  <c r="G89" s="1"/>
  <c r="M90"/>
  <c r="H90" s="1"/>
  <c r="M91"/>
  <c r="H91" s="1"/>
  <c r="M92"/>
  <c r="H92"/>
  <c r="G92" s="1"/>
  <c r="M93"/>
  <c r="H93" s="1"/>
  <c r="G93" s="1"/>
  <c r="M94"/>
  <c r="H94" s="1"/>
  <c r="M95"/>
  <c r="H95" s="1"/>
  <c r="G95" s="1"/>
  <c r="M96"/>
  <c r="H96"/>
  <c r="M97"/>
  <c r="H97" s="1"/>
  <c r="M98"/>
  <c r="H98" s="1"/>
  <c r="M99"/>
  <c r="H99" s="1"/>
  <c r="G99" s="1"/>
  <c r="M100"/>
  <c r="H100"/>
  <c r="M101"/>
  <c r="H101" s="1"/>
  <c r="G101" s="1"/>
  <c r="M102"/>
  <c r="H102" s="1"/>
  <c r="G102" s="1"/>
  <c r="M103"/>
  <c r="H103" s="1"/>
  <c r="M104"/>
  <c r="H104"/>
  <c r="M105"/>
  <c r="H105" s="1"/>
  <c r="G105" s="1"/>
  <c r="M106"/>
  <c r="H106" s="1"/>
  <c r="G106" s="1"/>
  <c r="M107"/>
  <c r="H107" s="1"/>
  <c r="M108"/>
  <c r="H108"/>
  <c r="G108" s="1"/>
  <c r="M109"/>
  <c r="H109" s="1"/>
  <c r="M115"/>
  <c r="H115"/>
  <c r="M116"/>
  <c r="H116"/>
  <c r="G116" s="1"/>
  <c r="M117"/>
  <c r="H117"/>
  <c r="G117" s="1"/>
  <c r="M118"/>
  <c r="H118"/>
  <c r="M119"/>
  <c r="H119"/>
  <c r="M120"/>
  <c r="H120"/>
  <c r="G120" s="1"/>
  <c r="M121"/>
  <c r="H121"/>
  <c r="G121" s="1"/>
  <c r="M122"/>
  <c r="H122"/>
  <c r="M123"/>
  <c r="H123"/>
  <c r="M124"/>
  <c r="H124"/>
  <c r="G124" s="1"/>
  <c r="M125"/>
  <c r="H125"/>
  <c r="G125" s="1"/>
  <c r="M126"/>
  <c r="H126"/>
  <c r="M127"/>
  <c r="H127"/>
  <c r="M128"/>
  <c r="H128"/>
  <c r="G128" s="1"/>
  <c r="M129"/>
  <c r="H129"/>
  <c r="G129" s="1"/>
  <c r="M130"/>
  <c r="H130"/>
  <c r="M131"/>
  <c r="H131"/>
  <c r="M132"/>
  <c r="H132"/>
  <c r="G132" s="1"/>
  <c r="M133"/>
  <c r="H133"/>
  <c r="G133" s="1"/>
  <c r="M134"/>
  <c r="H134"/>
  <c r="M135"/>
  <c r="H135"/>
  <c r="M136"/>
  <c r="H136"/>
  <c r="G136" s="1"/>
  <c r="M137"/>
  <c r="H137"/>
  <c r="G137" s="1"/>
  <c r="M138"/>
  <c r="H138"/>
  <c r="M139"/>
  <c r="H139"/>
  <c r="M140"/>
  <c r="H140" s="1"/>
  <c r="G140" s="1"/>
  <c r="M141"/>
  <c r="H141"/>
  <c r="M142"/>
  <c r="H142" s="1"/>
  <c r="G142" s="1"/>
  <c r="M143"/>
  <c r="H143"/>
  <c r="M144"/>
  <c r="H144" s="1"/>
  <c r="M145"/>
  <c r="H145"/>
  <c r="G145" s="1"/>
  <c r="M146"/>
  <c r="H146" s="1"/>
  <c r="G146" s="1"/>
  <c r="M147"/>
  <c r="H147"/>
  <c r="G147" s="1"/>
  <c r="M148"/>
  <c r="H148" s="1"/>
  <c r="G148" s="1"/>
  <c r="M149"/>
  <c r="H149"/>
  <c r="M150"/>
  <c r="H150" s="1"/>
  <c r="M151"/>
  <c r="H151"/>
  <c r="G151" s="1"/>
  <c r="M152"/>
  <c r="H152" s="1"/>
  <c r="M153"/>
  <c r="H153"/>
  <c r="G153" s="1"/>
  <c r="M154"/>
  <c r="H154" s="1"/>
  <c r="M155"/>
  <c r="H155"/>
  <c r="M156"/>
  <c r="H156" s="1"/>
  <c r="G156" s="1"/>
  <c r="M157"/>
  <c r="H157"/>
  <c r="M158"/>
  <c r="H158" s="1"/>
  <c r="G158" s="1"/>
  <c r="M159"/>
  <c r="H159"/>
  <c r="M160"/>
  <c r="H160" s="1"/>
  <c r="M161"/>
  <c r="H161"/>
  <c r="G161" s="1"/>
  <c r="M162"/>
  <c r="H162" s="1"/>
  <c r="G162" s="1"/>
  <c r="M163"/>
  <c r="H163"/>
  <c r="G163" s="1"/>
  <c r="M164"/>
  <c r="H164" s="1"/>
  <c r="G164" s="1"/>
  <c r="M170"/>
  <c r="H170" s="1"/>
  <c r="M171"/>
  <c r="H171"/>
  <c r="M172"/>
  <c r="H172" s="1"/>
  <c r="G172" s="1"/>
  <c r="M173"/>
  <c r="H173"/>
  <c r="M174"/>
  <c r="H174" s="1"/>
  <c r="G174" s="1"/>
  <c r="M175"/>
  <c r="H175"/>
  <c r="M176"/>
  <c r="H176" s="1"/>
  <c r="M177"/>
  <c r="H177"/>
  <c r="G177" s="1"/>
  <c r="M178"/>
  <c r="H178" s="1"/>
  <c r="G178" s="1"/>
  <c r="M179"/>
  <c r="H179"/>
  <c r="G179" s="1"/>
  <c r="M180"/>
  <c r="H180" s="1"/>
  <c r="G180" s="1"/>
  <c r="M181"/>
  <c r="H181"/>
  <c r="M182"/>
  <c r="H182" s="1"/>
  <c r="M183"/>
  <c r="H183"/>
  <c r="G183" s="1"/>
  <c r="M184"/>
  <c r="H184" s="1"/>
  <c r="M185"/>
  <c r="H185"/>
  <c r="G185" s="1"/>
  <c r="M186"/>
  <c r="H186" s="1"/>
  <c r="M187"/>
  <c r="H187"/>
  <c r="M188"/>
  <c r="H188" s="1"/>
  <c r="G188" s="1"/>
  <c r="M189"/>
  <c r="H189"/>
  <c r="M190"/>
  <c r="H190" s="1"/>
  <c r="G190" s="1"/>
  <c r="M191"/>
  <c r="H191"/>
  <c r="M192"/>
  <c r="H192" s="1"/>
  <c r="M193"/>
  <c r="H193"/>
  <c r="G193" s="1"/>
  <c r="M194"/>
  <c r="H194" s="1"/>
  <c r="G194" s="1"/>
  <c r="M195"/>
  <c r="H195" s="1"/>
  <c r="M196"/>
  <c r="H196" s="1"/>
  <c r="G196" s="1"/>
  <c r="M197"/>
  <c r="H197"/>
  <c r="M198"/>
  <c r="H198" s="1"/>
  <c r="M199"/>
  <c r="H199" s="1"/>
  <c r="M200"/>
  <c r="H200" s="1"/>
  <c r="G200" s="1"/>
  <c r="M201"/>
  <c r="H201"/>
  <c r="M202"/>
  <c r="H202" s="1"/>
  <c r="G202" s="1"/>
  <c r="M203"/>
  <c r="H203" s="1"/>
  <c r="G203" s="1"/>
  <c r="M204"/>
  <c r="H204" s="1"/>
  <c r="M205"/>
  <c r="H205"/>
  <c r="M206"/>
  <c r="H206" s="1"/>
  <c r="G206" s="1"/>
  <c r="M207"/>
  <c r="H207" s="1"/>
  <c r="G207" s="1"/>
  <c r="M208"/>
  <c r="H208" s="1"/>
  <c r="M209"/>
  <c r="H209"/>
  <c r="G209" s="1"/>
  <c r="M210"/>
  <c r="H210" s="1"/>
  <c r="M211"/>
  <c r="H211" s="1"/>
  <c r="M212"/>
  <c r="H212" s="1"/>
  <c r="M213"/>
  <c r="H213"/>
  <c r="G213" s="1"/>
  <c r="M214"/>
  <c r="H214" s="1"/>
  <c r="M215"/>
  <c r="H215" s="1"/>
  <c r="G215" s="1"/>
  <c r="M216"/>
  <c r="H216" s="1"/>
  <c r="G216" s="1"/>
  <c r="M217"/>
  <c r="H217" s="1"/>
  <c r="M218"/>
  <c r="H218" s="1"/>
  <c r="M219"/>
  <c r="H219" s="1"/>
  <c r="M225"/>
  <c r="H225"/>
  <c r="M226"/>
  <c r="H226"/>
  <c r="G226" s="1"/>
  <c r="M227"/>
  <c r="H227"/>
  <c r="M228"/>
  <c r="H228"/>
  <c r="M229"/>
  <c r="H229"/>
  <c r="M230"/>
  <c r="H230"/>
  <c r="G230" s="1"/>
  <c r="M231"/>
  <c r="H231"/>
  <c r="M232"/>
  <c r="H232"/>
  <c r="M233"/>
  <c r="H233"/>
  <c r="M234"/>
  <c r="H234"/>
  <c r="G234" s="1"/>
  <c r="M235"/>
  <c r="H235"/>
  <c r="M236"/>
  <c r="H236"/>
  <c r="M237"/>
  <c r="H237"/>
  <c r="M238"/>
  <c r="H238"/>
  <c r="G238" s="1"/>
  <c r="M239"/>
  <c r="H239"/>
  <c r="M240"/>
  <c r="H240"/>
  <c r="M241"/>
  <c r="H241"/>
  <c r="M242"/>
  <c r="H242"/>
  <c r="G242" s="1"/>
  <c r="M243"/>
  <c r="H243"/>
  <c r="M244"/>
  <c r="H244"/>
  <c r="M245"/>
  <c r="H245"/>
  <c r="M246"/>
  <c r="H246"/>
  <c r="G246" s="1"/>
  <c r="M247"/>
  <c r="H247"/>
  <c r="M248"/>
  <c r="H248"/>
  <c r="M249"/>
  <c r="H249"/>
  <c r="M250"/>
  <c r="H250"/>
  <c r="G250" s="1"/>
  <c r="M251"/>
  <c r="H251"/>
  <c r="M252"/>
  <c r="H252"/>
  <c r="M253"/>
  <c r="H253"/>
  <c r="M254"/>
  <c r="H254"/>
  <c r="G254" s="1"/>
  <c r="M255"/>
  <c r="H255" s="1"/>
  <c r="G255" s="1"/>
  <c r="M256"/>
  <c r="H256"/>
  <c r="M257"/>
  <c r="H257" s="1"/>
  <c r="M258"/>
  <c r="H258"/>
  <c r="G258" s="1"/>
  <c r="M259"/>
  <c r="H259" s="1"/>
  <c r="M260"/>
  <c r="H260"/>
  <c r="G260" s="1"/>
  <c r="M261"/>
  <c r="H261" s="1"/>
  <c r="M262"/>
  <c r="H262"/>
  <c r="M263"/>
  <c r="H263" s="1"/>
  <c r="G263" s="1"/>
  <c r="M264"/>
  <c r="H264"/>
  <c r="M265"/>
  <c r="H265" s="1"/>
  <c r="G265" s="1"/>
  <c r="M266"/>
  <c r="H266"/>
  <c r="M267"/>
  <c r="H267" s="1"/>
  <c r="M268"/>
  <c r="H268"/>
  <c r="G268" s="1"/>
  <c r="M269"/>
  <c r="H269" s="1"/>
  <c r="G269" s="1"/>
  <c r="M270"/>
  <c r="H270"/>
  <c r="G270" s="1"/>
  <c r="M271"/>
  <c r="H271" s="1"/>
  <c r="G271" s="1"/>
  <c r="M272"/>
  <c r="H272"/>
  <c r="M273"/>
  <c r="H273" s="1"/>
  <c r="M274"/>
  <c r="H274" s="1"/>
  <c r="G274" s="1"/>
  <c r="M280"/>
  <c r="H280"/>
  <c r="M281"/>
  <c r="H281" s="1"/>
  <c r="G281" s="1"/>
  <c r="M282"/>
  <c r="H282"/>
  <c r="M283"/>
  <c r="H283" s="1"/>
  <c r="M284"/>
  <c r="H284"/>
  <c r="G284" s="1"/>
  <c r="M285"/>
  <c r="H285" s="1"/>
  <c r="G285" s="1"/>
  <c r="M286"/>
  <c r="H286"/>
  <c r="G286" s="1"/>
  <c r="M287"/>
  <c r="H287" s="1"/>
  <c r="G287" s="1"/>
  <c r="M288"/>
  <c r="H288"/>
  <c r="M289"/>
  <c r="H289" s="1"/>
  <c r="M290"/>
  <c r="H290"/>
  <c r="G290" s="1"/>
  <c r="M291"/>
  <c r="H291" s="1"/>
  <c r="M292"/>
  <c r="H292" s="1"/>
  <c r="G292" s="1"/>
  <c r="M293"/>
  <c r="H293" s="1"/>
  <c r="G293" s="1"/>
  <c r="M294"/>
  <c r="H294"/>
  <c r="M295"/>
  <c r="H295" s="1"/>
  <c r="M296"/>
  <c r="H296" s="1"/>
  <c r="G296" s="1"/>
  <c r="M297"/>
  <c r="H297" s="1"/>
  <c r="G297" s="1"/>
  <c r="M298"/>
  <c r="H298" s="1"/>
  <c r="M299"/>
  <c r="H299" s="1"/>
  <c r="G299" s="1"/>
  <c r="M300"/>
  <c r="H300" s="1"/>
  <c r="G300" s="1"/>
  <c r="M301"/>
  <c r="H301" s="1"/>
  <c r="M302"/>
  <c r="H302"/>
  <c r="M303"/>
  <c r="H303" s="1"/>
  <c r="G303" s="1"/>
  <c r="M304"/>
  <c r="H304" s="1"/>
  <c r="G304" s="1"/>
  <c r="M305"/>
  <c r="H305" s="1"/>
  <c r="M306"/>
  <c r="H306"/>
  <c r="G306" s="1"/>
  <c r="M307"/>
  <c r="H307" s="1"/>
  <c r="M308"/>
  <c r="H308" s="1"/>
  <c r="M309"/>
  <c r="H309" s="1"/>
  <c r="M310"/>
  <c r="H310"/>
  <c r="G310" s="1"/>
  <c r="M311"/>
  <c r="H311" s="1"/>
  <c r="M312"/>
  <c r="H312" s="1"/>
  <c r="G312" s="1"/>
  <c r="M313"/>
  <c r="H313" s="1"/>
  <c r="G313" s="1"/>
  <c r="M314"/>
  <c r="H314"/>
  <c r="M315"/>
  <c r="H315" s="1"/>
  <c r="M316"/>
  <c r="H316" s="1"/>
  <c r="G316" s="1"/>
  <c r="M317"/>
  <c r="H317" s="1"/>
  <c r="G317" s="1"/>
  <c r="M318"/>
  <c r="H318"/>
  <c r="G318" s="1"/>
  <c r="M319"/>
  <c r="H319" s="1"/>
  <c r="G319" s="1"/>
  <c r="M320"/>
  <c r="H320" s="1"/>
  <c r="M321"/>
  <c r="H321" s="1"/>
  <c r="M322"/>
  <c r="H322"/>
  <c r="G322" s="1"/>
  <c r="M323"/>
  <c r="H323" s="1"/>
  <c r="G323" s="1"/>
  <c r="M324"/>
  <c r="H324" s="1"/>
  <c r="M325"/>
  <c r="H325" s="1"/>
  <c r="G325" s="1"/>
  <c r="M326"/>
  <c r="H326"/>
  <c r="M327"/>
  <c r="H327" s="1"/>
  <c r="M328"/>
  <c r="H328" s="1"/>
  <c r="M329"/>
  <c r="H329" s="1"/>
  <c r="G329" s="1"/>
  <c r="M335"/>
  <c r="H335"/>
  <c r="M336"/>
  <c r="H336"/>
  <c r="G336" s="1"/>
  <c r="M337"/>
  <c r="H337"/>
  <c r="M338"/>
  <c r="H338" s="1"/>
  <c r="M339"/>
  <c r="H339"/>
  <c r="G339" s="1"/>
  <c r="M340"/>
  <c r="H340"/>
  <c r="G340" s="1"/>
  <c r="M341"/>
  <c r="H341"/>
  <c r="M342"/>
  <c r="H342" s="1"/>
  <c r="M343"/>
  <c r="H343"/>
  <c r="G343" s="1"/>
  <c r="M344"/>
  <c r="H344"/>
  <c r="M345"/>
  <c r="H345"/>
  <c r="G345" s="1"/>
  <c r="M346"/>
  <c r="H346" s="1"/>
  <c r="M347"/>
  <c r="H347"/>
  <c r="M348"/>
  <c r="H348"/>
  <c r="G348" s="1"/>
  <c r="M349"/>
  <c r="H349"/>
  <c r="G349" s="1"/>
  <c r="M350"/>
  <c r="H350" s="1"/>
  <c r="G350" s="1"/>
  <c r="M351"/>
  <c r="H351"/>
  <c r="M352"/>
  <c r="H352"/>
  <c r="G352" s="1"/>
  <c r="M353"/>
  <c r="H353"/>
  <c r="M354"/>
  <c r="H354" s="1"/>
  <c r="G354" s="1"/>
  <c r="M355"/>
  <c r="H355"/>
  <c r="M356"/>
  <c r="H356"/>
  <c r="M357"/>
  <c r="H357"/>
  <c r="G357" s="1"/>
  <c r="M358"/>
  <c r="H358" s="1"/>
  <c r="M359"/>
  <c r="H359"/>
  <c r="G359" s="1"/>
  <c r="M360"/>
  <c r="H360"/>
  <c r="M361"/>
  <c r="H361"/>
  <c r="G361" s="1"/>
  <c r="M362"/>
  <c r="H362" s="1"/>
  <c r="G362" s="1"/>
  <c r="M363"/>
  <c r="H363"/>
  <c r="G363" s="1"/>
  <c r="M364"/>
  <c r="H364"/>
  <c r="M365"/>
  <c r="H365"/>
  <c r="M366"/>
  <c r="H366" s="1"/>
  <c r="G366" s="1"/>
  <c r="M367"/>
  <c r="H367"/>
  <c r="M368"/>
  <c r="H368"/>
  <c r="G368" s="1"/>
  <c r="M369"/>
  <c r="H369"/>
  <c r="M370"/>
  <c r="H370" s="1"/>
  <c r="M371"/>
  <c r="H371"/>
  <c r="G371" s="1"/>
  <c r="M372"/>
  <c r="H372"/>
  <c r="G372" s="1"/>
  <c r="M373"/>
  <c r="H373"/>
  <c r="M374"/>
  <c r="H374" s="1"/>
  <c r="M375"/>
  <c r="H375"/>
  <c r="G375" s="1"/>
  <c r="M376"/>
  <c r="H376"/>
  <c r="M377"/>
  <c r="H377"/>
  <c r="G377" s="1"/>
  <c r="M378"/>
  <c r="H378" s="1"/>
  <c r="M379"/>
  <c r="H379"/>
  <c r="M380"/>
  <c r="H380"/>
  <c r="G380" s="1"/>
  <c r="M381"/>
  <c r="H381"/>
  <c r="G381" s="1"/>
  <c r="M382"/>
  <c r="H382" s="1"/>
  <c r="G382" s="1"/>
  <c r="M383"/>
  <c r="H383"/>
  <c r="M384"/>
  <c r="H384"/>
  <c r="G384" s="1"/>
  <c r="M390"/>
  <c r="H390" s="1"/>
  <c r="G390" s="1"/>
  <c r="M391"/>
  <c r="H391"/>
  <c r="G391" s="1"/>
  <c r="M392"/>
  <c r="H392" s="1"/>
  <c r="G392" s="1"/>
  <c r="M393"/>
  <c r="H393" s="1"/>
  <c r="M394"/>
  <c r="H394" s="1"/>
  <c r="M395"/>
  <c r="H395"/>
  <c r="G395" s="1"/>
  <c r="M396"/>
  <c r="H396" s="1"/>
  <c r="G396" s="1"/>
  <c r="M397"/>
  <c r="H397" s="1"/>
  <c r="M398"/>
  <c r="H398" s="1"/>
  <c r="G398" s="1"/>
  <c r="M399"/>
  <c r="H399"/>
  <c r="M400"/>
  <c r="H400" s="1"/>
  <c r="M401"/>
  <c r="H401" s="1"/>
  <c r="M402"/>
  <c r="H402" s="1"/>
  <c r="G402" s="1"/>
  <c r="M403"/>
  <c r="H403"/>
  <c r="M404"/>
  <c r="H404" s="1"/>
  <c r="M405"/>
  <c r="H405" s="1"/>
  <c r="G405" s="1"/>
  <c r="M406"/>
  <c r="H406" s="1"/>
  <c r="M407"/>
  <c r="H407"/>
  <c r="M408"/>
  <c r="H408" s="1"/>
  <c r="G408" s="1"/>
  <c r="M409"/>
  <c r="H409" s="1"/>
  <c r="G409" s="1"/>
  <c r="M410"/>
  <c r="H410" s="1"/>
  <c r="M411"/>
  <c r="H411"/>
  <c r="G411" s="1"/>
  <c r="M412"/>
  <c r="H412" s="1"/>
  <c r="M413"/>
  <c r="H413" s="1"/>
  <c r="M414"/>
  <c r="H414" s="1"/>
  <c r="M415"/>
  <c r="H415"/>
  <c r="G415" s="1"/>
  <c r="M416"/>
  <c r="H416" s="1"/>
  <c r="M417"/>
  <c r="H417" s="1"/>
  <c r="G417" s="1"/>
  <c r="M418"/>
  <c r="H418" s="1"/>
  <c r="G418" s="1"/>
  <c r="M419"/>
  <c r="H419"/>
  <c r="M420"/>
  <c r="H420" s="1"/>
  <c r="M421"/>
  <c r="H421" s="1"/>
  <c r="G421" s="1"/>
  <c r="M422"/>
  <c r="H422" s="1"/>
  <c r="G422" s="1"/>
  <c r="M423"/>
  <c r="H423"/>
  <c r="G423" s="1"/>
  <c r="M424"/>
  <c r="H424" s="1"/>
  <c r="G424" s="1"/>
  <c r="M425"/>
  <c r="H425" s="1"/>
  <c r="M426"/>
  <c r="H426" s="1"/>
  <c r="M427"/>
  <c r="H427"/>
  <c r="G427" s="1"/>
  <c r="M428"/>
  <c r="H428" s="1"/>
  <c r="G428" s="1"/>
  <c r="M429"/>
  <c r="H429" s="1"/>
  <c r="M430"/>
  <c r="H430" s="1"/>
  <c r="M431"/>
  <c r="H431"/>
  <c r="M432"/>
  <c r="H432" s="1"/>
  <c r="M433"/>
  <c r="H433" s="1"/>
  <c r="M434"/>
  <c r="H434" s="1"/>
  <c r="G434" s="1"/>
  <c r="M435"/>
  <c r="H435"/>
  <c r="M436"/>
  <c r="H436" s="1"/>
  <c r="G436" s="1"/>
  <c r="M437"/>
  <c r="H437" s="1"/>
  <c r="G437" s="1"/>
  <c r="M438"/>
  <c r="H438" s="1"/>
  <c r="M439"/>
  <c r="H439"/>
  <c r="M445"/>
  <c r="H445"/>
  <c r="G445" s="1"/>
  <c r="M446"/>
  <c r="H446"/>
  <c r="G446" s="1"/>
  <c r="M447"/>
  <c r="H447"/>
  <c r="M448"/>
  <c r="H448"/>
  <c r="M449"/>
  <c r="H449"/>
  <c r="G449" s="1"/>
  <c r="M450"/>
  <c r="H450"/>
  <c r="G450" s="1"/>
  <c r="M451"/>
  <c r="H451" s="1"/>
  <c r="G451" s="1"/>
  <c r="M452"/>
  <c r="H452"/>
  <c r="M453"/>
  <c r="H453"/>
  <c r="G453" s="1"/>
  <c r="M454"/>
  <c r="H454"/>
  <c r="M455"/>
  <c r="H455" s="1"/>
  <c r="G455" s="1"/>
  <c r="M456"/>
  <c r="H456"/>
  <c r="M457"/>
  <c r="H457"/>
  <c r="M458"/>
  <c r="H458"/>
  <c r="G458" s="1"/>
  <c r="M459"/>
  <c r="H459" s="1"/>
  <c r="M460"/>
  <c r="H460"/>
  <c r="G460" s="1"/>
  <c r="M461"/>
  <c r="H461"/>
  <c r="M462"/>
  <c r="H462"/>
  <c r="G462" s="1"/>
  <c r="M463"/>
  <c r="H463" s="1"/>
  <c r="G463" s="1"/>
  <c r="M464"/>
  <c r="H464"/>
  <c r="G464" s="1"/>
  <c r="M465"/>
  <c r="H465"/>
  <c r="M466"/>
  <c r="H466"/>
  <c r="M467"/>
  <c r="H467" s="1"/>
  <c r="G467" s="1"/>
  <c r="M468"/>
  <c r="H468"/>
  <c r="M469"/>
  <c r="H469"/>
  <c r="G469" s="1"/>
  <c r="M470"/>
  <c r="H470"/>
  <c r="M471"/>
  <c r="H471" s="1"/>
  <c r="M472"/>
  <c r="H472"/>
  <c r="G472" s="1"/>
  <c r="M473"/>
  <c r="H473"/>
  <c r="G473" s="1"/>
  <c r="M474"/>
  <c r="H474"/>
  <c r="M475"/>
  <c r="H475" s="1"/>
  <c r="M476"/>
  <c r="H476"/>
  <c r="M477"/>
  <c r="H477"/>
  <c r="M478"/>
  <c r="H478"/>
  <c r="G478" s="1"/>
  <c r="M479"/>
  <c r="H479" s="1"/>
  <c r="M480"/>
  <c r="H480"/>
  <c r="M481"/>
  <c r="H481"/>
  <c r="G481" s="1"/>
  <c r="M482"/>
  <c r="H482"/>
  <c r="G482" s="1"/>
  <c r="M483"/>
  <c r="H483" s="1"/>
  <c r="G483" s="1"/>
  <c r="M484"/>
  <c r="H484"/>
  <c r="M485"/>
  <c r="H485"/>
  <c r="G485" s="1"/>
  <c r="M486"/>
  <c r="H486"/>
  <c r="M487"/>
  <c r="H487" s="1"/>
  <c r="G487" s="1"/>
  <c r="M488"/>
  <c r="H488"/>
  <c r="M489"/>
  <c r="H489"/>
  <c r="M490"/>
  <c r="H490"/>
  <c r="G490" s="1"/>
  <c r="M491"/>
  <c r="H491" s="1"/>
  <c r="M492"/>
  <c r="H492"/>
  <c r="G492" s="1"/>
  <c r="M493"/>
  <c r="H493"/>
  <c r="M494"/>
  <c r="H494"/>
  <c r="G494" s="1"/>
  <c r="M500"/>
  <c r="H500"/>
  <c r="M501"/>
  <c r="H501" s="1"/>
  <c r="G501" s="1"/>
  <c r="M502"/>
  <c r="H502" s="1"/>
  <c r="G502" s="1"/>
  <c r="M503"/>
  <c r="H503" s="1"/>
  <c r="M504"/>
  <c r="H504"/>
  <c r="M505"/>
  <c r="H505" s="1"/>
  <c r="G505" s="1"/>
  <c r="M506"/>
  <c r="H506" s="1"/>
  <c r="G506" s="1"/>
  <c r="M507"/>
  <c r="H507" s="1"/>
  <c r="M508"/>
  <c r="H508"/>
  <c r="G508" s="1"/>
  <c r="M509"/>
  <c r="H509" s="1"/>
  <c r="M510"/>
  <c r="H510" s="1"/>
  <c r="M511"/>
  <c r="H511" s="1"/>
  <c r="M512"/>
  <c r="H512"/>
  <c r="G512" s="1"/>
  <c r="M513"/>
  <c r="H513" s="1"/>
  <c r="M514"/>
  <c r="H514" s="1"/>
  <c r="G514" s="1"/>
  <c r="M515"/>
  <c r="H515" s="1"/>
  <c r="G515" s="1"/>
  <c r="M516"/>
  <c r="H516"/>
  <c r="M517"/>
  <c r="H517" s="1"/>
  <c r="M518"/>
  <c r="H518" s="1"/>
  <c r="G518" s="1"/>
  <c r="M519"/>
  <c r="H519" s="1"/>
  <c r="G519" s="1"/>
  <c r="M520"/>
  <c r="H520"/>
  <c r="G520" s="1"/>
  <c r="M521"/>
  <c r="H521" s="1"/>
  <c r="G521" s="1"/>
  <c r="M522"/>
  <c r="H522" s="1"/>
  <c r="M523"/>
  <c r="H523" s="1"/>
  <c r="M524"/>
  <c r="H524"/>
  <c r="G524" s="1"/>
  <c r="M525"/>
  <c r="H525" s="1"/>
  <c r="G525" s="1"/>
  <c r="M526"/>
  <c r="H526" s="1"/>
  <c r="M527"/>
  <c r="H527" s="1"/>
  <c r="G527" s="1"/>
  <c r="M528"/>
  <c r="H528"/>
  <c r="M529"/>
  <c r="H529" s="1"/>
  <c r="M530"/>
  <c r="H530" s="1"/>
  <c r="M531"/>
  <c r="H531" s="1"/>
  <c r="G531" s="1"/>
  <c r="M532"/>
  <c r="H532"/>
  <c r="M533"/>
  <c r="H533" s="1"/>
  <c r="G533" s="1"/>
  <c r="M534"/>
  <c r="H534" s="1"/>
  <c r="G534" s="1"/>
  <c r="M535"/>
  <c r="H535" s="1"/>
  <c r="M536"/>
  <c r="H536"/>
  <c r="M537"/>
  <c r="H537" s="1"/>
  <c r="G537" s="1"/>
  <c r="M538"/>
  <c r="H538" s="1"/>
  <c r="G538" s="1"/>
  <c r="M539"/>
  <c r="H539" s="1"/>
  <c r="M540"/>
  <c r="H540"/>
  <c r="G540" s="1"/>
  <c r="M541"/>
  <c r="H541" s="1"/>
  <c r="M542"/>
  <c r="H542" s="1"/>
  <c r="M543"/>
  <c r="H543" s="1"/>
  <c r="M544"/>
  <c r="H544"/>
  <c r="G544" s="1"/>
  <c r="M545"/>
  <c r="H545" s="1"/>
  <c r="M546"/>
  <c r="H546" s="1"/>
  <c r="G546" s="1"/>
  <c r="M547"/>
  <c r="H547" s="1"/>
  <c r="G547" s="1"/>
  <c r="M548"/>
  <c r="H548" s="1"/>
  <c r="M549"/>
  <c r="H549" s="1"/>
  <c r="D5"/>
  <c r="D55" s="1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110" s="1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70"/>
  <c r="D171"/>
  <c r="D172"/>
  <c r="D173"/>
  <c r="D220" s="1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26"/>
  <c r="D227"/>
  <c r="D228"/>
  <c r="D229"/>
  <c r="D275" s="1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330" s="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36"/>
  <c r="D337"/>
  <c r="D338"/>
  <c r="D339"/>
  <c r="D340"/>
  <c r="D341"/>
  <c r="D385" s="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440" s="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95" s="1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01"/>
  <c r="D550" s="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31"/>
  <c r="H5"/>
  <c r="M6"/>
  <c r="H6" s="1"/>
  <c r="M7"/>
  <c r="H7"/>
  <c r="G7" s="1"/>
  <c r="M8"/>
  <c r="H8"/>
  <c r="M9"/>
  <c r="H9"/>
  <c r="G9" s="1"/>
  <c r="M10"/>
  <c r="H10" s="1"/>
  <c r="M11"/>
  <c r="H11"/>
  <c r="M12"/>
  <c r="H12"/>
  <c r="G12" s="1"/>
  <c r="M13"/>
  <c r="H13"/>
  <c r="G13" s="1"/>
  <c r="M14"/>
  <c r="H14" s="1"/>
  <c r="G14" s="1"/>
  <c r="M15"/>
  <c r="H15"/>
  <c r="M16"/>
  <c r="H16"/>
  <c r="G16" s="1"/>
  <c r="M17"/>
  <c r="H17"/>
  <c r="M18"/>
  <c r="H18" s="1"/>
  <c r="G18" s="1"/>
  <c r="M19"/>
  <c r="H19"/>
  <c r="M20"/>
  <c r="H20"/>
  <c r="M21"/>
  <c r="H21"/>
  <c r="M22"/>
  <c r="H22" s="1"/>
  <c r="M23"/>
  <c r="H23"/>
  <c r="G23" s="1"/>
  <c r="M24"/>
  <c r="H24"/>
  <c r="M25"/>
  <c r="H25"/>
  <c r="G25" s="1"/>
  <c r="M26"/>
  <c r="H26" s="1"/>
  <c r="G26" s="1"/>
  <c r="M27"/>
  <c r="H27"/>
  <c r="G27" s="1"/>
  <c r="M28"/>
  <c r="H28"/>
  <c r="M29"/>
  <c r="H29"/>
  <c r="M30"/>
  <c r="H30" s="1"/>
  <c r="G30" s="1"/>
  <c r="M31"/>
  <c r="H31"/>
  <c r="M32"/>
  <c r="H32"/>
  <c r="G32" s="1"/>
  <c r="M33"/>
  <c r="H33"/>
  <c r="M34"/>
  <c r="H34" s="1"/>
  <c r="M35"/>
  <c r="H35"/>
  <c r="M36"/>
  <c r="H36"/>
  <c r="G36" s="1"/>
  <c r="M37"/>
  <c r="H37"/>
  <c r="M38"/>
  <c r="H38" s="1"/>
  <c r="M39"/>
  <c r="H39"/>
  <c r="G39" s="1"/>
  <c r="M40"/>
  <c r="H40"/>
  <c r="M41"/>
  <c r="H41"/>
  <c r="G41" s="1"/>
  <c r="M42"/>
  <c r="H42" s="1"/>
  <c r="M43"/>
  <c r="H43"/>
  <c r="M44"/>
  <c r="H44"/>
  <c r="G44" s="1"/>
  <c r="M45"/>
  <c r="H45"/>
  <c r="G45" s="1"/>
  <c r="M46"/>
  <c r="H46" s="1"/>
  <c r="G46" s="1"/>
  <c r="M47"/>
  <c r="H47"/>
  <c r="M48"/>
  <c r="H48"/>
  <c r="G48" s="1"/>
  <c r="M49"/>
  <c r="H49"/>
  <c r="M50"/>
  <c r="H50" s="1"/>
  <c r="G50" s="1"/>
  <c r="M51"/>
  <c r="H51"/>
  <c r="M52"/>
  <c r="H52"/>
  <c r="M53"/>
  <c r="H53"/>
  <c r="G53" s="1"/>
  <c r="M54"/>
  <c r="H54" s="1"/>
  <c r="M60"/>
  <c r="H60" s="1"/>
  <c r="G60" s="1"/>
  <c r="M61"/>
  <c r="H61" s="1"/>
  <c r="G61" s="1"/>
  <c r="M62"/>
  <c r="H62" s="1"/>
  <c r="M63"/>
  <c r="H63"/>
  <c r="M64"/>
  <c r="H64" s="1"/>
  <c r="G64" s="1"/>
  <c r="M65"/>
  <c r="H65" s="1"/>
  <c r="G65" s="1"/>
  <c r="M66"/>
  <c r="H66" s="1"/>
  <c r="M67"/>
  <c r="H67"/>
  <c r="G67" s="1"/>
  <c r="M68"/>
  <c r="H68" s="1"/>
  <c r="M69"/>
  <c r="H69" s="1"/>
  <c r="M70"/>
  <c r="H70" s="1"/>
  <c r="M71"/>
  <c r="H71"/>
  <c r="G71" s="1"/>
  <c r="M72"/>
  <c r="H72" s="1"/>
  <c r="M73"/>
  <c r="H73" s="1"/>
  <c r="G73" s="1"/>
  <c r="M74"/>
  <c r="H74" s="1"/>
  <c r="G74" s="1"/>
  <c r="M75"/>
  <c r="H75"/>
  <c r="M76"/>
  <c r="H76" s="1"/>
  <c r="M77"/>
  <c r="H77" s="1"/>
  <c r="G77" s="1"/>
  <c r="M78"/>
  <c r="H78" s="1"/>
  <c r="G78" s="1"/>
  <c r="M79"/>
  <c r="H79"/>
  <c r="G79" s="1"/>
  <c r="M80"/>
  <c r="H80" s="1"/>
  <c r="G80" s="1"/>
  <c r="M81"/>
  <c r="H81" s="1"/>
  <c r="M82"/>
  <c r="H82" s="1"/>
  <c r="M83"/>
  <c r="H83"/>
  <c r="G83" s="1"/>
  <c r="M84"/>
  <c r="H84" s="1"/>
  <c r="G84" s="1"/>
  <c r="M85"/>
  <c r="H85" s="1"/>
  <c r="M86"/>
  <c r="H86" s="1"/>
  <c r="G86" s="1"/>
  <c r="M87"/>
  <c r="H87"/>
  <c r="M88"/>
  <c r="H88" s="1"/>
  <c r="M89"/>
  <c r="H89" s="1"/>
  <c r="M90"/>
  <c r="H90" s="1"/>
  <c r="G90" s="1"/>
  <c r="M91"/>
  <c r="H91"/>
  <c r="M92"/>
  <c r="H92" s="1"/>
  <c r="G92" s="1"/>
  <c r="M93"/>
  <c r="H93" s="1"/>
  <c r="G93" s="1"/>
  <c r="M94"/>
  <c r="H94" s="1"/>
  <c r="M95"/>
  <c r="H95"/>
  <c r="M96"/>
  <c r="H96" s="1"/>
  <c r="G96" s="1"/>
  <c r="M97"/>
  <c r="H97" s="1"/>
  <c r="G97" s="1"/>
  <c r="M98"/>
  <c r="H98" s="1"/>
  <c r="M99"/>
  <c r="H99"/>
  <c r="G99" s="1"/>
  <c r="M100"/>
  <c r="H100" s="1"/>
  <c r="M101"/>
  <c r="H101" s="1"/>
  <c r="M102"/>
  <c r="H102" s="1"/>
  <c r="M103"/>
  <c r="H103"/>
  <c r="G103" s="1"/>
  <c r="M104"/>
  <c r="H104" s="1"/>
  <c r="M105"/>
  <c r="H105" s="1"/>
  <c r="G105" s="1"/>
  <c r="M106"/>
  <c r="H106" s="1"/>
  <c r="G106" s="1"/>
  <c r="M107"/>
  <c r="H107" s="1"/>
  <c r="M108"/>
  <c r="H108" s="1"/>
  <c r="M109"/>
  <c r="H109" s="1"/>
  <c r="M115"/>
  <c r="H115" s="1"/>
  <c r="G115" s="1"/>
  <c r="M116"/>
  <c r="H116"/>
  <c r="M117"/>
  <c r="H117"/>
  <c r="G117" s="1"/>
  <c r="M118"/>
  <c r="H118"/>
  <c r="M119"/>
  <c r="H119" s="1"/>
  <c r="M120"/>
  <c r="H120"/>
  <c r="G120" s="1"/>
  <c r="M121"/>
  <c r="H121"/>
  <c r="G121" s="1"/>
  <c r="M122"/>
  <c r="H122"/>
  <c r="M123"/>
  <c r="H123" s="1"/>
  <c r="M124"/>
  <c r="H124"/>
  <c r="G124" s="1"/>
  <c r="M125"/>
  <c r="H125"/>
  <c r="M126"/>
  <c r="H126"/>
  <c r="G126" s="1"/>
  <c r="M127"/>
  <c r="H127" s="1"/>
  <c r="M128"/>
  <c r="H128"/>
  <c r="M129"/>
  <c r="H129"/>
  <c r="G129" s="1"/>
  <c r="M130"/>
  <c r="H130"/>
  <c r="G130" s="1"/>
  <c r="M131"/>
  <c r="H131" s="1"/>
  <c r="G131" s="1"/>
  <c r="M132"/>
  <c r="H132"/>
  <c r="M133"/>
  <c r="H133"/>
  <c r="G133" s="1"/>
  <c r="M134"/>
  <c r="H134"/>
  <c r="M135"/>
  <c r="H135" s="1"/>
  <c r="G135" s="1"/>
  <c r="M136"/>
  <c r="H136"/>
  <c r="M137"/>
  <c r="H137"/>
  <c r="M138"/>
  <c r="H138"/>
  <c r="G138" s="1"/>
  <c r="M139"/>
  <c r="H139" s="1"/>
  <c r="M140"/>
  <c r="H140"/>
  <c r="G140" s="1"/>
  <c r="M141"/>
  <c r="H141"/>
  <c r="M142"/>
  <c r="H142"/>
  <c r="G142" s="1"/>
  <c r="M143"/>
  <c r="H143" s="1"/>
  <c r="G143" s="1"/>
  <c r="M144"/>
  <c r="H144"/>
  <c r="G144" s="1"/>
  <c r="M145"/>
  <c r="H145"/>
  <c r="M146"/>
  <c r="H146"/>
  <c r="M147"/>
  <c r="H147" s="1"/>
  <c r="G147" s="1"/>
  <c r="M148"/>
  <c r="H148"/>
  <c r="M149"/>
  <c r="H149"/>
  <c r="G149" s="1"/>
  <c r="M150"/>
  <c r="H150"/>
  <c r="M151"/>
  <c r="H151" s="1"/>
  <c r="M152"/>
  <c r="H152"/>
  <c r="G152" s="1"/>
  <c r="M153"/>
  <c r="H153"/>
  <c r="G153" s="1"/>
  <c r="M154"/>
  <c r="H154"/>
  <c r="M155"/>
  <c r="H155" s="1"/>
  <c r="M156"/>
  <c r="H156"/>
  <c r="G156" s="1"/>
  <c r="M157"/>
  <c r="H157"/>
  <c r="M158"/>
  <c r="H158"/>
  <c r="G158" s="1"/>
  <c r="M159"/>
  <c r="H159" s="1"/>
  <c r="M160"/>
  <c r="H160"/>
  <c r="M161"/>
  <c r="H161"/>
  <c r="G161" s="1"/>
  <c r="M162"/>
  <c r="H162"/>
  <c r="G162" s="1"/>
  <c r="M163"/>
  <c r="H163" s="1"/>
  <c r="G163" s="1"/>
  <c r="M164"/>
  <c r="H164"/>
  <c r="M170"/>
  <c r="H170" s="1"/>
  <c r="M171"/>
  <c r="H171" s="1"/>
  <c r="G171" s="1"/>
  <c r="M172"/>
  <c r="H172"/>
  <c r="M173"/>
  <c r="H173" s="1"/>
  <c r="G173" s="1"/>
  <c r="M174"/>
  <c r="H174" s="1"/>
  <c r="G174" s="1"/>
  <c r="M175"/>
  <c r="H175" s="1"/>
  <c r="M176"/>
  <c r="H176"/>
  <c r="M177"/>
  <c r="H177" s="1"/>
  <c r="G177" s="1"/>
  <c r="M178"/>
  <c r="H178" s="1"/>
  <c r="G178" s="1"/>
  <c r="M179"/>
  <c r="H179" s="1"/>
  <c r="M180"/>
  <c r="H180"/>
  <c r="G180" s="1"/>
  <c r="M181"/>
  <c r="H181" s="1"/>
  <c r="M182"/>
  <c r="H182" s="1"/>
  <c r="M183"/>
  <c r="H183" s="1"/>
  <c r="M184"/>
  <c r="H184"/>
  <c r="G184" s="1"/>
  <c r="M185"/>
  <c r="H185" s="1"/>
  <c r="M186"/>
  <c r="H186" s="1"/>
  <c r="G186" s="1"/>
  <c r="M187"/>
  <c r="H187" s="1"/>
  <c r="G187" s="1"/>
  <c r="M188"/>
  <c r="H188"/>
  <c r="M189"/>
  <c r="H189" s="1"/>
  <c r="M190"/>
  <c r="H190" s="1"/>
  <c r="G190" s="1"/>
  <c r="M191"/>
  <c r="H191" s="1"/>
  <c r="G191" s="1"/>
  <c r="M192"/>
  <c r="H192"/>
  <c r="G192" s="1"/>
  <c r="M193"/>
  <c r="H193" s="1"/>
  <c r="G193" s="1"/>
  <c r="M194"/>
  <c r="H194" s="1"/>
  <c r="M195"/>
  <c r="H195" s="1"/>
  <c r="M196"/>
  <c r="H196"/>
  <c r="M197"/>
  <c r="H197" s="1"/>
  <c r="G197" s="1"/>
  <c r="M198"/>
  <c r="H198" s="1"/>
  <c r="M199"/>
  <c r="H199" s="1"/>
  <c r="G199" s="1"/>
  <c r="M200"/>
  <c r="H200"/>
  <c r="M201"/>
  <c r="H201" s="1"/>
  <c r="M202"/>
  <c r="H202" s="1"/>
  <c r="M203"/>
  <c r="H203" s="1"/>
  <c r="G203" s="1"/>
  <c r="M204"/>
  <c r="H204"/>
  <c r="M205"/>
  <c r="H205" s="1"/>
  <c r="G205" s="1"/>
  <c r="M206"/>
  <c r="H206" s="1"/>
  <c r="G206" s="1"/>
  <c r="M207"/>
  <c r="H207" s="1"/>
  <c r="M208"/>
  <c r="H208"/>
  <c r="M209"/>
  <c r="H209" s="1"/>
  <c r="G209" s="1"/>
  <c r="M210"/>
  <c r="H210" s="1"/>
  <c r="G210" s="1"/>
  <c r="M211"/>
  <c r="H211" s="1"/>
  <c r="M212"/>
  <c r="H212"/>
  <c r="G212" s="1"/>
  <c r="M213"/>
  <c r="H213" s="1"/>
  <c r="M214"/>
  <c r="H214" s="1"/>
  <c r="M215"/>
  <c r="H215" s="1"/>
  <c r="M216"/>
  <c r="H216" s="1"/>
  <c r="G216" s="1"/>
  <c r="M217"/>
  <c r="H217" s="1"/>
  <c r="G217" s="1"/>
  <c r="M218"/>
  <c r="H218" s="1"/>
  <c r="M219"/>
  <c r="H219" s="1"/>
  <c r="G219" s="1"/>
  <c r="M225"/>
  <c r="H225"/>
  <c r="M226"/>
  <c r="H226"/>
  <c r="M227"/>
  <c r="H227"/>
  <c r="G227" s="1"/>
  <c r="M228"/>
  <c r="H228" s="1"/>
  <c r="M229"/>
  <c r="H229"/>
  <c r="G229" s="1"/>
  <c r="M230"/>
  <c r="H230"/>
  <c r="M231"/>
  <c r="H231"/>
  <c r="G231" s="1"/>
  <c r="M232"/>
  <c r="H232" s="1"/>
  <c r="G232" s="1"/>
  <c r="M233"/>
  <c r="H233"/>
  <c r="G233" s="1"/>
  <c r="M234"/>
  <c r="H234"/>
  <c r="M235"/>
  <c r="H235"/>
  <c r="M236"/>
  <c r="H236" s="1"/>
  <c r="G236" s="1"/>
  <c r="M237"/>
  <c r="H237"/>
  <c r="M238"/>
  <c r="H238"/>
  <c r="G238" s="1"/>
  <c r="M239"/>
  <c r="H239"/>
  <c r="M240"/>
  <c r="H240" s="1"/>
  <c r="M241"/>
  <c r="H241"/>
  <c r="G241" s="1"/>
  <c r="M242"/>
  <c r="H242"/>
  <c r="G242" s="1"/>
  <c r="M243"/>
  <c r="H243"/>
  <c r="M244"/>
  <c r="H244" s="1"/>
  <c r="M245"/>
  <c r="H245"/>
  <c r="G245" s="1"/>
  <c r="M246"/>
  <c r="H246"/>
  <c r="M247"/>
  <c r="H247"/>
  <c r="G247" s="1"/>
  <c r="M248"/>
  <c r="H248" s="1"/>
  <c r="M249"/>
  <c r="H249"/>
  <c r="M250"/>
  <c r="H250"/>
  <c r="G250" s="1"/>
  <c r="M251"/>
  <c r="H251"/>
  <c r="G251" s="1"/>
  <c r="M252"/>
  <c r="H252" s="1"/>
  <c r="G252" s="1"/>
  <c r="M253"/>
  <c r="H253"/>
  <c r="M254"/>
  <c r="H254"/>
  <c r="G254" s="1"/>
  <c r="M255"/>
  <c r="H255"/>
  <c r="M256"/>
  <c r="H256" s="1"/>
  <c r="G256" s="1"/>
  <c r="M257"/>
  <c r="H257"/>
  <c r="M258"/>
  <c r="H258"/>
  <c r="M259"/>
  <c r="H259"/>
  <c r="G259" s="1"/>
  <c r="M260"/>
  <c r="H260" s="1"/>
  <c r="M261"/>
  <c r="H261"/>
  <c r="G261" s="1"/>
  <c r="M262"/>
  <c r="H262"/>
  <c r="M263"/>
  <c r="H263"/>
  <c r="G263" s="1"/>
  <c r="M264"/>
  <c r="H264" s="1"/>
  <c r="G264" s="1"/>
  <c r="M265"/>
  <c r="H265"/>
  <c r="G265" s="1"/>
  <c r="M266"/>
  <c r="H266"/>
  <c r="M267"/>
  <c r="H267"/>
  <c r="M268"/>
  <c r="H268" s="1"/>
  <c r="G268" s="1"/>
  <c r="M269"/>
  <c r="H269"/>
  <c r="M270"/>
  <c r="H270"/>
  <c r="G270" s="1"/>
  <c r="M271"/>
  <c r="H271"/>
  <c r="M272"/>
  <c r="H272" s="1"/>
  <c r="M273"/>
  <c r="H273"/>
  <c r="G273" s="1"/>
  <c r="M274"/>
  <c r="H274"/>
  <c r="G274" s="1"/>
  <c r="M280"/>
  <c r="H280" s="1"/>
  <c r="G280" s="1"/>
  <c r="M281"/>
  <c r="H281"/>
  <c r="M282"/>
  <c r="H282" s="1"/>
  <c r="M283"/>
  <c r="H283" s="1"/>
  <c r="G283" s="1"/>
  <c r="M284"/>
  <c r="H284" s="1"/>
  <c r="G284" s="1"/>
  <c r="M285"/>
  <c r="H285"/>
  <c r="G285" s="1"/>
  <c r="M286"/>
  <c r="H286" s="1"/>
  <c r="G286" s="1"/>
  <c r="M287"/>
  <c r="H287" s="1"/>
  <c r="M288"/>
  <c r="H288" s="1"/>
  <c r="M289"/>
  <c r="H289"/>
  <c r="G289" s="1"/>
  <c r="M290"/>
  <c r="H290" s="1"/>
  <c r="G290" s="1"/>
  <c r="M291"/>
  <c r="H291" s="1"/>
  <c r="M292"/>
  <c r="H292" s="1"/>
  <c r="G292" s="1"/>
  <c r="M293"/>
  <c r="H293"/>
  <c r="M294"/>
  <c r="H294" s="1"/>
  <c r="M295"/>
  <c r="H295" s="1"/>
  <c r="M296"/>
  <c r="H296" s="1"/>
  <c r="G296" s="1"/>
  <c r="M297"/>
  <c r="H297"/>
  <c r="M298"/>
  <c r="H298" s="1"/>
  <c r="G298" s="1"/>
  <c r="M299"/>
  <c r="H299" s="1"/>
  <c r="G299" s="1"/>
  <c r="M300"/>
  <c r="H300" s="1"/>
  <c r="M301"/>
  <c r="H301"/>
  <c r="M302"/>
  <c r="H302" s="1"/>
  <c r="G302" s="1"/>
  <c r="M303"/>
  <c r="H303" s="1"/>
  <c r="G303" s="1"/>
  <c r="M304"/>
  <c r="H304" s="1"/>
  <c r="M305"/>
  <c r="H305"/>
  <c r="G305" s="1"/>
  <c r="M306"/>
  <c r="H306" s="1"/>
  <c r="M307"/>
  <c r="H307" s="1"/>
  <c r="M308"/>
  <c r="H308" s="1"/>
  <c r="M309"/>
  <c r="H309"/>
  <c r="G309" s="1"/>
  <c r="M310"/>
  <c r="H310" s="1"/>
  <c r="M311"/>
  <c r="H311" s="1"/>
  <c r="G311" s="1"/>
  <c r="M312"/>
  <c r="H312" s="1"/>
  <c r="G312" s="1"/>
  <c r="M313"/>
  <c r="H313"/>
  <c r="M314"/>
  <c r="H314" s="1"/>
  <c r="M315"/>
  <c r="H315" s="1"/>
  <c r="G315" s="1"/>
  <c r="M316"/>
  <c r="H316" s="1"/>
  <c r="G316" s="1"/>
  <c r="M317"/>
  <c r="H317"/>
  <c r="G317" s="1"/>
  <c r="M318"/>
  <c r="H318" s="1"/>
  <c r="G318" s="1"/>
  <c r="M319"/>
  <c r="H319" s="1"/>
  <c r="M320"/>
  <c r="H320" s="1"/>
  <c r="M321"/>
  <c r="H321"/>
  <c r="G321" s="1"/>
  <c r="M322"/>
  <c r="H322" s="1"/>
  <c r="G322" s="1"/>
  <c r="M323"/>
  <c r="H323" s="1"/>
  <c r="M324"/>
  <c r="H324" s="1"/>
  <c r="G324" s="1"/>
  <c r="M325"/>
  <c r="H325"/>
  <c r="M326"/>
  <c r="H326" s="1"/>
  <c r="M327"/>
  <c r="H327" s="1"/>
  <c r="M328"/>
  <c r="H328" s="1"/>
  <c r="G328" s="1"/>
  <c r="M329"/>
  <c r="H329"/>
  <c r="M335"/>
  <c r="H335"/>
  <c r="G335" s="1"/>
  <c r="M336"/>
  <c r="H336"/>
  <c r="M337"/>
  <c r="H337"/>
  <c r="G337" s="1"/>
  <c r="M338"/>
  <c r="H338"/>
  <c r="M339"/>
  <c r="H339"/>
  <c r="G339" s="1"/>
  <c r="M340"/>
  <c r="H340"/>
  <c r="M341"/>
  <c r="H341"/>
  <c r="G341" s="1"/>
  <c r="M342"/>
  <c r="H342"/>
  <c r="M343"/>
  <c r="H343"/>
  <c r="G343" s="1"/>
  <c r="M344"/>
  <c r="H344"/>
  <c r="M345"/>
  <c r="H345"/>
  <c r="G345" s="1"/>
  <c r="M346"/>
  <c r="H346"/>
  <c r="M347"/>
  <c r="H347"/>
  <c r="G347" s="1"/>
  <c r="M348"/>
  <c r="H348"/>
  <c r="M349"/>
  <c r="H349"/>
  <c r="G349" s="1"/>
  <c r="M350"/>
  <c r="H350"/>
  <c r="M351"/>
  <c r="H351"/>
  <c r="G351" s="1"/>
  <c r="M352"/>
  <c r="H352"/>
  <c r="M353"/>
  <c r="H353" s="1"/>
  <c r="M354"/>
  <c r="H354"/>
  <c r="G354" s="1"/>
  <c r="M355"/>
  <c r="H355"/>
  <c r="G355" s="1"/>
  <c r="M356"/>
  <c r="H356"/>
  <c r="M357"/>
  <c r="H357" s="1"/>
  <c r="M358"/>
  <c r="H358"/>
  <c r="G358" s="1"/>
  <c r="M359"/>
  <c r="H359"/>
  <c r="M360"/>
  <c r="H360"/>
  <c r="G360" s="1"/>
  <c r="M361"/>
  <c r="H361" s="1"/>
  <c r="M362"/>
  <c r="H362"/>
  <c r="M363"/>
  <c r="H363"/>
  <c r="G363" s="1"/>
  <c r="M364"/>
  <c r="H364"/>
  <c r="G364" s="1"/>
  <c r="M365"/>
  <c r="H365" s="1"/>
  <c r="G365" s="1"/>
  <c r="M366"/>
  <c r="H366"/>
  <c r="M367"/>
  <c r="H367"/>
  <c r="G367" s="1"/>
  <c r="M368"/>
  <c r="H368"/>
  <c r="M369"/>
  <c r="H369" s="1"/>
  <c r="M370"/>
  <c r="H370"/>
  <c r="M371"/>
  <c r="H371"/>
  <c r="M372"/>
  <c r="H372"/>
  <c r="G372" s="1"/>
  <c r="M373"/>
  <c r="H373" s="1"/>
  <c r="M374"/>
  <c r="H374"/>
  <c r="G374" s="1"/>
  <c r="M375"/>
  <c r="H375"/>
  <c r="M376"/>
  <c r="H376"/>
  <c r="G376" s="1"/>
  <c r="M377"/>
  <c r="H377" s="1"/>
  <c r="G377" s="1"/>
  <c r="M378"/>
  <c r="H378"/>
  <c r="G378" s="1"/>
  <c r="M379"/>
  <c r="H379"/>
  <c r="M380"/>
  <c r="H380"/>
  <c r="M381"/>
  <c r="H381" s="1"/>
  <c r="G381" s="1"/>
  <c r="M382"/>
  <c r="H382"/>
  <c r="M383"/>
  <c r="H383"/>
  <c r="G383" s="1"/>
  <c r="M384"/>
  <c r="H384"/>
  <c r="M390"/>
  <c r="H390"/>
  <c r="G390" s="1"/>
  <c r="M391"/>
  <c r="H391" s="1"/>
  <c r="G391" s="1"/>
  <c r="M392"/>
  <c r="H392" s="1"/>
  <c r="M393"/>
  <c r="H393" s="1"/>
  <c r="G393" s="1"/>
  <c r="M394"/>
  <c r="H394"/>
  <c r="M395"/>
  <c r="H395" s="1"/>
  <c r="M396"/>
  <c r="H396" s="1"/>
  <c r="M397"/>
  <c r="H397" s="1"/>
  <c r="G397" s="1"/>
  <c r="M398"/>
  <c r="H398"/>
  <c r="M399"/>
  <c r="H399" s="1"/>
  <c r="G399" s="1"/>
  <c r="M400"/>
  <c r="H400" s="1"/>
  <c r="G400" s="1"/>
  <c r="M401"/>
  <c r="H401" s="1"/>
  <c r="M402"/>
  <c r="H402"/>
  <c r="M403"/>
  <c r="H403" s="1"/>
  <c r="G403" s="1"/>
  <c r="M404"/>
  <c r="H404" s="1"/>
  <c r="G404" s="1"/>
  <c r="M405"/>
  <c r="H405" s="1"/>
  <c r="M406"/>
  <c r="H406"/>
  <c r="G406" s="1"/>
  <c r="M407"/>
  <c r="H407" s="1"/>
  <c r="M408"/>
  <c r="H408" s="1"/>
  <c r="M409"/>
  <c r="H409" s="1"/>
  <c r="M410"/>
  <c r="H410"/>
  <c r="G410" s="1"/>
  <c r="M411"/>
  <c r="H411" s="1"/>
  <c r="M412"/>
  <c r="H412" s="1"/>
  <c r="G412" s="1"/>
  <c r="M413"/>
  <c r="H413" s="1"/>
  <c r="G413" s="1"/>
  <c r="M414"/>
  <c r="H414"/>
  <c r="M415"/>
  <c r="H415" s="1"/>
  <c r="M416"/>
  <c r="H416" s="1"/>
  <c r="G416" s="1"/>
  <c r="M417"/>
  <c r="H417" s="1"/>
  <c r="G417" s="1"/>
  <c r="M418"/>
  <c r="H418"/>
  <c r="G418" s="1"/>
  <c r="M419"/>
  <c r="H419" s="1"/>
  <c r="G419" s="1"/>
  <c r="M420"/>
  <c r="H420" s="1"/>
  <c r="M421"/>
  <c r="H421" s="1"/>
  <c r="M422"/>
  <c r="H422" s="1"/>
  <c r="M423"/>
  <c r="H423" s="1"/>
  <c r="G423" s="1"/>
  <c r="M424"/>
  <c r="H424" s="1"/>
  <c r="G424" s="1"/>
  <c r="M425"/>
  <c r="H425" s="1"/>
  <c r="M426"/>
  <c r="H426" s="1"/>
  <c r="G426" s="1"/>
  <c r="M427"/>
  <c r="H427" s="1"/>
  <c r="G427" s="1"/>
  <c r="M428"/>
  <c r="H428" s="1"/>
  <c r="M429"/>
  <c r="H429" s="1"/>
  <c r="M430"/>
  <c r="H430"/>
  <c r="M431"/>
  <c r="H431" s="1"/>
  <c r="G431" s="1"/>
  <c r="M432"/>
  <c r="H432" s="1"/>
  <c r="M433"/>
  <c r="H433" s="1"/>
  <c r="G433" s="1"/>
  <c r="M434"/>
  <c r="H434"/>
  <c r="M435"/>
  <c r="H435" s="1"/>
  <c r="M436"/>
  <c r="H436" s="1"/>
  <c r="M437"/>
  <c r="H437" s="1"/>
  <c r="G437" s="1"/>
  <c r="M438"/>
  <c r="H438"/>
  <c r="M439"/>
  <c r="H439" s="1"/>
  <c r="G439" s="1"/>
  <c r="M445"/>
  <c r="H445" s="1"/>
  <c r="G445" s="1"/>
  <c r="M446"/>
  <c r="H446"/>
  <c r="M447"/>
  <c r="H447" s="1"/>
  <c r="M448"/>
  <c r="H448"/>
  <c r="G448" s="1"/>
  <c r="M449"/>
  <c r="H449" s="1"/>
  <c r="M450"/>
  <c r="H450"/>
  <c r="G450" s="1"/>
  <c r="M451"/>
  <c r="H451" s="1"/>
  <c r="M452"/>
  <c r="H452"/>
  <c r="M453"/>
  <c r="H453" s="1"/>
  <c r="G453" s="1"/>
  <c r="M454"/>
  <c r="H454"/>
  <c r="M455"/>
  <c r="H455" s="1"/>
  <c r="G455" s="1"/>
  <c r="M456"/>
  <c r="H456"/>
  <c r="M457"/>
  <c r="H457" s="1"/>
  <c r="M458"/>
  <c r="H458"/>
  <c r="G458" s="1"/>
  <c r="M459"/>
  <c r="H459" s="1"/>
  <c r="G459" s="1"/>
  <c r="M460"/>
  <c r="H460"/>
  <c r="G460" s="1"/>
  <c r="M461"/>
  <c r="H461" s="1"/>
  <c r="G461" s="1"/>
  <c r="M462"/>
  <c r="H462"/>
  <c r="M463"/>
  <c r="H463" s="1"/>
  <c r="M464"/>
  <c r="H464"/>
  <c r="G464" s="1"/>
  <c r="M465"/>
  <c r="H465" s="1"/>
  <c r="M466"/>
  <c r="H466"/>
  <c r="G466" s="1"/>
  <c r="M467"/>
  <c r="H467" s="1"/>
  <c r="M468"/>
  <c r="H468"/>
  <c r="M469"/>
  <c r="H469" s="1"/>
  <c r="G469" s="1"/>
  <c r="M470"/>
  <c r="H470"/>
  <c r="M471"/>
  <c r="H471" s="1"/>
  <c r="G471" s="1"/>
  <c r="M472"/>
  <c r="H472"/>
  <c r="M473"/>
  <c r="H473" s="1"/>
  <c r="M474"/>
  <c r="H474"/>
  <c r="G474" s="1"/>
  <c r="M475"/>
  <c r="H475" s="1"/>
  <c r="G475" s="1"/>
  <c r="M476"/>
  <c r="H476"/>
  <c r="M477"/>
  <c r="H477" s="1"/>
  <c r="G477" s="1"/>
  <c r="M478"/>
  <c r="H478"/>
  <c r="M479"/>
  <c r="H479" s="1"/>
  <c r="M480"/>
  <c r="H480"/>
  <c r="G480" s="1"/>
  <c r="M481"/>
  <c r="H481" s="1"/>
  <c r="M482"/>
  <c r="H482"/>
  <c r="G482" s="1"/>
  <c r="M483"/>
  <c r="H483" s="1"/>
  <c r="M484"/>
  <c r="H484"/>
  <c r="M485"/>
  <c r="H485" s="1"/>
  <c r="G485" s="1"/>
  <c r="M486"/>
  <c r="H486"/>
  <c r="M487"/>
  <c r="H487" s="1"/>
  <c r="G487" s="1"/>
  <c r="M488"/>
  <c r="H488"/>
  <c r="M489"/>
  <c r="H489" s="1"/>
  <c r="M490"/>
  <c r="H490"/>
  <c r="G490" s="1"/>
  <c r="M491"/>
  <c r="H491" s="1"/>
  <c r="G491" s="1"/>
  <c r="M492"/>
  <c r="H492"/>
  <c r="G492" s="1"/>
  <c r="M493"/>
  <c r="H493" s="1"/>
  <c r="G493" s="1"/>
  <c r="M494"/>
  <c r="H494"/>
  <c r="M500"/>
  <c r="H500"/>
  <c r="G500" s="1"/>
  <c r="M501"/>
  <c r="H501"/>
  <c r="M502"/>
  <c r="H502"/>
  <c r="G502" s="1"/>
  <c r="M503"/>
  <c r="H503"/>
  <c r="M504"/>
  <c r="H504"/>
  <c r="G504" s="1"/>
  <c r="M505"/>
  <c r="H505"/>
  <c r="M506"/>
  <c r="H506"/>
  <c r="G506" s="1"/>
  <c r="M507"/>
  <c r="H507"/>
  <c r="M508"/>
  <c r="H508"/>
  <c r="G508" s="1"/>
  <c r="M509"/>
  <c r="H509" s="1"/>
  <c r="G509" s="1"/>
  <c r="M510"/>
  <c r="H510"/>
  <c r="G510" s="1"/>
  <c r="M511"/>
  <c r="H511"/>
  <c r="M512"/>
  <c r="H512"/>
  <c r="M513"/>
  <c r="H513" s="1"/>
  <c r="G513" s="1"/>
  <c r="M514"/>
  <c r="H514"/>
  <c r="M515"/>
  <c r="H515"/>
  <c r="G515" s="1"/>
  <c r="M516"/>
  <c r="H516"/>
  <c r="M517"/>
  <c r="H517" s="1"/>
  <c r="M518"/>
  <c r="H518"/>
  <c r="G518" s="1"/>
  <c r="M519"/>
  <c r="H519"/>
  <c r="G519" s="1"/>
  <c r="M520"/>
  <c r="H520"/>
  <c r="M521"/>
  <c r="H521" s="1"/>
  <c r="M522"/>
  <c r="H522"/>
  <c r="G522" s="1"/>
  <c r="M523"/>
  <c r="H523"/>
  <c r="M524"/>
  <c r="H524"/>
  <c r="G524" s="1"/>
  <c r="M525"/>
  <c r="H525" s="1"/>
  <c r="M526"/>
  <c r="H526"/>
  <c r="M527"/>
  <c r="H527"/>
  <c r="G527" s="1"/>
  <c r="M528"/>
  <c r="H528" s="1"/>
  <c r="M529"/>
  <c r="H529" s="1"/>
  <c r="G529" s="1"/>
  <c r="M530"/>
  <c r="H530" s="1"/>
  <c r="G530" s="1"/>
  <c r="M531"/>
  <c r="H531"/>
  <c r="M532"/>
  <c r="H532" s="1"/>
  <c r="M533"/>
  <c r="H533" s="1"/>
  <c r="G533" s="1"/>
  <c r="M534"/>
  <c r="H534" s="1"/>
  <c r="G534" s="1"/>
  <c r="M535"/>
  <c r="H535"/>
  <c r="G535" s="1"/>
  <c r="M536"/>
  <c r="H536" s="1"/>
  <c r="G536" s="1"/>
  <c r="M537"/>
  <c r="H537" s="1"/>
  <c r="M538"/>
  <c r="H538" s="1"/>
  <c r="M539"/>
  <c r="H539"/>
  <c r="G539" s="1"/>
  <c r="M540"/>
  <c r="H540" s="1"/>
  <c r="G540" s="1"/>
  <c r="M541"/>
  <c r="H541" s="1"/>
  <c r="M542"/>
  <c r="H542" s="1"/>
  <c r="G542" s="1"/>
  <c r="M543"/>
  <c r="H543"/>
  <c r="M544"/>
  <c r="H544" s="1"/>
  <c r="M545"/>
  <c r="H545" s="1"/>
  <c r="M546"/>
  <c r="H546" s="1"/>
  <c r="G546" s="1"/>
  <c r="M547"/>
  <c r="H547"/>
  <c r="M548"/>
  <c r="H548" s="1"/>
  <c r="G548" s="1"/>
  <c r="M549"/>
  <c r="H549" s="1"/>
  <c r="G549" s="1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61"/>
  <c r="D110" s="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440" s="1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95" s="1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30"/>
  <c r="H5"/>
  <c r="G5" s="1"/>
  <c r="M6"/>
  <c r="H6" s="1"/>
  <c r="G6" s="1"/>
  <c r="M7"/>
  <c r="H7"/>
  <c r="M8"/>
  <c r="H8" s="1"/>
  <c r="M9"/>
  <c r="H9"/>
  <c r="G9" s="1"/>
  <c r="M10"/>
  <c r="H10" s="1"/>
  <c r="M11"/>
  <c r="H11"/>
  <c r="G11" s="1"/>
  <c r="M12"/>
  <c r="H12" s="1"/>
  <c r="M13"/>
  <c r="H13"/>
  <c r="M14"/>
  <c r="H14" s="1"/>
  <c r="G14" s="1"/>
  <c r="M15"/>
  <c r="H15"/>
  <c r="M16"/>
  <c r="H16" s="1"/>
  <c r="G16" s="1"/>
  <c r="M17"/>
  <c r="H17"/>
  <c r="M18"/>
  <c r="H18" s="1"/>
  <c r="M19"/>
  <c r="H19"/>
  <c r="G19" s="1"/>
  <c r="M20"/>
  <c r="H20" s="1"/>
  <c r="G20" s="1"/>
  <c r="M21"/>
  <c r="H21"/>
  <c r="G21" s="1"/>
  <c r="M22"/>
  <c r="H22" s="1"/>
  <c r="G22" s="1"/>
  <c r="M23"/>
  <c r="H23"/>
  <c r="M24"/>
  <c r="H24" s="1"/>
  <c r="M25"/>
  <c r="H25"/>
  <c r="G25" s="1"/>
  <c r="M26"/>
  <c r="H26" s="1"/>
  <c r="M27"/>
  <c r="H27"/>
  <c r="G27" s="1"/>
  <c r="M28"/>
  <c r="H28" s="1"/>
  <c r="M29"/>
  <c r="H29"/>
  <c r="M30"/>
  <c r="H30" s="1"/>
  <c r="G30" s="1"/>
  <c r="M31"/>
  <c r="H31"/>
  <c r="M32"/>
  <c r="H32" s="1"/>
  <c r="G32" s="1"/>
  <c r="M33"/>
  <c r="H33"/>
  <c r="M34"/>
  <c r="H34" s="1"/>
  <c r="M35"/>
  <c r="H35"/>
  <c r="G35" s="1"/>
  <c r="M36"/>
  <c r="H36" s="1"/>
  <c r="G36" s="1"/>
  <c r="M37"/>
  <c r="H37"/>
  <c r="G37" s="1"/>
  <c r="M38"/>
  <c r="H38" s="1"/>
  <c r="G38" s="1"/>
  <c r="M39"/>
  <c r="H39"/>
  <c r="M40"/>
  <c r="H40" s="1"/>
  <c r="M41"/>
  <c r="H41"/>
  <c r="G41" s="1"/>
  <c r="M42"/>
  <c r="H42" s="1"/>
  <c r="M43"/>
  <c r="H43"/>
  <c r="G43" s="1"/>
  <c r="M44"/>
  <c r="H44" s="1"/>
  <c r="M45"/>
  <c r="H45"/>
  <c r="M46"/>
  <c r="H46" s="1"/>
  <c r="G46" s="1"/>
  <c r="M47"/>
  <c r="H47"/>
  <c r="M48"/>
  <c r="H48" s="1"/>
  <c r="G48" s="1"/>
  <c r="M49"/>
  <c r="H49"/>
  <c r="M50"/>
  <c r="H50" s="1"/>
  <c r="M51"/>
  <c r="H51"/>
  <c r="G51" s="1"/>
  <c r="M52"/>
  <c r="H52" s="1"/>
  <c r="G52" s="1"/>
  <c r="M53"/>
  <c r="H53"/>
  <c r="G53" s="1"/>
  <c r="M54"/>
  <c r="H54" s="1"/>
  <c r="G54" s="1"/>
  <c r="M60"/>
  <c r="H60"/>
  <c r="M61"/>
  <c r="H61"/>
  <c r="G61" s="1"/>
  <c r="M62"/>
  <c r="H62"/>
  <c r="M63"/>
  <c r="H63"/>
  <c r="G63" s="1"/>
  <c r="M64"/>
  <c r="H64"/>
  <c r="M65"/>
  <c r="H65"/>
  <c r="G65" s="1"/>
  <c r="M66"/>
  <c r="H66"/>
  <c r="M67"/>
  <c r="H67"/>
  <c r="G67" s="1"/>
  <c r="M68"/>
  <c r="H68"/>
  <c r="M69"/>
  <c r="H69"/>
  <c r="G69" s="1"/>
  <c r="M70"/>
  <c r="H70"/>
  <c r="M71"/>
  <c r="H71"/>
  <c r="G71" s="1"/>
  <c r="M72"/>
  <c r="H72"/>
  <c r="M73"/>
  <c r="H73"/>
  <c r="G73" s="1"/>
  <c r="M74"/>
  <c r="H74"/>
  <c r="M75"/>
  <c r="H75"/>
  <c r="G75" s="1"/>
  <c r="M76"/>
  <c r="H76"/>
  <c r="M77"/>
  <c r="H77"/>
  <c r="G77" s="1"/>
  <c r="M78"/>
  <c r="H78"/>
  <c r="M79"/>
  <c r="H79"/>
  <c r="G79" s="1"/>
  <c r="M80"/>
  <c r="H80"/>
  <c r="M81"/>
  <c r="H81"/>
  <c r="G81" s="1"/>
  <c r="M82"/>
  <c r="H82"/>
  <c r="M83"/>
  <c r="H83"/>
  <c r="G83" s="1"/>
  <c r="M84"/>
  <c r="H84"/>
  <c r="M85"/>
  <c r="H85"/>
  <c r="G85" s="1"/>
  <c r="M86"/>
  <c r="H86"/>
  <c r="M87"/>
  <c r="H87"/>
  <c r="G87" s="1"/>
  <c r="M88"/>
  <c r="H88"/>
  <c r="M89"/>
  <c r="H89"/>
  <c r="G89" s="1"/>
  <c r="M90"/>
  <c r="H90"/>
  <c r="M91"/>
  <c r="H91"/>
  <c r="G91" s="1"/>
  <c r="M92"/>
  <c r="H92"/>
  <c r="M93"/>
  <c r="H93" s="1"/>
  <c r="M94"/>
  <c r="H94"/>
  <c r="G94" s="1"/>
  <c r="M95"/>
  <c r="H95" s="1"/>
  <c r="M96"/>
  <c r="H96"/>
  <c r="G96" s="1"/>
  <c r="M97"/>
  <c r="H97" s="1"/>
  <c r="M98"/>
  <c r="H98"/>
  <c r="M99"/>
  <c r="H99" s="1"/>
  <c r="G99" s="1"/>
  <c r="M100"/>
  <c r="H100"/>
  <c r="M101"/>
  <c r="H101" s="1"/>
  <c r="G101" s="1"/>
  <c r="M102"/>
  <c r="H102"/>
  <c r="M103"/>
  <c r="H103" s="1"/>
  <c r="M104"/>
  <c r="H104"/>
  <c r="G104" s="1"/>
  <c r="M105"/>
  <c r="H105" s="1"/>
  <c r="G105" s="1"/>
  <c r="M106"/>
  <c r="H106"/>
  <c r="G106" s="1"/>
  <c r="M107"/>
  <c r="H107" s="1"/>
  <c r="G107" s="1"/>
  <c r="M108"/>
  <c r="H108"/>
  <c r="M109"/>
  <c r="H109" s="1"/>
  <c r="M115"/>
  <c r="H115" s="1"/>
  <c r="G115" s="1"/>
  <c r="M116"/>
  <c r="H116"/>
  <c r="M117"/>
  <c r="H117" s="1"/>
  <c r="M118"/>
  <c r="H118"/>
  <c r="M119"/>
  <c r="H119" s="1"/>
  <c r="M120"/>
  <c r="H120"/>
  <c r="G120" s="1"/>
  <c r="M121"/>
  <c r="H121" s="1"/>
  <c r="G121" s="1"/>
  <c r="M122"/>
  <c r="H122"/>
  <c r="G122" s="1"/>
  <c r="M123"/>
  <c r="H123" s="1"/>
  <c r="G123" s="1"/>
  <c r="M124"/>
  <c r="H124"/>
  <c r="M125"/>
  <c r="H125" s="1"/>
  <c r="M126"/>
  <c r="H126"/>
  <c r="G126" s="1"/>
  <c r="M127"/>
  <c r="H127" s="1"/>
  <c r="M128"/>
  <c r="H128"/>
  <c r="G128" s="1"/>
  <c r="M129"/>
  <c r="H129" s="1"/>
  <c r="M130"/>
  <c r="H130"/>
  <c r="M131"/>
  <c r="H131" s="1"/>
  <c r="G131" s="1"/>
  <c r="M132"/>
  <c r="H132"/>
  <c r="M133"/>
  <c r="H133" s="1"/>
  <c r="G133" s="1"/>
  <c r="M134"/>
  <c r="H134"/>
  <c r="M135"/>
  <c r="H135" s="1"/>
  <c r="M136"/>
  <c r="H136"/>
  <c r="G136" s="1"/>
  <c r="M137"/>
  <c r="H137" s="1"/>
  <c r="G137" s="1"/>
  <c r="M138"/>
  <c r="H138"/>
  <c r="G138" s="1"/>
  <c r="M139"/>
  <c r="H139" s="1"/>
  <c r="G139" s="1"/>
  <c r="M140"/>
  <c r="H140"/>
  <c r="M141"/>
  <c r="H141" s="1"/>
  <c r="M142"/>
  <c r="H142"/>
  <c r="G142" s="1"/>
  <c r="M143"/>
  <c r="H143" s="1"/>
  <c r="M144"/>
  <c r="H144"/>
  <c r="G144" s="1"/>
  <c r="M145"/>
  <c r="H145" s="1"/>
  <c r="M146"/>
  <c r="H146"/>
  <c r="M147"/>
  <c r="H147" s="1"/>
  <c r="G147" s="1"/>
  <c r="M148"/>
  <c r="H148"/>
  <c r="M149"/>
  <c r="H149" s="1"/>
  <c r="G149" s="1"/>
  <c r="M150"/>
  <c r="H150"/>
  <c r="M151"/>
  <c r="H151" s="1"/>
  <c r="M152"/>
  <c r="H152"/>
  <c r="G152" s="1"/>
  <c r="M153"/>
  <c r="H153" s="1"/>
  <c r="G153" s="1"/>
  <c r="M154"/>
  <c r="H154"/>
  <c r="G154" s="1"/>
  <c r="M155"/>
  <c r="H155" s="1"/>
  <c r="G155" s="1"/>
  <c r="M156"/>
  <c r="H156"/>
  <c r="M157"/>
  <c r="H157" s="1"/>
  <c r="M158"/>
  <c r="H158"/>
  <c r="G158" s="1"/>
  <c r="M159"/>
  <c r="H159" s="1"/>
  <c r="M160"/>
  <c r="H160"/>
  <c r="G160" s="1"/>
  <c r="M161"/>
  <c r="H161" s="1"/>
  <c r="M162"/>
  <c r="H162"/>
  <c r="M163"/>
  <c r="H163" s="1"/>
  <c r="G163" s="1"/>
  <c r="M164"/>
  <c r="H164"/>
  <c r="M170"/>
  <c r="H170"/>
  <c r="G170" s="1"/>
  <c r="M171"/>
  <c r="H171"/>
  <c r="M172"/>
  <c r="H172"/>
  <c r="G172" s="1"/>
  <c r="M173"/>
  <c r="H173"/>
  <c r="M174"/>
  <c r="H174"/>
  <c r="G174" s="1"/>
  <c r="M175"/>
  <c r="H175"/>
  <c r="M176"/>
  <c r="H176"/>
  <c r="G176" s="1"/>
  <c r="M177"/>
  <c r="H177"/>
  <c r="M178"/>
  <c r="H178"/>
  <c r="G178" s="1"/>
  <c r="M179"/>
  <c r="H179"/>
  <c r="M180"/>
  <c r="H180"/>
  <c r="G180" s="1"/>
  <c r="M181"/>
  <c r="H181"/>
  <c r="M182"/>
  <c r="H182"/>
  <c r="G182" s="1"/>
  <c r="M183"/>
  <c r="H183"/>
  <c r="M184"/>
  <c r="H184"/>
  <c r="G184" s="1"/>
  <c r="M185"/>
  <c r="H185"/>
  <c r="M186"/>
  <c r="H186"/>
  <c r="G186" s="1"/>
  <c r="M187"/>
  <c r="H187"/>
  <c r="M188"/>
  <c r="H188"/>
  <c r="M189"/>
  <c r="H189"/>
  <c r="M190"/>
  <c r="H190"/>
  <c r="G190" s="1"/>
  <c r="M191"/>
  <c r="H191"/>
  <c r="M192"/>
  <c r="H192"/>
  <c r="G192" s="1"/>
  <c r="M193"/>
  <c r="H193"/>
  <c r="M194"/>
  <c r="H194"/>
  <c r="G194" s="1"/>
  <c r="M195"/>
  <c r="H195"/>
  <c r="M196"/>
  <c r="H196"/>
  <c r="G196" s="1"/>
  <c r="M197"/>
  <c r="H197"/>
  <c r="M198"/>
  <c r="H198"/>
  <c r="G198" s="1"/>
  <c r="M199"/>
  <c r="H199"/>
  <c r="M200"/>
  <c r="H200"/>
  <c r="G200" s="1"/>
  <c r="M201"/>
  <c r="H201"/>
  <c r="M202"/>
  <c r="H202"/>
  <c r="G202" s="1"/>
  <c r="M203"/>
  <c r="H203"/>
  <c r="M204"/>
  <c r="H204"/>
  <c r="G204" s="1"/>
  <c r="M205"/>
  <c r="H205"/>
  <c r="M206"/>
  <c r="H206"/>
  <c r="G206" s="1"/>
  <c r="M207"/>
  <c r="H207"/>
  <c r="M208"/>
  <c r="H208"/>
  <c r="G208" s="1"/>
  <c r="M209"/>
  <c r="H209"/>
  <c r="M210"/>
  <c r="H210"/>
  <c r="G210" s="1"/>
  <c r="M211"/>
  <c r="H211"/>
  <c r="M212"/>
  <c r="H212" s="1"/>
  <c r="M213"/>
  <c r="H213"/>
  <c r="G213" s="1"/>
  <c r="M214"/>
  <c r="H214" s="1"/>
  <c r="M215"/>
  <c r="H215"/>
  <c r="G215" s="1"/>
  <c r="M216"/>
  <c r="H216" s="1"/>
  <c r="M217"/>
  <c r="H217"/>
  <c r="M218"/>
  <c r="H218" s="1"/>
  <c r="G218" s="1"/>
  <c r="M219"/>
  <c r="H219"/>
  <c r="M225"/>
  <c r="H225"/>
  <c r="G225" s="1"/>
  <c r="M226"/>
  <c r="H226" s="1"/>
  <c r="M227"/>
  <c r="H227"/>
  <c r="M228"/>
  <c r="H228" s="1"/>
  <c r="G228" s="1"/>
  <c r="M229"/>
  <c r="H229"/>
  <c r="M230"/>
  <c r="H230" s="1"/>
  <c r="G230" s="1"/>
  <c r="M231"/>
  <c r="H231"/>
  <c r="M232"/>
  <c r="H232" s="1"/>
  <c r="M233"/>
  <c r="H233"/>
  <c r="G233" s="1"/>
  <c r="M234"/>
  <c r="H234" s="1"/>
  <c r="G234" s="1"/>
  <c r="M235"/>
  <c r="H235"/>
  <c r="G235" s="1"/>
  <c r="M236"/>
  <c r="H236" s="1"/>
  <c r="G236" s="1"/>
  <c r="M237"/>
  <c r="H237"/>
  <c r="M238"/>
  <c r="H238" s="1"/>
  <c r="M239"/>
  <c r="H239"/>
  <c r="G239" s="1"/>
  <c r="M240"/>
  <c r="H240" s="1"/>
  <c r="M241"/>
  <c r="H241"/>
  <c r="G241" s="1"/>
  <c r="M242"/>
  <c r="H242" s="1"/>
  <c r="M243"/>
  <c r="H243"/>
  <c r="M244"/>
  <c r="H244" s="1"/>
  <c r="G244" s="1"/>
  <c r="M245"/>
  <c r="H245"/>
  <c r="M246"/>
  <c r="H246" s="1"/>
  <c r="G246" s="1"/>
  <c r="M247"/>
  <c r="H247"/>
  <c r="M248"/>
  <c r="H248" s="1"/>
  <c r="M249"/>
  <c r="H249"/>
  <c r="G249" s="1"/>
  <c r="M250"/>
  <c r="H250" s="1"/>
  <c r="G250" s="1"/>
  <c r="M251"/>
  <c r="H251"/>
  <c r="G251" s="1"/>
  <c r="M252"/>
  <c r="H252" s="1"/>
  <c r="G252" s="1"/>
  <c r="M253"/>
  <c r="H253"/>
  <c r="M254"/>
  <c r="H254" s="1"/>
  <c r="M255"/>
  <c r="H255"/>
  <c r="G255" s="1"/>
  <c r="M256"/>
  <c r="H256" s="1"/>
  <c r="M257"/>
  <c r="H257"/>
  <c r="G257" s="1"/>
  <c r="M258"/>
  <c r="H258" s="1"/>
  <c r="M259"/>
  <c r="H259"/>
  <c r="M260"/>
  <c r="H260" s="1"/>
  <c r="G260" s="1"/>
  <c r="M261"/>
  <c r="H261"/>
  <c r="M262"/>
  <c r="H262" s="1"/>
  <c r="G262" s="1"/>
  <c r="M263"/>
  <c r="H263"/>
  <c r="M264"/>
  <c r="H264" s="1"/>
  <c r="M265"/>
  <c r="H265"/>
  <c r="G265" s="1"/>
  <c r="M266"/>
  <c r="H266" s="1"/>
  <c r="G266" s="1"/>
  <c r="M267"/>
  <c r="H267"/>
  <c r="M268"/>
  <c r="H268" s="1"/>
  <c r="G268" s="1"/>
  <c r="M269"/>
  <c r="H269"/>
  <c r="M270"/>
  <c r="H270" s="1"/>
  <c r="M271"/>
  <c r="H271"/>
  <c r="G271" s="1"/>
  <c r="M272"/>
  <c r="H272" s="1"/>
  <c r="M273"/>
  <c r="H273"/>
  <c r="G273" s="1"/>
  <c r="M274"/>
  <c r="H274" s="1"/>
  <c r="M280"/>
  <c r="H280"/>
  <c r="M281"/>
  <c r="H281"/>
  <c r="G281" s="1"/>
  <c r="M282"/>
  <c r="H282"/>
  <c r="G282" s="1"/>
  <c r="M283"/>
  <c r="H283"/>
  <c r="M284"/>
  <c r="H284"/>
  <c r="M285"/>
  <c r="H285"/>
  <c r="G285" s="1"/>
  <c r="M286"/>
  <c r="H286"/>
  <c r="G286" s="1"/>
  <c r="M287"/>
  <c r="H287"/>
  <c r="M288"/>
  <c r="H288"/>
  <c r="M289"/>
  <c r="H289"/>
  <c r="G289" s="1"/>
  <c r="M290"/>
  <c r="H290"/>
  <c r="G290" s="1"/>
  <c r="M291"/>
  <c r="H291"/>
  <c r="M292"/>
  <c r="H292"/>
  <c r="M293"/>
  <c r="H293"/>
  <c r="G293" s="1"/>
  <c r="M294"/>
  <c r="H294"/>
  <c r="G294" s="1"/>
  <c r="M295"/>
  <c r="H295"/>
  <c r="M296"/>
  <c r="H296"/>
  <c r="M297"/>
  <c r="H297"/>
  <c r="G297" s="1"/>
  <c r="M298"/>
  <c r="H298"/>
  <c r="G298" s="1"/>
  <c r="M299"/>
  <c r="H299"/>
  <c r="M300"/>
  <c r="H300"/>
  <c r="M301"/>
  <c r="H301"/>
  <c r="G301" s="1"/>
  <c r="M302"/>
  <c r="H302"/>
  <c r="G302" s="1"/>
  <c r="M303"/>
  <c r="H303"/>
  <c r="M304"/>
  <c r="H304"/>
  <c r="M305"/>
  <c r="H305"/>
  <c r="G305" s="1"/>
  <c r="M306"/>
  <c r="H306"/>
  <c r="G306" s="1"/>
  <c r="M307"/>
  <c r="H307"/>
  <c r="M308"/>
  <c r="H308"/>
  <c r="M309"/>
  <c r="H309"/>
  <c r="G309" s="1"/>
  <c r="M310"/>
  <c r="H310"/>
  <c r="G310" s="1"/>
  <c r="M311"/>
  <c r="H311"/>
  <c r="M312"/>
  <c r="H312"/>
  <c r="M313"/>
  <c r="H313"/>
  <c r="G313" s="1"/>
  <c r="M314"/>
  <c r="H314"/>
  <c r="G314" s="1"/>
  <c r="M315"/>
  <c r="H315"/>
  <c r="M316"/>
  <c r="H316"/>
  <c r="M317"/>
  <c r="H317"/>
  <c r="G317" s="1"/>
  <c r="M318"/>
  <c r="H318"/>
  <c r="G318" s="1"/>
  <c r="M319"/>
  <c r="H319"/>
  <c r="M320"/>
  <c r="H320"/>
  <c r="M321"/>
  <c r="H321"/>
  <c r="G321" s="1"/>
  <c r="M322"/>
  <c r="H322"/>
  <c r="G322" s="1"/>
  <c r="M323"/>
  <c r="H323"/>
  <c r="M324"/>
  <c r="H324"/>
  <c r="M325"/>
  <c r="H325"/>
  <c r="G325" s="1"/>
  <c r="M326"/>
  <c r="H326"/>
  <c r="G326" s="1"/>
  <c r="M327"/>
  <c r="H327"/>
  <c r="M328"/>
  <c r="H328"/>
  <c r="M329"/>
  <c r="H329"/>
  <c r="G329" s="1"/>
  <c r="M335"/>
  <c r="H335" s="1"/>
  <c r="M336"/>
  <c r="H336"/>
  <c r="G336" s="1"/>
  <c r="M337"/>
  <c r="H337" s="1"/>
  <c r="M338"/>
  <c r="H338"/>
  <c r="M339"/>
  <c r="H339" s="1"/>
  <c r="G339" s="1"/>
  <c r="M340"/>
  <c r="H340"/>
  <c r="M341"/>
  <c r="H341" s="1"/>
  <c r="G341" s="1"/>
  <c r="M342"/>
  <c r="H342"/>
  <c r="M343"/>
  <c r="H343" s="1"/>
  <c r="M344"/>
  <c r="H344"/>
  <c r="G344" s="1"/>
  <c r="M345"/>
  <c r="H345" s="1"/>
  <c r="G345" s="1"/>
  <c r="M346"/>
  <c r="H346"/>
  <c r="G346" s="1"/>
  <c r="M347"/>
  <c r="H347" s="1"/>
  <c r="G347" s="1"/>
  <c r="M348"/>
  <c r="H348"/>
  <c r="M349"/>
  <c r="H349" s="1"/>
  <c r="M350"/>
  <c r="H350"/>
  <c r="G350" s="1"/>
  <c r="M351"/>
  <c r="H351" s="1"/>
  <c r="M352"/>
  <c r="H352"/>
  <c r="G352" s="1"/>
  <c r="M353"/>
  <c r="H353" s="1"/>
  <c r="M354"/>
  <c r="H354"/>
  <c r="M355"/>
  <c r="H355" s="1"/>
  <c r="G355" s="1"/>
  <c r="M356"/>
  <c r="H356"/>
  <c r="M357"/>
  <c r="H357" s="1"/>
  <c r="G357" s="1"/>
  <c r="M358"/>
  <c r="H358"/>
  <c r="M359"/>
  <c r="H359" s="1"/>
  <c r="M360"/>
  <c r="H360"/>
  <c r="G360" s="1"/>
  <c r="M361"/>
  <c r="H361" s="1"/>
  <c r="G361" s="1"/>
  <c r="M362"/>
  <c r="H362"/>
  <c r="G362" s="1"/>
  <c r="M363"/>
  <c r="H363" s="1"/>
  <c r="G363" s="1"/>
  <c r="M364"/>
  <c r="H364"/>
  <c r="M365"/>
  <c r="H365" s="1"/>
  <c r="M366"/>
  <c r="H366"/>
  <c r="G366" s="1"/>
  <c r="M367"/>
  <c r="H367" s="1"/>
  <c r="M368"/>
  <c r="H368"/>
  <c r="G368" s="1"/>
  <c r="M369"/>
  <c r="H369" s="1"/>
  <c r="M370"/>
  <c r="H370"/>
  <c r="M371"/>
  <c r="H371" s="1"/>
  <c r="G371" s="1"/>
  <c r="M372"/>
  <c r="H372"/>
  <c r="M373"/>
  <c r="H373" s="1"/>
  <c r="G373" s="1"/>
  <c r="M374"/>
  <c r="H374"/>
  <c r="M375"/>
  <c r="H375" s="1"/>
  <c r="M376"/>
  <c r="H376"/>
  <c r="G376" s="1"/>
  <c r="M377"/>
  <c r="H377" s="1"/>
  <c r="G377" s="1"/>
  <c r="M378"/>
  <c r="H378"/>
  <c r="G378" s="1"/>
  <c r="M379"/>
  <c r="H379" s="1"/>
  <c r="G379" s="1"/>
  <c r="M380"/>
  <c r="H380"/>
  <c r="M381"/>
  <c r="H381" s="1"/>
  <c r="M382"/>
  <c r="H382"/>
  <c r="G382" s="1"/>
  <c r="M383"/>
  <c r="H383" s="1"/>
  <c r="M384"/>
  <c r="H384"/>
  <c r="G384" s="1"/>
  <c r="M390"/>
  <c r="H390"/>
  <c r="M391"/>
  <c r="H391"/>
  <c r="G391" s="1"/>
  <c r="M392"/>
  <c r="H392"/>
  <c r="M393"/>
  <c r="H393"/>
  <c r="G393" s="1"/>
  <c r="M394"/>
  <c r="H394"/>
  <c r="M395"/>
  <c r="H395"/>
  <c r="G395" s="1"/>
  <c r="M396"/>
  <c r="H396"/>
  <c r="M397"/>
  <c r="H397"/>
  <c r="G397" s="1"/>
  <c r="M398"/>
  <c r="H398"/>
  <c r="M399"/>
  <c r="H399"/>
  <c r="G399" s="1"/>
  <c r="M400"/>
  <c r="H400"/>
  <c r="M401"/>
  <c r="H401"/>
  <c r="G401" s="1"/>
  <c r="M402"/>
  <c r="H402"/>
  <c r="M403"/>
  <c r="H403"/>
  <c r="G403" s="1"/>
  <c r="M404"/>
  <c r="H404"/>
  <c r="M405"/>
  <c r="H405"/>
  <c r="G405" s="1"/>
  <c r="M406"/>
  <c r="H406"/>
  <c r="M407"/>
  <c r="H407"/>
  <c r="G407" s="1"/>
  <c r="M408"/>
  <c r="H408"/>
  <c r="M409"/>
  <c r="H409"/>
  <c r="G409" s="1"/>
  <c r="M410"/>
  <c r="H410"/>
  <c r="M411"/>
  <c r="H411"/>
  <c r="G411" s="1"/>
  <c r="M412"/>
  <c r="H412"/>
  <c r="M413"/>
  <c r="H413"/>
  <c r="G413" s="1"/>
  <c r="M414"/>
  <c r="H414"/>
  <c r="M415"/>
  <c r="H415"/>
  <c r="G415" s="1"/>
  <c r="M416"/>
  <c r="H416"/>
  <c r="M417"/>
  <c r="H417"/>
  <c r="G417" s="1"/>
  <c r="M418"/>
  <c r="H418"/>
  <c r="M419"/>
  <c r="H419"/>
  <c r="G419" s="1"/>
  <c r="M420"/>
  <c r="H420"/>
  <c r="M421"/>
  <c r="H421"/>
  <c r="G421" s="1"/>
  <c r="M422"/>
  <c r="H422"/>
  <c r="M423"/>
  <c r="H423"/>
  <c r="G423" s="1"/>
  <c r="M424"/>
  <c r="H424"/>
  <c r="M425"/>
  <c r="H425"/>
  <c r="G425" s="1"/>
  <c r="M426"/>
  <c r="H426"/>
  <c r="M427"/>
  <c r="H427"/>
  <c r="G427" s="1"/>
  <c r="M428"/>
  <c r="H428"/>
  <c r="M429"/>
  <c r="H429"/>
  <c r="G429" s="1"/>
  <c r="M430"/>
  <c r="H430"/>
  <c r="M431"/>
  <c r="H431"/>
  <c r="G431" s="1"/>
  <c r="M432"/>
  <c r="H432"/>
  <c r="M433"/>
  <c r="H433"/>
  <c r="G433" s="1"/>
  <c r="M434"/>
  <c r="H434"/>
  <c r="M435"/>
  <c r="H435"/>
  <c r="G435" s="1"/>
  <c r="M436"/>
  <c r="H436"/>
  <c r="M437"/>
  <c r="H437"/>
  <c r="G437" s="1"/>
  <c r="M438"/>
  <c r="H438"/>
  <c r="M439"/>
  <c r="H439"/>
  <c r="G439" s="1"/>
  <c r="M445"/>
  <c r="H445"/>
  <c r="M446"/>
  <c r="H446" s="1"/>
  <c r="G446" s="1"/>
  <c r="M447"/>
  <c r="H447"/>
  <c r="M448"/>
  <c r="H448" s="1"/>
  <c r="M449"/>
  <c r="H449"/>
  <c r="G449" s="1"/>
  <c r="M450"/>
  <c r="H450" s="1"/>
  <c r="G450" s="1"/>
  <c r="M451"/>
  <c r="H451"/>
  <c r="G451" s="1"/>
  <c r="M452"/>
  <c r="H452" s="1"/>
  <c r="G452" s="1"/>
  <c r="M453"/>
  <c r="H453"/>
  <c r="M454"/>
  <c r="H454" s="1"/>
  <c r="M455"/>
  <c r="H455"/>
  <c r="G455" s="1"/>
  <c r="M456"/>
  <c r="H456" s="1"/>
  <c r="M457"/>
  <c r="H457"/>
  <c r="G457" s="1"/>
  <c r="M458"/>
  <c r="H458" s="1"/>
  <c r="M459"/>
  <c r="H459"/>
  <c r="M460"/>
  <c r="H460" s="1"/>
  <c r="G460" s="1"/>
  <c r="M461"/>
  <c r="H461"/>
  <c r="M462"/>
  <c r="H462" s="1"/>
  <c r="G462" s="1"/>
  <c r="M463"/>
  <c r="H463"/>
  <c r="M464"/>
  <c r="H464" s="1"/>
  <c r="M465"/>
  <c r="H465"/>
  <c r="M466"/>
  <c r="H466" s="1"/>
  <c r="G466" s="1"/>
  <c r="M467"/>
  <c r="H467"/>
  <c r="M468"/>
  <c r="H468" s="1"/>
  <c r="G468" s="1"/>
  <c r="M469"/>
  <c r="H469"/>
  <c r="M470"/>
  <c r="H470" s="1"/>
  <c r="M471"/>
  <c r="H471"/>
  <c r="G471" s="1"/>
  <c r="M472"/>
  <c r="H472" s="1"/>
  <c r="M473"/>
  <c r="H473"/>
  <c r="G473" s="1"/>
  <c r="M474"/>
  <c r="H474" s="1"/>
  <c r="M475"/>
  <c r="H475"/>
  <c r="M476"/>
  <c r="H476" s="1"/>
  <c r="G476" s="1"/>
  <c r="M477"/>
  <c r="H477"/>
  <c r="M478"/>
  <c r="H478" s="1"/>
  <c r="G478" s="1"/>
  <c r="M479"/>
  <c r="H479"/>
  <c r="M480"/>
  <c r="H480" s="1"/>
  <c r="M481"/>
  <c r="H481"/>
  <c r="G481" s="1"/>
  <c r="M482"/>
  <c r="H482" s="1"/>
  <c r="G482" s="1"/>
  <c r="M483"/>
  <c r="H483"/>
  <c r="G483" s="1"/>
  <c r="M484"/>
  <c r="H484" s="1"/>
  <c r="G484" s="1"/>
  <c r="M485"/>
  <c r="H485"/>
  <c r="M486"/>
  <c r="H486" s="1"/>
  <c r="M487"/>
  <c r="H487"/>
  <c r="G487" s="1"/>
  <c r="M488"/>
  <c r="H488" s="1"/>
  <c r="M489"/>
  <c r="H489"/>
  <c r="G489" s="1"/>
  <c r="M490"/>
  <c r="H490" s="1"/>
  <c r="M491"/>
  <c r="H491"/>
  <c r="M492"/>
  <c r="H492" s="1"/>
  <c r="G492" s="1"/>
  <c r="M493"/>
  <c r="H493"/>
  <c r="M494"/>
  <c r="H494" s="1"/>
  <c r="G494" s="1"/>
  <c r="M500"/>
  <c r="H500"/>
  <c r="M501"/>
  <c r="H501"/>
  <c r="M502"/>
  <c r="H502"/>
  <c r="G502" s="1"/>
  <c r="M503"/>
  <c r="H503"/>
  <c r="G503" s="1"/>
  <c r="M504"/>
  <c r="H504"/>
  <c r="M505"/>
  <c r="H505"/>
  <c r="M506"/>
  <c r="H506"/>
  <c r="G506" s="1"/>
  <c r="M507"/>
  <c r="H507"/>
  <c r="G507" s="1"/>
  <c r="M508"/>
  <c r="H508"/>
  <c r="M509"/>
  <c r="H509"/>
  <c r="M510"/>
  <c r="H510"/>
  <c r="G510" s="1"/>
  <c r="M511"/>
  <c r="H511"/>
  <c r="G511" s="1"/>
  <c r="M512"/>
  <c r="H512"/>
  <c r="M513"/>
  <c r="H513"/>
  <c r="M514"/>
  <c r="H514"/>
  <c r="G514" s="1"/>
  <c r="M515"/>
  <c r="H515"/>
  <c r="G515" s="1"/>
  <c r="M516"/>
  <c r="H516"/>
  <c r="M517"/>
  <c r="H517"/>
  <c r="M518"/>
  <c r="H518"/>
  <c r="G518" s="1"/>
  <c r="M519"/>
  <c r="H519"/>
  <c r="G519" s="1"/>
  <c r="M520"/>
  <c r="H520"/>
  <c r="M521"/>
  <c r="H521"/>
  <c r="M522"/>
  <c r="H522"/>
  <c r="G522" s="1"/>
  <c r="M523"/>
  <c r="H523"/>
  <c r="G523" s="1"/>
  <c r="M524"/>
  <c r="H524"/>
  <c r="M525"/>
  <c r="H525"/>
  <c r="M526"/>
  <c r="H526"/>
  <c r="G526" s="1"/>
  <c r="M527"/>
  <c r="H527"/>
  <c r="G527" s="1"/>
  <c r="M528"/>
  <c r="H528"/>
  <c r="M529"/>
  <c r="H529"/>
  <c r="M530"/>
  <c r="H530"/>
  <c r="G530" s="1"/>
  <c r="M531"/>
  <c r="H531"/>
  <c r="G531" s="1"/>
  <c r="M532"/>
  <c r="H532"/>
  <c r="M533"/>
  <c r="H533"/>
  <c r="M534"/>
  <c r="H534"/>
  <c r="G534" s="1"/>
  <c r="M535"/>
  <c r="H535"/>
  <c r="G535" s="1"/>
  <c r="M536"/>
  <c r="H536"/>
  <c r="M537"/>
  <c r="H537"/>
  <c r="M538"/>
  <c r="H538"/>
  <c r="G538" s="1"/>
  <c r="M539"/>
  <c r="H539"/>
  <c r="G539" s="1"/>
  <c r="M540"/>
  <c r="H540"/>
  <c r="M541"/>
  <c r="H541"/>
  <c r="M542"/>
  <c r="H542"/>
  <c r="G542" s="1"/>
  <c r="M543"/>
  <c r="H543"/>
  <c r="G543" s="1"/>
  <c r="M544"/>
  <c r="H544"/>
  <c r="M545"/>
  <c r="H545"/>
  <c r="M546"/>
  <c r="H546"/>
  <c r="G546" s="1"/>
  <c r="M547"/>
  <c r="H547"/>
  <c r="G547" s="1"/>
  <c r="M548"/>
  <c r="H548"/>
  <c r="M549"/>
  <c r="H549"/>
  <c r="D5"/>
  <c r="D6"/>
  <c r="D7"/>
  <c r="D8"/>
  <c r="D55" s="1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50" s="1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29"/>
  <c r="H5" s="1"/>
  <c r="M6"/>
  <c r="H6" s="1"/>
  <c r="M7"/>
  <c r="H7" s="1"/>
  <c r="G7" s="1"/>
  <c r="M8"/>
  <c r="H8" s="1"/>
  <c r="G8" s="1"/>
  <c r="M9"/>
  <c r="H9" s="1"/>
  <c r="M10"/>
  <c r="H10" s="1"/>
  <c r="G10" s="1"/>
  <c r="M11"/>
  <c r="H11" s="1"/>
  <c r="G11" s="1"/>
  <c r="M12"/>
  <c r="H12"/>
  <c r="M13"/>
  <c r="H13" s="1"/>
  <c r="M14"/>
  <c r="H14" s="1"/>
  <c r="G14" s="1"/>
  <c r="M15"/>
  <c r="H15" s="1"/>
  <c r="G15" s="1"/>
  <c r="M16"/>
  <c r="H16" s="1"/>
  <c r="M17"/>
  <c r="H17"/>
  <c r="G17" s="1"/>
  <c r="M18"/>
  <c r="H18" s="1"/>
  <c r="M19"/>
  <c r="H19"/>
  <c r="M20"/>
  <c r="H20" s="1"/>
  <c r="G20" s="1"/>
  <c r="M21"/>
  <c r="H21"/>
  <c r="M22"/>
  <c r="H22" s="1"/>
  <c r="G22" s="1"/>
  <c r="M23"/>
  <c r="H23"/>
  <c r="M24"/>
  <c r="H24" s="1"/>
  <c r="M25"/>
  <c r="H25"/>
  <c r="G25" s="1"/>
  <c r="M26"/>
  <c r="H26" s="1"/>
  <c r="G26" s="1"/>
  <c r="M27"/>
  <c r="H27"/>
  <c r="G27" s="1"/>
  <c r="M28"/>
  <c r="H28" s="1"/>
  <c r="G28" s="1"/>
  <c r="M29"/>
  <c r="H29"/>
  <c r="M30"/>
  <c r="H30" s="1"/>
  <c r="M31"/>
  <c r="H31"/>
  <c r="G31" s="1"/>
  <c r="M32"/>
  <c r="H32" s="1"/>
  <c r="M33"/>
  <c r="H33"/>
  <c r="G33" s="1"/>
  <c r="M34"/>
  <c r="H34" s="1"/>
  <c r="M35"/>
  <c r="H35"/>
  <c r="M36"/>
  <c r="H36" s="1"/>
  <c r="G36" s="1"/>
  <c r="M37"/>
  <c r="H37"/>
  <c r="M38"/>
  <c r="H38" s="1"/>
  <c r="G38" s="1"/>
  <c r="M39"/>
  <c r="H39"/>
  <c r="M40"/>
  <c r="H40" s="1"/>
  <c r="M41"/>
  <c r="H41"/>
  <c r="G41" s="1"/>
  <c r="M42"/>
  <c r="H42" s="1"/>
  <c r="G42" s="1"/>
  <c r="M43"/>
  <c r="H43"/>
  <c r="G43" s="1"/>
  <c r="M44"/>
  <c r="H44" s="1"/>
  <c r="G44" s="1"/>
  <c r="M45"/>
  <c r="H45"/>
  <c r="M46"/>
  <c r="H46" s="1"/>
  <c r="M47"/>
  <c r="H47"/>
  <c r="G47" s="1"/>
  <c r="M48"/>
  <c r="H48" s="1"/>
  <c r="M49"/>
  <c r="H49"/>
  <c r="G49" s="1"/>
  <c r="M50"/>
  <c r="H50" s="1"/>
  <c r="M51"/>
  <c r="H51"/>
  <c r="M52"/>
  <c r="H52" s="1"/>
  <c r="G52" s="1"/>
  <c r="M53"/>
  <c r="H53"/>
  <c r="M54"/>
  <c r="H54" s="1"/>
  <c r="G54" s="1"/>
  <c r="M60"/>
  <c r="H60"/>
  <c r="M61"/>
  <c r="H61" s="1"/>
  <c r="M62"/>
  <c r="H62" s="1"/>
  <c r="M63"/>
  <c r="H63" s="1"/>
  <c r="G63" s="1"/>
  <c r="M64"/>
  <c r="H64"/>
  <c r="M65"/>
  <c r="H65" s="1"/>
  <c r="G65" s="1"/>
  <c r="M66"/>
  <c r="H66" s="1"/>
  <c r="G66" s="1"/>
  <c r="M67"/>
  <c r="H67" s="1"/>
  <c r="M68"/>
  <c r="H68" s="1"/>
  <c r="M69"/>
  <c r="H69" s="1"/>
  <c r="M70"/>
  <c r="H70" s="1"/>
  <c r="G70" s="1"/>
  <c r="M71"/>
  <c r="H71" s="1"/>
  <c r="G71" s="1"/>
  <c r="M72"/>
  <c r="H72"/>
  <c r="G72" s="1"/>
  <c r="M73"/>
  <c r="H73" s="1"/>
  <c r="G73" s="1"/>
  <c r="M74"/>
  <c r="H74" s="1"/>
  <c r="M75"/>
  <c r="H75" s="1"/>
  <c r="M76"/>
  <c r="H76"/>
  <c r="G76" s="1"/>
  <c r="M77"/>
  <c r="H77" s="1"/>
  <c r="G77" s="1"/>
  <c r="M78"/>
  <c r="H78" s="1"/>
  <c r="M79"/>
  <c r="H79" s="1"/>
  <c r="G79" s="1"/>
  <c r="M80"/>
  <c r="H80"/>
  <c r="M81"/>
  <c r="H81" s="1"/>
  <c r="M82"/>
  <c r="H82" s="1"/>
  <c r="M83"/>
  <c r="H83" s="1"/>
  <c r="G83" s="1"/>
  <c r="M84"/>
  <c r="H84" s="1"/>
  <c r="G84" s="1"/>
  <c r="M85"/>
  <c r="H85" s="1"/>
  <c r="M86"/>
  <c r="H86" s="1"/>
  <c r="G86" s="1"/>
  <c r="M87"/>
  <c r="H87" s="1"/>
  <c r="G87" s="1"/>
  <c r="M88"/>
  <c r="H88"/>
  <c r="M89"/>
  <c r="H89" s="1"/>
  <c r="M90"/>
  <c r="H90" s="1"/>
  <c r="G90" s="1"/>
  <c r="M91"/>
  <c r="H91" s="1"/>
  <c r="G91" s="1"/>
  <c r="M92"/>
  <c r="H92"/>
  <c r="M93"/>
  <c r="H93" s="1"/>
  <c r="G93" s="1"/>
  <c r="M94"/>
  <c r="H94" s="1"/>
  <c r="M95"/>
  <c r="H95" s="1"/>
  <c r="M96"/>
  <c r="H96"/>
  <c r="G96" s="1"/>
  <c r="M97"/>
  <c r="H97" s="1"/>
  <c r="G97" s="1"/>
  <c r="M98"/>
  <c r="H98" s="1"/>
  <c r="M99"/>
  <c r="H99" s="1"/>
  <c r="G99" s="1"/>
  <c r="M100"/>
  <c r="H100" s="1"/>
  <c r="G100" s="1"/>
  <c r="M101"/>
  <c r="H101" s="1"/>
  <c r="M102"/>
  <c r="H102" s="1"/>
  <c r="M103"/>
  <c r="H103" s="1"/>
  <c r="M104"/>
  <c r="H104"/>
  <c r="G104" s="1"/>
  <c r="M105"/>
  <c r="H105" s="1"/>
  <c r="M106"/>
  <c r="H106" s="1"/>
  <c r="G106" s="1"/>
  <c r="M107"/>
  <c r="H107" s="1"/>
  <c r="G107" s="1"/>
  <c r="M108"/>
  <c r="H108"/>
  <c r="M109"/>
  <c r="H109" s="1"/>
  <c r="M115"/>
  <c r="H115" s="1"/>
  <c r="G115" s="1"/>
  <c r="M116"/>
  <c r="H116"/>
  <c r="M117"/>
  <c r="H117" s="1"/>
  <c r="G117" s="1"/>
  <c r="M118"/>
  <c r="H118"/>
  <c r="M119"/>
  <c r="H119" s="1"/>
  <c r="M120"/>
  <c r="H120"/>
  <c r="G120" s="1"/>
  <c r="M121"/>
  <c r="H121" s="1"/>
  <c r="G121" s="1"/>
  <c r="M122"/>
  <c r="H122"/>
  <c r="G122" s="1"/>
  <c r="M123"/>
  <c r="H123" s="1"/>
  <c r="G123" s="1"/>
  <c r="M124"/>
  <c r="H124"/>
  <c r="M125"/>
  <c r="H125" s="1"/>
  <c r="M126"/>
  <c r="H126"/>
  <c r="G126" s="1"/>
  <c r="M127"/>
  <c r="H127" s="1"/>
  <c r="M128"/>
  <c r="H128"/>
  <c r="G128" s="1"/>
  <c r="M129"/>
  <c r="H129" s="1"/>
  <c r="M130"/>
  <c r="H130"/>
  <c r="M131"/>
  <c r="H131" s="1"/>
  <c r="G131" s="1"/>
  <c r="M132"/>
  <c r="H132"/>
  <c r="M133"/>
  <c r="H133" s="1"/>
  <c r="G133" s="1"/>
  <c r="M134"/>
  <c r="H134"/>
  <c r="M135"/>
  <c r="H135" s="1"/>
  <c r="M136"/>
  <c r="H136"/>
  <c r="G136" s="1"/>
  <c r="M137"/>
  <c r="H137" s="1"/>
  <c r="G137" s="1"/>
  <c r="M138"/>
  <c r="H138"/>
  <c r="G138" s="1"/>
  <c r="M139"/>
  <c r="H139" s="1"/>
  <c r="G139" s="1"/>
  <c r="M140"/>
  <c r="H140"/>
  <c r="M141"/>
  <c r="H141" s="1"/>
  <c r="M142"/>
  <c r="H142"/>
  <c r="G142" s="1"/>
  <c r="M143"/>
  <c r="H143" s="1"/>
  <c r="M144"/>
  <c r="H144"/>
  <c r="G144" s="1"/>
  <c r="M145"/>
  <c r="H145" s="1"/>
  <c r="M146"/>
  <c r="H146"/>
  <c r="M147"/>
  <c r="H147" s="1"/>
  <c r="G147" s="1"/>
  <c r="M148"/>
  <c r="H148"/>
  <c r="M149"/>
  <c r="H149" s="1"/>
  <c r="G149" s="1"/>
  <c r="M150"/>
  <c r="H150"/>
  <c r="M151"/>
  <c r="H151" s="1"/>
  <c r="M152"/>
  <c r="H152"/>
  <c r="G152" s="1"/>
  <c r="M153"/>
  <c r="H153" s="1"/>
  <c r="G153" s="1"/>
  <c r="M154"/>
  <c r="H154"/>
  <c r="G154" s="1"/>
  <c r="M155"/>
  <c r="H155" s="1"/>
  <c r="G155" s="1"/>
  <c r="M156"/>
  <c r="H156"/>
  <c r="M157"/>
  <c r="H157" s="1"/>
  <c r="M158"/>
  <c r="H158"/>
  <c r="G158" s="1"/>
  <c r="M159"/>
  <c r="H159" s="1"/>
  <c r="M160"/>
  <c r="H160"/>
  <c r="G160" s="1"/>
  <c r="M161"/>
  <c r="H161" s="1"/>
  <c r="M162"/>
  <c r="H162"/>
  <c r="M163"/>
  <c r="H163" s="1"/>
  <c r="G163" s="1"/>
  <c r="M164"/>
  <c r="H164"/>
  <c r="M170"/>
  <c r="H170" s="1"/>
  <c r="G170" s="1"/>
  <c r="M171"/>
  <c r="H171" s="1"/>
  <c r="G171" s="1"/>
  <c r="M172"/>
  <c r="H172" s="1"/>
  <c r="M173"/>
  <c r="H173" s="1"/>
  <c r="M174"/>
  <c r="H174" s="1"/>
  <c r="M175"/>
  <c r="H175" s="1"/>
  <c r="G175" s="1"/>
  <c r="M176"/>
  <c r="H176" s="1"/>
  <c r="G176" s="1"/>
  <c r="M177"/>
  <c r="H177"/>
  <c r="G177" s="1"/>
  <c r="M178"/>
  <c r="H178" s="1"/>
  <c r="G178" s="1"/>
  <c r="M179"/>
  <c r="H179" s="1"/>
  <c r="M180"/>
  <c r="H180" s="1"/>
  <c r="M181"/>
  <c r="H181"/>
  <c r="G181" s="1"/>
  <c r="M182"/>
  <c r="H182" s="1"/>
  <c r="G182" s="1"/>
  <c r="M183"/>
  <c r="H183" s="1"/>
  <c r="M184"/>
  <c r="H184" s="1"/>
  <c r="G184" s="1"/>
  <c r="M185"/>
  <c r="H185"/>
  <c r="M186"/>
  <c r="H186" s="1"/>
  <c r="M187"/>
  <c r="H187" s="1"/>
  <c r="M188"/>
  <c r="H188" s="1"/>
  <c r="G188" s="1"/>
  <c r="M189"/>
  <c r="H189" s="1"/>
  <c r="G189" s="1"/>
  <c r="M190"/>
  <c r="H190" s="1"/>
  <c r="M191"/>
  <c r="H191" s="1"/>
  <c r="G191" s="1"/>
  <c r="M192"/>
  <c r="H192" s="1"/>
  <c r="G192" s="1"/>
  <c r="M193"/>
  <c r="H193"/>
  <c r="M194"/>
  <c r="H194" s="1"/>
  <c r="M195"/>
  <c r="H195" s="1"/>
  <c r="G195" s="1"/>
  <c r="M196"/>
  <c r="H196" s="1"/>
  <c r="G196" s="1"/>
  <c r="M197"/>
  <c r="H197"/>
  <c r="G197" s="1"/>
  <c r="M198"/>
  <c r="H198" s="1"/>
  <c r="G198" s="1"/>
  <c r="M199"/>
  <c r="H199" s="1"/>
  <c r="M200"/>
  <c r="H200" s="1"/>
  <c r="M201"/>
  <c r="H201"/>
  <c r="G201" s="1"/>
  <c r="M202"/>
  <c r="H202" s="1"/>
  <c r="G202" s="1"/>
  <c r="M203"/>
  <c r="H203" s="1"/>
  <c r="M204"/>
  <c r="H204" s="1"/>
  <c r="G204" s="1"/>
  <c r="M205"/>
  <c r="H205" s="1"/>
  <c r="G205" s="1"/>
  <c r="M206"/>
  <c r="H206" s="1"/>
  <c r="M207"/>
  <c r="H207" s="1"/>
  <c r="M208"/>
  <c r="H208" s="1"/>
  <c r="M209"/>
  <c r="H209"/>
  <c r="G209" s="1"/>
  <c r="M210"/>
  <c r="H210" s="1"/>
  <c r="M211"/>
  <c r="H211" s="1"/>
  <c r="G211" s="1"/>
  <c r="M212"/>
  <c r="H212" s="1"/>
  <c r="G212" s="1"/>
  <c r="M213"/>
  <c r="H213"/>
  <c r="M214"/>
  <c r="H214" s="1"/>
  <c r="M215"/>
  <c r="H215" s="1"/>
  <c r="G215" s="1"/>
  <c r="M216"/>
  <c r="H216" s="1"/>
  <c r="G216" s="1"/>
  <c r="M217"/>
  <c r="H217"/>
  <c r="G217" s="1"/>
  <c r="M218"/>
  <c r="H218" s="1"/>
  <c r="G218" s="1"/>
  <c r="M219"/>
  <c r="H219" s="1"/>
  <c r="M225"/>
  <c r="H225"/>
  <c r="M226"/>
  <c r="H226" s="1"/>
  <c r="G226" s="1"/>
  <c r="M227"/>
  <c r="H227"/>
  <c r="M228"/>
  <c r="H228" s="1"/>
  <c r="G228" s="1"/>
  <c r="M229"/>
  <c r="H229"/>
  <c r="M230"/>
  <c r="H230" s="1"/>
  <c r="M231"/>
  <c r="H231"/>
  <c r="G231" s="1"/>
  <c r="M232"/>
  <c r="H232" s="1"/>
  <c r="G232" s="1"/>
  <c r="M233"/>
  <c r="H233"/>
  <c r="G233" s="1"/>
  <c r="M234"/>
  <c r="H234" s="1"/>
  <c r="G234" s="1"/>
  <c r="M235"/>
  <c r="H235"/>
  <c r="M236"/>
  <c r="H236" s="1"/>
  <c r="M237"/>
  <c r="H237"/>
  <c r="G237" s="1"/>
  <c r="M238"/>
  <c r="H238" s="1"/>
  <c r="M239"/>
  <c r="H239"/>
  <c r="G239" s="1"/>
  <c r="M240"/>
  <c r="H240" s="1"/>
  <c r="M241"/>
  <c r="H241"/>
  <c r="M242"/>
  <c r="H242" s="1"/>
  <c r="G242" s="1"/>
  <c r="M243"/>
  <c r="H243"/>
  <c r="M244"/>
  <c r="H244" s="1"/>
  <c r="G244" s="1"/>
  <c r="M245"/>
  <c r="H245"/>
  <c r="M246"/>
  <c r="H246" s="1"/>
  <c r="M247"/>
  <c r="H247"/>
  <c r="G247" s="1"/>
  <c r="M248"/>
  <c r="H248" s="1"/>
  <c r="G248" s="1"/>
  <c r="M249"/>
  <c r="H249"/>
  <c r="G249" s="1"/>
  <c r="M250"/>
  <c r="H250" s="1"/>
  <c r="G250" s="1"/>
  <c r="M251"/>
  <c r="H251"/>
  <c r="M252"/>
  <c r="H252" s="1"/>
  <c r="M253"/>
  <c r="H253"/>
  <c r="G253" s="1"/>
  <c r="M254"/>
  <c r="H254" s="1"/>
  <c r="M255"/>
  <c r="H255"/>
  <c r="G255" s="1"/>
  <c r="M256"/>
  <c r="H256" s="1"/>
  <c r="M257"/>
  <c r="H257"/>
  <c r="M258"/>
  <c r="H258" s="1"/>
  <c r="G258" s="1"/>
  <c r="M259"/>
  <c r="H259"/>
  <c r="M260"/>
  <c r="H260" s="1"/>
  <c r="G260" s="1"/>
  <c r="M261"/>
  <c r="H261"/>
  <c r="M262"/>
  <c r="H262" s="1"/>
  <c r="M263"/>
  <c r="H263"/>
  <c r="G263" s="1"/>
  <c r="M264"/>
  <c r="H264" s="1"/>
  <c r="G264" s="1"/>
  <c r="M265"/>
  <c r="H265"/>
  <c r="G265" s="1"/>
  <c r="M266"/>
  <c r="H266" s="1"/>
  <c r="G266" s="1"/>
  <c r="M267"/>
  <c r="H267"/>
  <c r="M268"/>
  <c r="H268" s="1"/>
  <c r="M269"/>
  <c r="H269"/>
  <c r="G269" s="1"/>
  <c r="M270"/>
  <c r="H270" s="1"/>
  <c r="M271"/>
  <c r="H271"/>
  <c r="G271" s="1"/>
  <c r="M272"/>
  <c r="H272" s="1"/>
  <c r="M273"/>
  <c r="H273"/>
  <c r="M274"/>
  <c r="H274" s="1"/>
  <c r="G274" s="1"/>
  <c r="M280"/>
  <c r="H280" s="1"/>
  <c r="G280" s="1"/>
  <c r="M281"/>
  <c r="H281" s="1"/>
  <c r="M282"/>
  <c r="H282" s="1"/>
  <c r="G282" s="1"/>
  <c r="M283"/>
  <c r="H283" s="1"/>
  <c r="G283" s="1"/>
  <c r="M284"/>
  <c r="H284" s="1"/>
  <c r="M285"/>
  <c r="H285" s="1"/>
  <c r="M286"/>
  <c r="H286"/>
  <c r="G286" s="1"/>
  <c r="M287"/>
  <c r="H287" s="1"/>
  <c r="G287" s="1"/>
  <c r="M288"/>
  <c r="H288" s="1"/>
  <c r="M289"/>
  <c r="H289" s="1"/>
  <c r="G289" s="1"/>
  <c r="M290"/>
  <c r="H290"/>
  <c r="M291"/>
  <c r="H291" s="1"/>
  <c r="M292"/>
  <c r="H292" s="1"/>
  <c r="M293"/>
  <c r="H293" s="1"/>
  <c r="G293" s="1"/>
  <c r="M294"/>
  <c r="H294"/>
  <c r="M295"/>
  <c r="H295" s="1"/>
  <c r="G295" s="1"/>
  <c r="M296"/>
  <c r="H296" s="1"/>
  <c r="G296" s="1"/>
  <c r="M297"/>
  <c r="H297" s="1"/>
  <c r="M298"/>
  <c r="H298" s="1"/>
  <c r="M299"/>
  <c r="H299" s="1"/>
  <c r="M300"/>
  <c r="H300" s="1"/>
  <c r="G300" s="1"/>
  <c r="M301"/>
  <c r="H301" s="1"/>
  <c r="G301" s="1"/>
  <c r="M302"/>
  <c r="H302"/>
  <c r="G302" s="1"/>
  <c r="M303"/>
  <c r="H303" s="1"/>
  <c r="G303" s="1"/>
  <c r="M304"/>
  <c r="H304" s="1"/>
  <c r="M305"/>
  <c r="H305" s="1"/>
  <c r="M306"/>
  <c r="H306"/>
  <c r="G306" s="1"/>
  <c r="M307"/>
  <c r="H307" s="1"/>
  <c r="G307" s="1"/>
  <c r="M308"/>
  <c r="H308" s="1"/>
  <c r="M309"/>
  <c r="H309" s="1"/>
  <c r="G309" s="1"/>
  <c r="M310"/>
  <c r="H310"/>
  <c r="M311"/>
  <c r="H311" s="1"/>
  <c r="M312"/>
  <c r="H312" s="1"/>
  <c r="M313"/>
  <c r="H313" s="1"/>
  <c r="G313" s="1"/>
  <c r="M314"/>
  <c r="H314" s="1"/>
  <c r="G314" s="1"/>
  <c r="M315"/>
  <c r="H315" s="1"/>
  <c r="M316"/>
  <c r="H316" s="1"/>
  <c r="G316" s="1"/>
  <c r="M317"/>
  <c r="H317" s="1"/>
  <c r="G317" s="1"/>
  <c r="M318"/>
  <c r="H318"/>
  <c r="M319"/>
  <c r="H319" s="1"/>
  <c r="M320"/>
  <c r="H320" s="1"/>
  <c r="G320" s="1"/>
  <c r="M321"/>
  <c r="H321" s="1"/>
  <c r="G321" s="1"/>
  <c r="M322"/>
  <c r="H322"/>
  <c r="G322" s="1"/>
  <c r="M323"/>
  <c r="H323" s="1"/>
  <c r="G323" s="1"/>
  <c r="M324"/>
  <c r="H324" s="1"/>
  <c r="M325"/>
  <c r="H325" s="1"/>
  <c r="M326"/>
  <c r="H326"/>
  <c r="G326" s="1"/>
  <c r="M327"/>
  <c r="H327" s="1"/>
  <c r="G327" s="1"/>
  <c r="M328"/>
  <c r="H328" s="1"/>
  <c r="M329"/>
  <c r="H329" s="1"/>
  <c r="G329" s="1"/>
  <c r="M335"/>
  <c r="H335" s="1"/>
  <c r="G335" s="1"/>
  <c r="M336"/>
  <c r="H336"/>
  <c r="M337"/>
  <c r="H337" s="1"/>
  <c r="M338"/>
  <c r="H338"/>
  <c r="G338" s="1"/>
  <c r="M339"/>
  <c r="H339" s="1"/>
  <c r="M340"/>
  <c r="H340"/>
  <c r="G340" s="1"/>
  <c r="M341"/>
  <c r="H341" s="1"/>
  <c r="M342"/>
  <c r="H342"/>
  <c r="M343"/>
  <c r="H343" s="1"/>
  <c r="G343" s="1"/>
  <c r="M344"/>
  <c r="H344"/>
  <c r="M345"/>
  <c r="H345" s="1"/>
  <c r="G345" s="1"/>
  <c r="M346"/>
  <c r="H346"/>
  <c r="M347"/>
  <c r="H347" s="1"/>
  <c r="M348"/>
  <c r="H348"/>
  <c r="G348" s="1"/>
  <c r="M349"/>
  <c r="H349" s="1"/>
  <c r="G349" s="1"/>
  <c r="M350"/>
  <c r="H350"/>
  <c r="G350" s="1"/>
  <c r="M351"/>
  <c r="H351" s="1"/>
  <c r="G351" s="1"/>
  <c r="M352"/>
  <c r="H352"/>
  <c r="M353"/>
  <c r="H353" s="1"/>
  <c r="M354"/>
  <c r="H354"/>
  <c r="G354" s="1"/>
  <c r="M355"/>
  <c r="H355" s="1"/>
  <c r="M356"/>
  <c r="H356"/>
  <c r="G356" s="1"/>
  <c r="M357"/>
  <c r="H357" s="1"/>
  <c r="M358"/>
  <c r="H358"/>
  <c r="M359"/>
  <c r="H359" s="1"/>
  <c r="G359" s="1"/>
  <c r="M360"/>
  <c r="H360"/>
  <c r="M361"/>
  <c r="H361" s="1"/>
  <c r="G361" s="1"/>
  <c r="M362"/>
  <c r="H362"/>
  <c r="M363"/>
  <c r="H363" s="1"/>
  <c r="M364"/>
  <c r="H364"/>
  <c r="G364" s="1"/>
  <c r="M365"/>
  <c r="H365" s="1"/>
  <c r="G365" s="1"/>
  <c r="M366"/>
  <c r="H366"/>
  <c r="M367"/>
  <c r="H367" s="1"/>
  <c r="G367" s="1"/>
  <c r="M368"/>
  <c r="H368"/>
  <c r="M369"/>
  <c r="H369" s="1"/>
  <c r="M370"/>
  <c r="H370"/>
  <c r="G370" s="1"/>
  <c r="M371"/>
  <c r="H371" s="1"/>
  <c r="M372"/>
  <c r="H372"/>
  <c r="G372" s="1"/>
  <c r="M373"/>
  <c r="H373" s="1"/>
  <c r="M374"/>
  <c r="H374"/>
  <c r="M375"/>
  <c r="H375" s="1"/>
  <c r="G375" s="1"/>
  <c r="M376"/>
  <c r="H376"/>
  <c r="M377"/>
  <c r="H377" s="1"/>
  <c r="G377" s="1"/>
  <c r="M378"/>
  <c r="H378"/>
  <c r="M379"/>
  <c r="H379" s="1"/>
  <c r="M380"/>
  <c r="H380"/>
  <c r="G380" s="1"/>
  <c r="M381"/>
  <c r="H381" s="1"/>
  <c r="G381" s="1"/>
  <c r="M382"/>
  <c r="H382"/>
  <c r="G382" s="1"/>
  <c r="M383"/>
  <c r="H383" s="1"/>
  <c r="G383" s="1"/>
  <c r="M384"/>
  <c r="H384"/>
  <c r="M390"/>
  <c r="H390" s="1"/>
  <c r="M391"/>
  <c r="H391"/>
  <c r="G391" s="1"/>
  <c r="M392"/>
  <c r="H392" s="1"/>
  <c r="M393"/>
  <c r="H393" s="1"/>
  <c r="G393" s="1"/>
  <c r="M394"/>
  <c r="H394" s="1"/>
  <c r="G394" s="1"/>
  <c r="M395"/>
  <c r="H395"/>
  <c r="M396"/>
  <c r="H396" s="1"/>
  <c r="M397"/>
  <c r="H397" s="1"/>
  <c r="G397" s="1"/>
  <c r="M398"/>
  <c r="H398" s="1"/>
  <c r="G398" s="1"/>
  <c r="M399"/>
  <c r="H399"/>
  <c r="M400"/>
  <c r="H400" s="1"/>
  <c r="G400" s="1"/>
  <c r="M401"/>
  <c r="H401" s="1"/>
  <c r="M402"/>
  <c r="H402" s="1"/>
  <c r="M403"/>
  <c r="H403" s="1"/>
  <c r="M404"/>
  <c r="H404" s="1"/>
  <c r="G404" s="1"/>
  <c r="M405"/>
  <c r="H405" s="1"/>
  <c r="G405" s="1"/>
  <c r="M406"/>
  <c r="H406" s="1"/>
  <c r="M407"/>
  <c r="H407" s="1"/>
  <c r="G407" s="1"/>
  <c r="M408"/>
  <c r="H408" s="1"/>
  <c r="G408" s="1"/>
  <c r="M409"/>
  <c r="H409" s="1"/>
  <c r="M410"/>
  <c r="H410" s="1"/>
  <c r="M411"/>
  <c r="H411"/>
  <c r="G411" s="1"/>
  <c r="M412"/>
  <c r="H412" s="1"/>
  <c r="G412" s="1"/>
  <c r="M413"/>
  <c r="H413" s="1"/>
  <c r="M414"/>
  <c r="H414" s="1"/>
  <c r="G414" s="1"/>
  <c r="M415"/>
  <c r="H415"/>
  <c r="M416"/>
  <c r="H416" s="1"/>
  <c r="M417"/>
  <c r="H417" s="1"/>
  <c r="M418"/>
  <c r="H418" s="1"/>
  <c r="G418" s="1"/>
  <c r="M419"/>
  <c r="H419" s="1"/>
  <c r="G419" s="1"/>
  <c r="M420"/>
  <c r="H420" s="1"/>
  <c r="M421"/>
  <c r="H421" s="1"/>
  <c r="G421" s="1"/>
  <c r="M422"/>
  <c r="H422" s="1"/>
  <c r="G422" s="1"/>
  <c r="M423"/>
  <c r="H423"/>
  <c r="M424"/>
  <c r="H424" s="1"/>
  <c r="M425"/>
  <c r="H425" s="1"/>
  <c r="G425" s="1"/>
  <c r="M426"/>
  <c r="H426" s="1"/>
  <c r="G426" s="1"/>
  <c r="M427"/>
  <c r="H427"/>
  <c r="G427" s="1"/>
  <c r="M428"/>
  <c r="H428" s="1"/>
  <c r="G428" s="1"/>
  <c r="M429"/>
  <c r="H429" s="1"/>
  <c r="M430"/>
  <c r="H430" s="1"/>
  <c r="M431"/>
  <c r="H431"/>
  <c r="G431" s="1"/>
  <c r="M432"/>
  <c r="H432" s="1"/>
  <c r="G432" s="1"/>
  <c r="M433"/>
  <c r="H433" s="1"/>
  <c r="M434"/>
  <c r="H434" s="1"/>
  <c r="G434" s="1"/>
  <c r="M435"/>
  <c r="H435" s="1"/>
  <c r="G435" s="1"/>
  <c r="M436"/>
  <c r="H436" s="1"/>
  <c r="M437"/>
  <c r="H437" s="1"/>
  <c r="M438"/>
  <c r="H438" s="1"/>
  <c r="M439"/>
  <c r="H439" s="1"/>
  <c r="G439" s="1"/>
  <c r="M445"/>
  <c r="H445"/>
  <c r="M446"/>
  <c r="H446" s="1"/>
  <c r="G446" s="1"/>
  <c r="M447"/>
  <c r="H447"/>
  <c r="M448"/>
  <c r="H448" s="1"/>
  <c r="M449"/>
  <c r="H449"/>
  <c r="G449" s="1"/>
  <c r="M450"/>
  <c r="H450" s="1"/>
  <c r="G450" s="1"/>
  <c r="M451"/>
  <c r="H451"/>
  <c r="G451" s="1"/>
  <c r="M452"/>
  <c r="H452" s="1"/>
  <c r="G452" s="1"/>
  <c r="M453"/>
  <c r="H453"/>
  <c r="M454"/>
  <c r="H454" s="1"/>
  <c r="M455"/>
  <c r="H455"/>
  <c r="M456"/>
  <c r="H456" s="1"/>
  <c r="M457"/>
  <c r="H457"/>
  <c r="G457" s="1"/>
  <c r="M458"/>
  <c r="H458" s="1"/>
  <c r="M459"/>
  <c r="H459"/>
  <c r="M460"/>
  <c r="H460" s="1"/>
  <c r="G460" s="1"/>
  <c r="M461"/>
  <c r="H461"/>
  <c r="M462"/>
  <c r="H462" s="1"/>
  <c r="G462" s="1"/>
  <c r="M463"/>
  <c r="H463"/>
  <c r="M464"/>
  <c r="H464" s="1"/>
  <c r="M465"/>
  <c r="H465"/>
  <c r="G465" s="1"/>
  <c r="M466"/>
  <c r="H466" s="1"/>
  <c r="G466" s="1"/>
  <c r="M467"/>
  <c r="H467"/>
  <c r="G467" s="1"/>
  <c r="M468"/>
  <c r="H468" s="1"/>
  <c r="G468" s="1"/>
  <c r="M469"/>
  <c r="H469"/>
  <c r="M470"/>
  <c r="H470" s="1"/>
  <c r="M471"/>
  <c r="H471"/>
  <c r="G471" s="1"/>
  <c r="M472"/>
  <c r="H472" s="1"/>
  <c r="M473"/>
  <c r="H473"/>
  <c r="G473" s="1"/>
  <c r="M474"/>
  <c r="H474" s="1"/>
  <c r="M475"/>
  <c r="H475"/>
  <c r="M476"/>
  <c r="H476" s="1"/>
  <c r="G476" s="1"/>
  <c r="M477"/>
  <c r="H477"/>
  <c r="M478"/>
  <c r="H478" s="1"/>
  <c r="G478" s="1"/>
  <c r="M479"/>
  <c r="H479"/>
  <c r="M480"/>
  <c r="H480" s="1"/>
  <c r="M481"/>
  <c r="H481"/>
  <c r="G481" s="1"/>
  <c r="M482"/>
  <c r="H482" s="1"/>
  <c r="G482" s="1"/>
  <c r="M483"/>
  <c r="H483"/>
  <c r="G483" s="1"/>
  <c r="M484"/>
  <c r="H484" s="1"/>
  <c r="G484" s="1"/>
  <c r="M485"/>
  <c r="H485"/>
  <c r="M486"/>
  <c r="H486" s="1"/>
  <c r="M487"/>
  <c r="H487"/>
  <c r="G487" s="1"/>
  <c r="M488"/>
  <c r="H488" s="1"/>
  <c r="M489"/>
  <c r="H489"/>
  <c r="G489" s="1"/>
  <c r="M490"/>
  <c r="H490" s="1"/>
  <c r="M491"/>
  <c r="H491"/>
  <c r="M492"/>
  <c r="H492" s="1"/>
  <c r="G492" s="1"/>
  <c r="M493"/>
  <c r="H493"/>
  <c r="M494"/>
  <c r="H494" s="1"/>
  <c r="G494" s="1"/>
  <c r="M500"/>
  <c r="H500"/>
  <c r="M501"/>
  <c r="H501" s="1"/>
  <c r="M502"/>
  <c r="H502" s="1"/>
  <c r="M503"/>
  <c r="H503" s="1"/>
  <c r="G503" s="1"/>
  <c r="M504"/>
  <c r="H504"/>
  <c r="M505"/>
  <c r="H505" s="1"/>
  <c r="G505" s="1"/>
  <c r="M506"/>
  <c r="H506" s="1"/>
  <c r="G506" s="1"/>
  <c r="M507"/>
  <c r="H507" s="1"/>
  <c r="M508"/>
  <c r="H508" s="1"/>
  <c r="M509"/>
  <c r="H509" s="1"/>
  <c r="M510"/>
  <c r="H510" s="1"/>
  <c r="G510" s="1"/>
  <c r="M511"/>
  <c r="H511" s="1"/>
  <c r="G511" s="1"/>
  <c r="M512"/>
  <c r="H512"/>
  <c r="G512" s="1"/>
  <c r="M513"/>
  <c r="H513" s="1"/>
  <c r="G513" s="1"/>
  <c r="M514"/>
  <c r="H514" s="1"/>
  <c r="M515"/>
  <c r="H515" s="1"/>
  <c r="M516"/>
  <c r="H516"/>
  <c r="M517"/>
  <c r="H517" s="1"/>
  <c r="G517" s="1"/>
  <c r="M518"/>
  <c r="H518" s="1"/>
  <c r="M519"/>
  <c r="H519" s="1"/>
  <c r="G519" s="1"/>
  <c r="M520"/>
  <c r="H520"/>
  <c r="M521"/>
  <c r="H521" s="1"/>
  <c r="M522"/>
  <c r="H522" s="1"/>
  <c r="M523"/>
  <c r="H523" s="1"/>
  <c r="G523" s="1"/>
  <c r="M524"/>
  <c r="H524" s="1"/>
  <c r="G524" s="1"/>
  <c r="M525"/>
  <c r="H525" s="1"/>
  <c r="M526"/>
  <c r="H526" s="1"/>
  <c r="G526" s="1"/>
  <c r="M527"/>
  <c r="H527" s="1"/>
  <c r="G527" s="1"/>
  <c r="M528"/>
  <c r="H528"/>
  <c r="M529"/>
  <c r="H529" s="1"/>
  <c r="M530"/>
  <c r="H530" s="1"/>
  <c r="G530" s="1"/>
  <c r="M531"/>
  <c r="H531" s="1"/>
  <c r="G531" s="1"/>
  <c r="M532"/>
  <c r="H532"/>
  <c r="G532" s="1"/>
  <c r="M533"/>
  <c r="H533" s="1"/>
  <c r="G533" s="1"/>
  <c r="M534"/>
  <c r="H534" s="1"/>
  <c r="M535"/>
  <c r="H535" s="1"/>
  <c r="M536"/>
  <c r="H536"/>
  <c r="G536" s="1"/>
  <c r="M537"/>
  <c r="H537" s="1"/>
  <c r="G537" s="1"/>
  <c r="M538"/>
  <c r="H538" s="1"/>
  <c r="M539"/>
  <c r="H539" s="1"/>
  <c r="G539" s="1"/>
  <c r="M540"/>
  <c r="H540" s="1"/>
  <c r="G540" s="1"/>
  <c r="M541"/>
  <c r="H541" s="1"/>
  <c r="M542"/>
  <c r="H542" s="1"/>
  <c r="M543"/>
  <c r="H543" s="1"/>
  <c r="M544"/>
  <c r="H544"/>
  <c r="G544" s="1"/>
  <c r="M545"/>
  <c r="H545" s="1"/>
  <c r="M546"/>
  <c r="H546" s="1"/>
  <c r="G546" s="1"/>
  <c r="M547"/>
  <c r="H547" s="1"/>
  <c r="G547" s="1"/>
  <c r="M548"/>
  <c r="H548"/>
  <c r="M549"/>
  <c r="H549" s="1"/>
  <c r="D5"/>
  <c r="D6"/>
  <c r="D7"/>
  <c r="D8"/>
  <c r="D55" s="1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65" s="1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46"/>
  <c r="D447"/>
  <c r="D448"/>
  <c r="D495" s="1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28"/>
  <c r="H5" s="1"/>
  <c r="M6"/>
  <c r="H6"/>
  <c r="M7"/>
  <c r="H7" s="1"/>
  <c r="G7" s="1"/>
  <c r="M8"/>
  <c r="H8"/>
  <c r="M9"/>
  <c r="H9" s="1"/>
  <c r="G9" s="1"/>
  <c r="M10"/>
  <c r="H10"/>
  <c r="M11"/>
  <c r="H11" s="1"/>
  <c r="M12"/>
  <c r="H12"/>
  <c r="G12" s="1"/>
  <c r="M13"/>
  <c r="H13" s="1"/>
  <c r="G13" s="1"/>
  <c r="M14"/>
  <c r="H14"/>
  <c r="G14" s="1"/>
  <c r="M15"/>
  <c r="H15" s="1"/>
  <c r="G15" s="1"/>
  <c r="M16"/>
  <c r="H16"/>
  <c r="M17"/>
  <c r="H17" s="1"/>
  <c r="M18"/>
  <c r="H18"/>
  <c r="G18" s="1"/>
  <c r="M19"/>
  <c r="H19" s="1"/>
  <c r="M20"/>
  <c r="H20"/>
  <c r="G20" s="1"/>
  <c r="M21"/>
  <c r="H21" s="1"/>
  <c r="M22"/>
  <c r="H22"/>
  <c r="M23"/>
  <c r="H23" s="1"/>
  <c r="G23" s="1"/>
  <c r="M24"/>
  <c r="H24"/>
  <c r="M25"/>
  <c r="H25" s="1"/>
  <c r="M26"/>
  <c r="H26"/>
  <c r="M27"/>
  <c r="H27" s="1"/>
  <c r="M28"/>
  <c r="H28"/>
  <c r="G28" s="1"/>
  <c r="M29"/>
  <c r="H29" s="1"/>
  <c r="G29" s="1"/>
  <c r="M30"/>
  <c r="H30"/>
  <c r="G30" s="1"/>
  <c r="M31"/>
  <c r="H31" s="1"/>
  <c r="G31" s="1"/>
  <c r="M32"/>
  <c r="H32"/>
  <c r="M33"/>
  <c r="H33" s="1"/>
  <c r="M34"/>
  <c r="H34"/>
  <c r="G34" s="1"/>
  <c r="M35"/>
  <c r="H35" s="1"/>
  <c r="M36"/>
  <c r="H36"/>
  <c r="G36" s="1"/>
  <c r="M37"/>
  <c r="H37" s="1"/>
  <c r="M38"/>
  <c r="H38"/>
  <c r="M39"/>
  <c r="H39" s="1"/>
  <c r="G39" s="1"/>
  <c r="M40"/>
  <c r="H40"/>
  <c r="M41"/>
  <c r="H41" s="1"/>
  <c r="G41" s="1"/>
  <c r="M42"/>
  <c r="H42"/>
  <c r="M43"/>
  <c r="H43" s="1"/>
  <c r="M44"/>
  <c r="H44"/>
  <c r="G44" s="1"/>
  <c r="M45"/>
  <c r="H45" s="1"/>
  <c r="G45" s="1"/>
  <c r="M46"/>
  <c r="H46"/>
  <c r="G46" s="1"/>
  <c r="M47"/>
  <c r="H47" s="1"/>
  <c r="G47" s="1"/>
  <c r="M48"/>
  <c r="H48"/>
  <c r="M49"/>
  <c r="H49" s="1"/>
  <c r="M50"/>
  <c r="H50"/>
  <c r="G50" s="1"/>
  <c r="M51"/>
  <c r="H51" s="1"/>
  <c r="M52"/>
  <c r="H52"/>
  <c r="G52" s="1"/>
  <c r="M53"/>
  <c r="H53" s="1"/>
  <c r="M54"/>
  <c r="H54"/>
  <c r="M60"/>
  <c r="H60" s="1"/>
  <c r="G60" s="1"/>
  <c r="M61"/>
  <c r="H61" s="1"/>
  <c r="G61" s="1"/>
  <c r="M62"/>
  <c r="H62" s="1"/>
  <c r="M63"/>
  <c r="H63"/>
  <c r="G63" s="1"/>
  <c r="M64"/>
  <c r="H64" s="1"/>
  <c r="M65"/>
  <c r="H65" s="1"/>
  <c r="M66"/>
  <c r="H66" s="1"/>
  <c r="M67"/>
  <c r="H67"/>
  <c r="G67" s="1"/>
  <c r="M68"/>
  <c r="H68" s="1"/>
  <c r="M69"/>
  <c r="H69"/>
  <c r="G69" s="1"/>
  <c r="M70"/>
  <c r="H70" s="1"/>
  <c r="M71"/>
  <c r="H71"/>
  <c r="M72"/>
  <c r="H72" s="1"/>
  <c r="G72" s="1"/>
  <c r="M73"/>
  <c r="H73" s="1"/>
  <c r="G73" s="1"/>
  <c r="M74"/>
  <c r="H74" s="1"/>
  <c r="M75"/>
  <c r="H75"/>
  <c r="G75" s="1"/>
  <c r="M76"/>
  <c r="H76" s="1"/>
  <c r="M77"/>
  <c r="H77" s="1"/>
  <c r="M78"/>
  <c r="H78" s="1"/>
  <c r="M79"/>
  <c r="H79"/>
  <c r="G79" s="1"/>
  <c r="M80"/>
  <c r="H80" s="1"/>
  <c r="M81"/>
  <c r="H81" s="1"/>
  <c r="M82"/>
  <c r="H82" s="1"/>
  <c r="G82" s="1"/>
  <c r="M83"/>
  <c r="H83"/>
  <c r="M84"/>
  <c r="H84" s="1"/>
  <c r="M85"/>
  <c r="H85"/>
  <c r="G85" s="1"/>
  <c r="M86"/>
  <c r="H86" s="1"/>
  <c r="M87"/>
  <c r="H87"/>
  <c r="G87" s="1"/>
  <c r="M88"/>
  <c r="H88" s="1"/>
  <c r="M89"/>
  <c r="H89" s="1"/>
  <c r="M90"/>
  <c r="H90" s="1"/>
  <c r="M91"/>
  <c r="H91"/>
  <c r="G91" s="1"/>
  <c r="M92"/>
  <c r="H92" s="1"/>
  <c r="M93"/>
  <c r="H93"/>
  <c r="G93" s="1"/>
  <c r="M94"/>
  <c r="H94" s="1"/>
  <c r="M95"/>
  <c r="H95"/>
  <c r="M96"/>
  <c r="H96" s="1"/>
  <c r="G96" s="1"/>
  <c r="M97"/>
  <c r="H97" s="1"/>
  <c r="G97" s="1"/>
  <c r="M98"/>
  <c r="H98" s="1"/>
  <c r="M99"/>
  <c r="H99"/>
  <c r="G99" s="1"/>
  <c r="M100"/>
  <c r="H100" s="1"/>
  <c r="M101"/>
  <c r="H101"/>
  <c r="M102"/>
  <c r="H102" s="1"/>
  <c r="G102" s="1"/>
  <c r="M103"/>
  <c r="H103"/>
  <c r="M104"/>
  <c r="H104" s="1"/>
  <c r="G104" s="1"/>
  <c r="M105"/>
  <c r="H105" s="1"/>
  <c r="G105" s="1"/>
  <c r="M106"/>
  <c r="H106" s="1"/>
  <c r="M107"/>
  <c r="H107"/>
  <c r="M108"/>
  <c r="H108" s="1"/>
  <c r="G108" s="1"/>
  <c r="M109"/>
  <c r="H109"/>
  <c r="M115"/>
  <c r="H115"/>
  <c r="G115" s="1"/>
  <c r="M116"/>
  <c r="H116"/>
  <c r="M117"/>
  <c r="H117"/>
  <c r="G117" s="1"/>
  <c r="M118"/>
  <c r="H118" s="1"/>
  <c r="G118" s="1"/>
  <c r="M119"/>
  <c r="H119"/>
  <c r="G119" s="1"/>
  <c r="M120"/>
  <c r="H120"/>
  <c r="M121"/>
  <c r="H121"/>
  <c r="M122"/>
  <c r="H122" s="1"/>
  <c r="G122" s="1"/>
  <c r="M123"/>
  <c r="H123"/>
  <c r="M124"/>
  <c r="H124" s="1"/>
  <c r="G124" s="1"/>
  <c r="M125"/>
  <c r="H125"/>
  <c r="M126"/>
  <c r="H126" s="1"/>
  <c r="M127"/>
  <c r="H127"/>
  <c r="G127" s="1"/>
  <c r="M128"/>
  <c r="H128"/>
  <c r="M129"/>
  <c r="H129"/>
  <c r="G129" s="1"/>
  <c r="M130"/>
  <c r="H130" s="1"/>
  <c r="M131"/>
  <c r="H131"/>
  <c r="M132"/>
  <c r="H132"/>
  <c r="G132" s="1"/>
  <c r="M133"/>
  <c r="H133"/>
  <c r="G133" s="1"/>
  <c r="M134"/>
  <c r="H134" s="1"/>
  <c r="G134" s="1"/>
  <c r="M135"/>
  <c r="H135"/>
  <c r="M136"/>
  <c r="H136"/>
  <c r="G136" s="1"/>
  <c r="M137"/>
  <c r="H137"/>
  <c r="M138"/>
  <c r="H138" s="1"/>
  <c r="G138" s="1"/>
  <c r="M139"/>
  <c r="H139"/>
  <c r="M140"/>
  <c r="H140" s="1"/>
  <c r="M141"/>
  <c r="H141"/>
  <c r="G141" s="1"/>
  <c r="M142"/>
  <c r="H142" s="1"/>
  <c r="G142" s="1"/>
  <c r="M143"/>
  <c r="H143"/>
  <c r="G143" s="1"/>
  <c r="M144"/>
  <c r="H144"/>
  <c r="M145"/>
  <c r="H145"/>
  <c r="M146"/>
  <c r="H146"/>
  <c r="G146" s="1"/>
  <c r="M147"/>
  <c r="H147"/>
  <c r="G147" s="1"/>
  <c r="M148"/>
  <c r="H148"/>
  <c r="M149"/>
  <c r="H149"/>
  <c r="M150"/>
  <c r="H150"/>
  <c r="G150" s="1"/>
  <c r="M151"/>
  <c r="H151"/>
  <c r="G151" s="1"/>
  <c r="M152"/>
  <c r="H152"/>
  <c r="M153"/>
  <c r="H153"/>
  <c r="M154"/>
  <c r="H154"/>
  <c r="G154" s="1"/>
  <c r="M155"/>
  <c r="H155"/>
  <c r="G155" s="1"/>
  <c r="M156"/>
  <c r="H156"/>
  <c r="M157"/>
  <c r="H157"/>
  <c r="M158"/>
  <c r="H158"/>
  <c r="G158" s="1"/>
  <c r="M159"/>
  <c r="H159"/>
  <c r="G159" s="1"/>
  <c r="M160"/>
  <c r="H160"/>
  <c r="M161"/>
  <c r="H161"/>
  <c r="M162"/>
  <c r="H162"/>
  <c r="G162" s="1"/>
  <c r="M163"/>
  <c r="H163"/>
  <c r="G163" s="1"/>
  <c r="M164"/>
  <c r="H164"/>
  <c r="M170"/>
  <c r="H170"/>
  <c r="M171"/>
  <c r="H171" s="1"/>
  <c r="G171" s="1"/>
  <c r="M172"/>
  <c r="H172"/>
  <c r="M173"/>
  <c r="H173" s="1"/>
  <c r="G173" s="1"/>
  <c r="M174"/>
  <c r="H174"/>
  <c r="M175"/>
  <c r="H175" s="1"/>
  <c r="M176"/>
  <c r="H176"/>
  <c r="G176" s="1"/>
  <c r="M177"/>
  <c r="H177" s="1"/>
  <c r="G177" s="1"/>
  <c r="M178"/>
  <c r="H178"/>
  <c r="M179"/>
  <c r="H179" s="1"/>
  <c r="G179" s="1"/>
  <c r="M180"/>
  <c r="H180"/>
  <c r="M181"/>
  <c r="H181" s="1"/>
  <c r="M182"/>
  <c r="H182"/>
  <c r="G182" s="1"/>
  <c r="M183"/>
  <c r="H183" s="1"/>
  <c r="M184"/>
  <c r="H184"/>
  <c r="G184" s="1"/>
  <c r="M185"/>
  <c r="H185" s="1"/>
  <c r="M186"/>
  <c r="H186"/>
  <c r="M187"/>
  <c r="H187" s="1"/>
  <c r="G187" s="1"/>
  <c r="M188"/>
  <c r="H188"/>
  <c r="M189"/>
  <c r="H189" s="1"/>
  <c r="G189" s="1"/>
  <c r="M190"/>
  <c r="H190"/>
  <c r="M191"/>
  <c r="H191" s="1"/>
  <c r="M192"/>
  <c r="H192"/>
  <c r="G192" s="1"/>
  <c r="M193"/>
  <c r="H193" s="1"/>
  <c r="G193" s="1"/>
  <c r="M194"/>
  <c r="H194"/>
  <c r="G194" s="1"/>
  <c r="M195"/>
  <c r="H195" s="1"/>
  <c r="G195" s="1"/>
  <c r="M196"/>
  <c r="H196"/>
  <c r="M197"/>
  <c r="H197" s="1"/>
  <c r="M198"/>
  <c r="H198"/>
  <c r="G198" s="1"/>
  <c r="M199"/>
  <c r="H199" s="1"/>
  <c r="M200"/>
  <c r="H200"/>
  <c r="G200" s="1"/>
  <c r="M201"/>
  <c r="H201" s="1"/>
  <c r="M202"/>
  <c r="H202"/>
  <c r="M203"/>
  <c r="H203" s="1"/>
  <c r="G203" s="1"/>
  <c r="M204"/>
  <c r="H204"/>
  <c r="M205"/>
  <c r="H205" s="1"/>
  <c r="G205" s="1"/>
  <c r="M206"/>
  <c r="H206" s="1"/>
  <c r="G206" s="1"/>
  <c r="M207"/>
  <c r="H207" s="1"/>
  <c r="M208"/>
  <c r="H208"/>
  <c r="M209"/>
  <c r="H209" s="1"/>
  <c r="G209" s="1"/>
  <c r="M210"/>
  <c r="H210" s="1"/>
  <c r="G210" s="1"/>
  <c r="M211"/>
  <c r="H211" s="1"/>
  <c r="M212"/>
  <c r="H212"/>
  <c r="G212" s="1"/>
  <c r="M213"/>
  <c r="H213" s="1"/>
  <c r="M214"/>
  <c r="H214" s="1"/>
  <c r="M215"/>
  <c r="H215" s="1"/>
  <c r="M216"/>
  <c r="H216"/>
  <c r="G216" s="1"/>
  <c r="M217"/>
  <c r="H217" s="1"/>
  <c r="M218"/>
  <c r="H218" s="1"/>
  <c r="G218" s="1"/>
  <c r="M219"/>
  <c r="H219" s="1"/>
  <c r="G219" s="1"/>
  <c r="M225"/>
  <c r="H225"/>
  <c r="M226"/>
  <c r="H226"/>
  <c r="G226" s="1"/>
  <c r="M227"/>
  <c r="H227"/>
  <c r="M228"/>
  <c r="H228"/>
  <c r="G228" s="1"/>
  <c r="M229"/>
  <c r="H229"/>
  <c r="M230"/>
  <c r="H230"/>
  <c r="G230" s="1"/>
  <c r="M231"/>
  <c r="H231"/>
  <c r="M232"/>
  <c r="H232"/>
  <c r="G232" s="1"/>
  <c r="M233"/>
  <c r="H233"/>
  <c r="M234"/>
  <c r="H234"/>
  <c r="G234" s="1"/>
  <c r="M235"/>
  <c r="H235"/>
  <c r="M236"/>
  <c r="H236"/>
  <c r="G236" s="1"/>
  <c r="M237"/>
  <c r="H237"/>
  <c r="M238"/>
  <c r="H238"/>
  <c r="G238" s="1"/>
  <c r="M239"/>
  <c r="H239"/>
  <c r="M240"/>
  <c r="H240"/>
  <c r="G240" s="1"/>
  <c r="M241"/>
  <c r="H241"/>
  <c r="M242"/>
  <c r="H242"/>
  <c r="G242" s="1"/>
  <c r="M243"/>
  <c r="H243"/>
  <c r="M244"/>
  <c r="H244"/>
  <c r="G244" s="1"/>
  <c r="M245"/>
  <c r="H245"/>
  <c r="M246"/>
  <c r="H246"/>
  <c r="G246" s="1"/>
  <c r="M247"/>
  <c r="H247"/>
  <c r="M248"/>
  <c r="H248"/>
  <c r="G248" s="1"/>
  <c r="M249"/>
  <c r="H249"/>
  <c r="M250"/>
  <c r="H250"/>
  <c r="G250" s="1"/>
  <c r="M251"/>
  <c r="H251"/>
  <c r="M252"/>
  <c r="H252"/>
  <c r="G252" s="1"/>
  <c r="M253"/>
  <c r="H253"/>
  <c r="M254"/>
  <c r="H254"/>
  <c r="G254" s="1"/>
  <c r="M255"/>
  <c r="H255"/>
  <c r="M256"/>
  <c r="H256"/>
  <c r="G256" s="1"/>
  <c r="M257"/>
  <c r="H257"/>
  <c r="M258"/>
  <c r="H258"/>
  <c r="G258" s="1"/>
  <c r="M259"/>
  <c r="H259"/>
  <c r="M260"/>
  <c r="H260"/>
  <c r="G260" s="1"/>
  <c r="M261"/>
  <c r="H261"/>
  <c r="M262"/>
  <c r="H262"/>
  <c r="M263"/>
  <c r="H263"/>
  <c r="M264"/>
  <c r="H264"/>
  <c r="G264" s="1"/>
  <c r="M265"/>
  <c r="H265"/>
  <c r="M266"/>
  <c r="H266"/>
  <c r="G266" s="1"/>
  <c r="M267"/>
  <c r="H267"/>
  <c r="M268"/>
  <c r="H268"/>
  <c r="G268" s="1"/>
  <c r="M269"/>
  <c r="H269"/>
  <c r="M270"/>
  <c r="H270"/>
  <c r="G270" s="1"/>
  <c r="M271"/>
  <c r="H271"/>
  <c r="M272"/>
  <c r="H272"/>
  <c r="G272" s="1"/>
  <c r="M273"/>
  <c r="H273"/>
  <c r="M274"/>
  <c r="H274"/>
  <c r="G274" s="1"/>
  <c r="M280"/>
  <c r="H280" s="1"/>
  <c r="G280" s="1"/>
  <c r="M281"/>
  <c r="H281"/>
  <c r="G281" s="1"/>
  <c r="M282"/>
  <c r="H282" s="1"/>
  <c r="G282" s="1"/>
  <c r="M283"/>
  <c r="H283"/>
  <c r="M284"/>
  <c r="H284" s="1"/>
  <c r="M285"/>
  <c r="H285"/>
  <c r="G285" s="1"/>
  <c r="M286"/>
  <c r="H286" s="1"/>
  <c r="M287"/>
  <c r="H287"/>
  <c r="G287" s="1"/>
  <c r="M288"/>
  <c r="H288" s="1"/>
  <c r="M289"/>
  <c r="H289"/>
  <c r="M290"/>
  <c r="H290" s="1"/>
  <c r="G290" s="1"/>
  <c r="M291"/>
  <c r="H291"/>
  <c r="M292"/>
  <c r="H292" s="1"/>
  <c r="G292" s="1"/>
  <c r="M293"/>
  <c r="H293"/>
  <c r="M294"/>
  <c r="H294" s="1"/>
  <c r="M295"/>
  <c r="H295"/>
  <c r="G295" s="1"/>
  <c r="M296"/>
  <c r="H296" s="1"/>
  <c r="G296" s="1"/>
  <c r="M297"/>
  <c r="H297"/>
  <c r="G297" s="1"/>
  <c r="M298"/>
  <c r="H298" s="1"/>
  <c r="G298" s="1"/>
  <c r="M299"/>
  <c r="H299"/>
  <c r="M300"/>
  <c r="H300" s="1"/>
  <c r="M301"/>
  <c r="H301"/>
  <c r="G301" s="1"/>
  <c r="M302"/>
  <c r="H302" s="1"/>
  <c r="M303"/>
  <c r="H303"/>
  <c r="G303" s="1"/>
  <c r="M304"/>
  <c r="H304" s="1"/>
  <c r="M305"/>
  <c r="H305"/>
  <c r="M306"/>
  <c r="H306" s="1"/>
  <c r="G306" s="1"/>
  <c r="M307"/>
  <c r="H307"/>
  <c r="M308"/>
  <c r="H308" s="1"/>
  <c r="G308" s="1"/>
  <c r="M309"/>
  <c r="H309"/>
  <c r="M310"/>
  <c r="H310" s="1"/>
  <c r="M311"/>
  <c r="H311" s="1"/>
  <c r="M312"/>
  <c r="H312" s="1"/>
  <c r="G312" s="1"/>
  <c r="M313"/>
  <c r="H313"/>
  <c r="M314"/>
  <c r="H314" s="1"/>
  <c r="G314" s="1"/>
  <c r="M315"/>
  <c r="H315" s="1"/>
  <c r="G315" s="1"/>
  <c r="M316"/>
  <c r="H316" s="1"/>
  <c r="M317"/>
  <c r="H317"/>
  <c r="M318"/>
  <c r="H318" s="1"/>
  <c r="G318" s="1"/>
  <c r="M319"/>
  <c r="H319" s="1"/>
  <c r="G319" s="1"/>
  <c r="M320"/>
  <c r="H320" s="1"/>
  <c r="M321"/>
  <c r="H321"/>
  <c r="G321" s="1"/>
  <c r="M322"/>
  <c r="H322" s="1"/>
  <c r="M323"/>
  <c r="H323" s="1"/>
  <c r="M324"/>
  <c r="H324" s="1"/>
  <c r="M325"/>
  <c r="H325"/>
  <c r="G325" s="1"/>
  <c r="M326"/>
  <c r="H326" s="1"/>
  <c r="M327"/>
  <c r="H327" s="1"/>
  <c r="G327" s="1"/>
  <c r="M328"/>
  <c r="H328" s="1"/>
  <c r="G328" s="1"/>
  <c r="M329"/>
  <c r="H329"/>
  <c r="M335"/>
  <c r="H335"/>
  <c r="G335" s="1"/>
  <c r="M336"/>
  <c r="H336"/>
  <c r="M337"/>
  <c r="H337"/>
  <c r="G337" s="1"/>
  <c r="M338"/>
  <c r="H338"/>
  <c r="M339"/>
  <c r="H339"/>
  <c r="G339" s="1"/>
  <c r="M340"/>
  <c r="H340"/>
  <c r="M341"/>
  <c r="H341"/>
  <c r="G341" s="1"/>
  <c r="M342"/>
  <c r="H342"/>
  <c r="M343"/>
  <c r="H343"/>
  <c r="M344"/>
  <c r="H344"/>
  <c r="M345"/>
  <c r="H345"/>
  <c r="G345" s="1"/>
  <c r="M346"/>
  <c r="H346"/>
  <c r="M347"/>
  <c r="H347"/>
  <c r="G347" s="1"/>
  <c r="M348"/>
  <c r="H348"/>
  <c r="M349"/>
  <c r="H349"/>
  <c r="G349" s="1"/>
  <c r="M350"/>
  <c r="H350"/>
  <c r="M351"/>
  <c r="H351"/>
  <c r="G351" s="1"/>
  <c r="M352"/>
  <c r="H352"/>
  <c r="M353"/>
  <c r="H353"/>
  <c r="G353" s="1"/>
  <c r="M354"/>
  <c r="H354"/>
  <c r="M355"/>
  <c r="H355"/>
  <c r="G355" s="1"/>
  <c r="M356"/>
  <c r="H356"/>
  <c r="M357"/>
  <c r="H357"/>
  <c r="G357" s="1"/>
  <c r="M358"/>
  <c r="H358"/>
  <c r="M359"/>
  <c r="H359"/>
  <c r="G359" s="1"/>
  <c r="M360"/>
  <c r="H360"/>
  <c r="M361"/>
  <c r="H361"/>
  <c r="G361" s="1"/>
  <c r="M362"/>
  <c r="H362"/>
  <c r="M363"/>
  <c r="H363"/>
  <c r="G363" s="1"/>
  <c r="M364"/>
  <c r="H364"/>
  <c r="M365"/>
  <c r="H365"/>
  <c r="G365" s="1"/>
  <c r="M366"/>
  <c r="H366"/>
  <c r="M367"/>
  <c r="H367"/>
  <c r="G367" s="1"/>
  <c r="M368"/>
  <c r="H368"/>
  <c r="M369"/>
  <c r="H369"/>
  <c r="G369" s="1"/>
  <c r="M370"/>
  <c r="H370"/>
  <c r="M371"/>
  <c r="H371"/>
  <c r="G371" s="1"/>
  <c r="M372"/>
  <c r="H372"/>
  <c r="M373"/>
  <c r="H373"/>
  <c r="G373" s="1"/>
  <c r="M374"/>
  <c r="H374"/>
  <c r="M375"/>
  <c r="H375"/>
  <c r="G375" s="1"/>
  <c r="M376"/>
  <c r="H376"/>
  <c r="M377"/>
  <c r="H377"/>
  <c r="G377" s="1"/>
  <c r="M378"/>
  <c r="H378"/>
  <c r="M379"/>
  <c r="H379"/>
  <c r="G379" s="1"/>
  <c r="M380"/>
  <c r="H380"/>
  <c r="M381"/>
  <c r="H381"/>
  <c r="G381" s="1"/>
  <c r="M382"/>
  <c r="H382"/>
  <c r="M383"/>
  <c r="H383"/>
  <c r="G383" s="1"/>
  <c r="M384"/>
  <c r="H384"/>
  <c r="M390"/>
  <c r="H390"/>
  <c r="G390" s="1"/>
  <c r="M391"/>
  <c r="H391" s="1"/>
  <c r="M392"/>
  <c r="H392"/>
  <c r="M393"/>
  <c r="H393" s="1"/>
  <c r="G393" s="1"/>
  <c r="M394"/>
  <c r="H394"/>
  <c r="M395"/>
  <c r="H395" s="1"/>
  <c r="G395" s="1"/>
  <c r="M396"/>
  <c r="H396"/>
  <c r="M397"/>
  <c r="H397" s="1"/>
  <c r="M398"/>
  <c r="H398"/>
  <c r="M399"/>
  <c r="H399" s="1"/>
  <c r="G399" s="1"/>
  <c r="M400"/>
  <c r="H400"/>
  <c r="G400" s="1"/>
  <c r="M401"/>
  <c r="H401" s="1"/>
  <c r="G401" s="1"/>
  <c r="M402"/>
  <c r="H402"/>
  <c r="M403"/>
  <c r="H403" s="1"/>
  <c r="M404"/>
  <c r="H404"/>
  <c r="G404" s="1"/>
  <c r="M405"/>
  <c r="H405" s="1"/>
  <c r="M406"/>
  <c r="H406"/>
  <c r="G406" s="1"/>
  <c r="M407"/>
  <c r="H407" s="1"/>
  <c r="M408"/>
  <c r="H408"/>
  <c r="M409"/>
  <c r="H409" s="1"/>
  <c r="G409" s="1"/>
  <c r="M410"/>
  <c r="H410"/>
  <c r="M411"/>
  <c r="H411" s="1"/>
  <c r="G411" s="1"/>
  <c r="M412"/>
  <c r="H412"/>
  <c r="M413"/>
  <c r="H413" s="1"/>
  <c r="M414"/>
  <c r="H414"/>
  <c r="G414" s="1"/>
  <c r="M415"/>
  <c r="H415" s="1"/>
  <c r="G415" s="1"/>
  <c r="M416"/>
  <c r="H416"/>
  <c r="G416" s="1"/>
  <c r="M417"/>
  <c r="H417" s="1"/>
  <c r="G417" s="1"/>
  <c r="M418"/>
  <c r="H418"/>
  <c r="M419"/>
  <c r="H419" s="1"/>
  <c r="M420"/>
  <c r="H420" s="1"/>
  <c r="G420" s="1"/>
  <c r="M421"/>
  <c r="H421" s="1"/>
  <c r="G421" s="1"/>
  <c r="M422"/>
  <c r="H422"/>
  <c r="G422" s="1"/>
  <c r="M423"/>
  <c r="H423" s="1"/>
  <c r="G423" s="1"/>
  <c r="M424"/>
  <c r="H424" s="1"/>
  <c r="M425"/>
  <c r="H425" s="1"/>
  <c r="M426"/>
  <c r="H426"/>
  <c r="G426" s="1"/>
  <c r="M427"/>
  <c r="H427" s="1"/>
  <c r="G427" s="1"/>
  <c r="M428"/>
  <c r="H428" s="1"/>
  <c r="M429"/>
  <c r="H429" s="1"/>
  <c r="G429" s="1"/>
  <c r="M430"/>
  <c r="H430" s="1"/>
  <c r="G430" s="1"/>
  <c r="M431"/>
  <c r="H431" s="1"/>
  <c r="M432"/>
  <c r="H432" s="1"/>
  <c r="M433"/>
  <c r="H433" s="1"/>
  <c r="M434"/>
  <c r="H434" s="1"/>
  <c r="G434" s="1"/>
  <c r="M435"/>
  <c r="H435" s="1"/>
  <c r="G435" s="1"/>
  <c r="M436"/>
  <c r="H436" s="1"/>
  <c r="M437"/>
  <c r="H437" s="1"/>
  <c r="G437" s="1"/>
  <c r="M438"/>
  <c r="H438" s="1"/>
  <c r="G438" s="1"/>
  <c r="M439"/>
  <c r="H439" s="1"/>
  <c r="M445"/>
  <c r="H445"/>
  <c r="M446"/>
  <c r="H446"/>
  <c r="G446" s="1"/>
  <c r="M447"/>
  <c r="H447"/>
  <c r="G447" s="1"/>
  <c r="M448"/>
  <c r="H448"/>
  <c r="M449"/>
  <c r="H449"/>
  <c r="M450"/>
  <c r="H450"/>
  <c r="G450" s="1"/>
  <c r="M451"/>
  <c r="H451"/>
  <c r="G451" s="1"/>
  <c r="M452"/>
  <c r="H452"/>
  <c r="M453"/>
  <c r="H453"/>
  <c r="M454"/>
  <c r="H454"/>
  <c r="G454" s="1"/>
  <c r="M455"/>
  <c r="H455"/>
  <c r="G455" s="1"/>
  <c r="M456"/>
  <c r="H456"/>
  <c r="M457"/>
  <c r="H457"/>
  <c r="M458"/>
  <c r="H458"/>
  <c r="G458" s="1"/>
  <c r="M459"/>
  <c r="H459"/>
  <c r="G459" s="1"/>
  <c r="M460"/>
  <c r="H460"/>
  <c r="M461"/>
  <c r="H461"/>
  <c r="M462"/>
  <c r="H462"/>
  <c r="G462" s="1"/>
  <c r="M463"/>
  <c r="H463"/>
  <c r="G463" s="1"/>
  <c r="M464"/>
  <c r="H464"/>
  <c r="M465"/>
  <c r="H465"/>
  <c r="M466"/>
  <c r="H466"/>
  <c r="G466" s="1"/>
  <c r="M467"/>
  <c r="H467"/>
  <c r="G467" s="1"/>
  <c r="M468"/>
  <c r="H468"/>
  <c r="M469"/>
  <c r="H469"/>
  <c r="M470"/>
  <c r="H470"/>
  <c r="G470" s="1"/>
  <c r="M471"/>
  <c r="H471"/>
  <c r="G471" s="1"/>
  <c r="M472"/>
  <c r="H472"/>
  <c r="M473"/>
  <c r="H473"/>
  <c r="M474"/>
  <c r="H474"/>
  <c r="G474" s="1"/>
  <c r="M475"/>
  <c r="H475"/>
  <c r="G475" s="1"/>
  <c r="M476"/>
  <c r="H476"/>
  <c r="M477"/>
  <c r="H477"/>
  <c r="M478"/>
  <c r="H478"/>
  <c r="G478" s="1"/>
  <c r="M479"/>
  <c r="H479"/>
  <c r="G479" s="1"/>
  <c r="M480"/>
  <c r="H480"/>
  <c r="M481"/>
  <c r="H481"/>
  <c r="M482"/>
  <c r="H482"/>
  <c r="G482" s="1"/>
  <c r="M483"/>
  <c r="H483"/>
  <c r="G483" s="1"/>
  <c r="M484"/>
  <c r="H484"/>
  <c r="M485"/>
  <c r="H485"/>
  <c r="M486"/>
  <c r="H486"/>
  <c r="G486" s="1"/>
  <c r="M487"/>
  <c r="H487"/>
  <c r="G487" s="1"/>
  <c r="M488"/>
  <c r="H488"/>
  <c r="M489"/>
  <c r="H489"/>
  <c r="M490"/>
  <c r="H490"/>
  <c r="G490" s="1"/>
  <c r="M491"/>
  <c r="H491"/>
  <c r="G491" s="1"/>
  <c r="M492"/>
  <c r="H492"/>
  <c r="M493"/>
  <c r="H493"/>
  <c r="M494"/>
  <c r="H494"/>
  <c r="G494" s="1"/>
  <c r="M500"/>
  <c r="H500" s="1"/>
  <c r="M501"/>
  <c r="H501"/>
  <c r="G501" s="1"/>
  <c r="M502"/>
  <c r="H502" s="1"/>
  <c r="M503"/>
  <c r="H503"/>
  <c r="M504"/>
  <c r="H504" s="1"/>
  <c r="G504" s="1"/>
  <c r="M505"/>
  <c r="H505"/>
  <c r="M506"/>
  <c r="H506" s="1"/>
  <c r="G506" s="1"/>
  <c r="M507"/>
  <c r="H507"/>
  <c r="M508"/>
  <c r="H508" s="1"/>
  <c r="M509"/>
  <c r="H509"/>
  <c r="G509" s="1"/>
  <c r="M510"/>
  <c r="H510" s="1"/>
  <c r="G510" s="1"/>
  <c r="M511"/>
  <c r="H511"/>
  <c r="G511" s="1"/>
  <c r="M512"/>
  <c r="H512" s="1"/>
  <c r="G512" s="1"/>
  <c r="M513"/>
  <c r="H513"/>
  <c r="M514"/>
  <c r="H514" s="1"/>
  <c r="M515"/>
  <c r="H515"/>
  <c r="G515" s="1"/>
  <c r="M516"/>
  <c r="H516" s="1"/>
  <c r="M517"/>
  <c r="H517"/>
  <c r="G517" s="1"/>
  <c r="M518"/>
  <c r="H518" s="1"/>
  <c r="M519"/>
  <c r="H519"/>
  <c r="M520"/>
  <c r="H520" s="1"/>
  <c r="G520" s="1"/>
  <c r="M521"/>
  <c r="H521"/>
  <c r="M522"/>
  <c r="H522" s="1"/>
  <c r="G522" s="1"/>
  <c r="M523"/>
  <c r="H523"/>
  <c r="M524"/>
  <c r="H524" s="1"/>
  <c r="M525"/>
  <c r="H525"/>
  <c r="G525" s="1"/>
  <c r="M526"/>
  <c r="H526" s="1"/>
  <c r="G526" s="1"/>
  <c r="M527"/>
  <c r="H527"/>
  <c r="G527" s="1"/>
  <c r="M528"/>
  <c r="H528" s="1"/>
  <c r="G528" s="1"/>
  <c r="M529"/>
  <c r="H529"/>
  <c r="M530"/>
  <c r="H530" s="1"/>
  <c r="M531"/>
  <c r="H531"/>
  <c r="G531" s="1"/>
  <c r="M532"/>
  <c r="H532" s="1"/>
  <c r="M533"/>
  <c r="H533" s="1"/>
  <c r="G533" s="1"/>
  <c r="M534"/>
  <c r="H534" s="1"/>
  <c r="G534" s="1"/>
  <c r="M535"/>
  <c r="H535" s="1"/>
  <c r="M536"/>
  <c r="H536" s="1"/>
  <c r="M537"/>
  <c r="H537" s="1"/>
  <c r="M538"/>
  <c r="H538" s="1"/>
  <c r="G538" s="1"/>
  <c r="M539"/>
  <c r="H539" s="1"/>
  <c r="G539" s="1"/>
  <c r="M540"/>
  <c r="H540" s="1"/>
  <c r="M541"/>
  <c r="H541" s="1"/>
  <c r="G541" s="1"/>
  <c r="M542"/>
  <c r="H542" s="1"/>
  <c r="G542" s="1"/>
  <c r="M543"/>
  <c r="H543" s="1"/>
  <c r="M544"/>
  <c r="H544" s="1"/>
  <c r="M545"/>
  <c r="H545" s="1"/>
  <c r="M546"/>
  <c r="H546" s="1"/>
  <c r="G546" s="1"/>
  <c r="M547"/>
  <c r="H547" s="1"/>
  <c r="G547" s="1"/>
  <c r="M548"/>
  <c r="H548" s="1"/>
  <c r="M549"/>
  <c r="H549" s="1"/>
  <c r="G549" s="1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60"/>
  <c r="D61"/>
  <c r="D62"/>
  <c r="D63"/>
  <c r="D110" s="1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65" s="1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220" s="1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80"/>
  <c r="D281"/>
  <c r="D282"/>
  <c r="D283"/>
  <c r="D330" s="1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85" s="1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440" s="1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500"/>
  <c r="D501"/>
  <c r="D502"/>
  <c r="D503"/>
  <c r="D550" s="1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27"/>
  <c r="H5"/>
  <c r="G5" s="1"/>
  <c r="M6"/>
  <c r="H6"/>
  <c r="M7"/>
  <c r="H7"/>
  <c r="G7" s="1"/>
  <c r="M8"/>
  <c r="H8"/>
  <c r="M9"/>
  <c r="H9"/>
  <c r="G9" s="1"/>
  <c r="M10"/>
  <c r="H10"/>
  <c r="M11"/>
  <c r="H11"/>
  <c r="G11" s="1"/>
  <c r="M12"/>
  <c r="H12"/>
  <c r="M13"/>
  <c r="H13"/>
  <c r="G13" s="1"/>
  <c r="M14"/>
  <c r="H14"/>
  <c r="M15"/>
  <c r="H15"/>
  <c r="G15" s="1"/>
  <c r="M16"/>
  <c r="H16"/>
  <c r="M17"/>
  <c r="H17"/>
  <c r="G17" s="1"/>
  <c r="M18"/>
  <c r="H18"/>
  <c r="M19"/>
  <c r="H19"/>
  <c r="G19" s="1"/>
  <c r="M20"/>
  <c r="H20"/>
  <c r="M21"/>
  <c r="H21"/>
  <c r="G21" s="1"/>
  <c r="M22"/>
  <c r="H22"/>
  <c r="M23"/>
  <c r="H23"/>
  <c r="G23" s="1"/>
  <c r="M24"/>
  <c r="H24"/>
  <c r="M25"/>
  <c r="H25"/>
  <c r="G25" s="1"/>
  <c r="M26"/>
  <c r="H26"/>
  <c r="M27"/>
  <c r="H27"/>
  <c r="G27" s="1"/>
  <c r="M28"/>
  <c r="H28"/>
  <c r="M29"/>
  <c r="H29"/>
  <c r="G29" s="1"/>
  <c r="M30"/>
  <c r="H30"/>
  <c r="M31"/>
  <c r="H31"/>
  <c r="G31" s="1"/>
  <c r="M32"/>
  <c r="H32"/>
  <c r="M33"/>
  <c r="H33"/>
  <c r="G33" s="1"/>
  <c r="M34"/>
  <c r="H34"/>
  <c r="M35"/>
  <c r="H35"/>
  <c r="G35" s="1"/>
  <c r="M36"/>
  <c r="H36"/>
  <c r="M37"/>
  <c r="H37"/>
  <c r="G37" s="1"/>
  <c r="M38"/>
  <c r="H38"/>
  <c r="M39"/>
  <c r="H39"/>
  <c r="G39" s="1"/>
  <c r="M40"/>
  <c r="H40"/>
  <c r="M41"/>
  <c r="H41"/>
  <c r="G41" s="1"/>
  <c r="M42"/>
  <c r="H42"/>
  <c r="M43"/>
  <c r="H43"/>
  <c r="G43" s="1"/>
  <c r="M44"/>
  <c r="H44"/>
  <c r="M45"/>
  <c r="H45"/>
  <c r="G45" s="1"/>
  <c r="M46"/>
  <c r="H46"/>
  <c r="M47"/>
  <c r="H47"/>
  <c r="G47" s="1"/>
  <c r="M48"/>
  <c r="H48"/>
  <c r="M49"/>
  <c r="H49"/>
  <c r="G49" s="1"/>
  <c r="M50"/>
  <c r="H50"/>
  <c r="M51"/>
  <c r="H51"/>
  <c r="G51" s="1"/>
  <c r="M52"/>
  <c r="H52"/>
  <c r="M53"/>
  <c r="H53"/>
  <c r="G53" s="1"/>
  <c r="M54"/>
  <c r="H54"/>
  <c r="M60"/>
  <c r="H60"/>
  <c r="G60" s="1"/>
  <c r="M61"/>
  <c r="H61" s="1"/>
  <c r="G61" s="1"/>
  <c r="M62"/>
  <c r="H62"/>
  <c r="G62" s="1"/>
  <c r="M63"/>
  <c r="H63" s="1"/>
  <c r="G63" s="1"/>
  <c r="M64"/>
  <c r="H64"/>
  <c r="M65"/>
  <c r="H65" s="1"/>
  <c r="M66"/>
  <c r="H66"/>
  <c r="M67"/>
  <c r="H67" s="1"/>
  <c r="M68"/>
  <c r="H68"/>
  <c r="G68" s="1"/>
  <c r="M69"/>
  <c r="H69" s="1"/>
  <c r="M70"/>
  <c r="H70"/>
  <c r="M71"/>
  <c r="H71" s="1"/>
  <c r="G71" s="1"/>
  <c r="M72"/>
  <c r="H72"/>
  <c r="M73"/>
  <c r="H73" s="1"/>
  <c r="G73" s="1"/>
  <c r="M74"/>
  <c r="H74"/>
  <c r="M75"/>
  <c r="H75" s="1"/>
  <c r="M76"/>
  <c r="H76"/>
  <c r="G76" s="1"/>
  <c r="M77"/>
  <c r="H77" s="1"/>
  <c r="G77" s="1"/>
  <c r="M78"/>
  <c r="H78"/>
  <c r="G78" s="1"/>
  <c r="M79"/>
  <c r="H79" s="1"/>
  <c r="G79" s="1"/>
  <c r="M80"/>
  <c r="H80"/>
  <c r="M81"/>
  <c r="H81" s="1"/>
  <c r="M82"/>
  <c r="H82"/>
  <c r="G82" s="1"/>
  <c r="M83"/>
  <c r="H83" s="1"/>
  <c r="M84"/>
  <c r="H84"/>
  <c r="G84" s="1"/>
  <c r="M85"/>
  <c r="H85" s="1"/>
  <c r="M86"/>
  <c r="H86"/>
  <c r="M87"/>
  <c r="H87" s="1"/>
  <c r="G87" s="1"/>
  <c r="M88"/>
  <c r="H88"/>
  <c r="M89"/>
  <c r="H89" s="1"/>
  <c r="G89" s="1"/>
  <c r="M90"/>
  <c r="H90"/>
  <c r="M91"/>
  <c r="H91" s="1"/>
  <c r="M92"/>
  <c r="H92" s="1"/>
  <c r="M93"/>
  <c r="H93" s="1"/>
  <c r="G93" s="1"/>
  <c r="M94"/>
  <c r="H94"/>
  <c r="M95"/>
  <c r="H95" s="1"/>
  <c r="G95" s="1"/>
  <c r="M96"/>
  <c r="H96" s="1"/>
  <c r="G96" s="1"/>
  <c r="M97"/>
  <c r="H97" s="1"/>
  <c r="M98"/>
  <c r="H98"/>
  <c r="M99"/>
  <c r="H99" s="1"/>
  <c r="M100"/>
  <c r="H100" s="1"/>
  <c r="G100" s="1"/>
  <c r="M101"/>
  <c r="H101" s="1"/>
  <c r="M102"/>
  <c r="H102"/>
  <c r="G102" s="1"/>
  <c r="M103"/>
  <c r="H103" s="1"/>
  <c r="M104"/>
  <c r="H104" s="1"/>
  <c r="M105"/>
  <c r="H105" s="1"/>
  <c r="M106"/>
  <c r="H106" s="1"/>
  <c r="G106" s="1"/>
  <c r="M107"/>
  <c r="H107" s="1"/>
  <c r="G107" s="1"/>
  <c r="M108"/>
  <c r="H108" s="1"/>
  <c r="M109"/>
  <c r="H109" s="1"/>
  <c r="G109" s="1"/>
  <c r="M115"/>
  <c r="H115"/>
  <c r="M116"/>
  <c r="H116"/>
  <c r="M117"/>
  <c r="H117"/>
  <c r="G117" s="1"/>
  <c r="M118"/>
  <c r="H118"/>
  <c r="G118" s="1"/>
  <c r="M119"/>
  <c r="H119"/>
  <c r="M120"/>
  <c r="H120"/>
  <c r="M121"/>
  <c r="H121"/>
  <c r="G121" s="1"/>
  <c r="M122"/>
  <c r="H122"/>
  <c r="G122" s="1"/>
  <c r="M123"/>
  <c r="H123"/>
  <c r="M124"/>
  <c r="H124"/>
  <c r="M125"/>
  <c r="H125"/>
  <c r="G125" s="1"/>
  <c r="M126"/>
  <c r="H126"/>
  <c r="G126" s="1"/>
  <c r="M127"/>
  <c r="H127"/>
  <c r="M128"/>
  <c r="H128"/>
  <c r="M129"/>
  <c r="H129"/>
  <c r="G129" s="1"/>
  <c r="M130"/>
  <c r="H130"/>
  <c r="G130" s="1"/>
  <c r="M131"/>
  <c r="H131"/>
  <c r="M132"/>
  <c r="H132"/>
  <c r="M133"/>
  <c r="H133"/>
  <c r="G133" s="1"/>
  <c r="M134"/>
  <c r="H134"/>
  <c r="G134" s="1"/>
  <c r="M135"/>
  <c r="H135"/>
  <c r="M136"/>
  <c r="H136"/>
  <c r="M137"/>
  <c r="H137"/>
  <c r="G137" s="1"/>
  <c r="M138"/>
  <c r="H138"/>
  <c r="G138" s="1"/>
  <c r="M139"/>
  <c r="H139"/>
  <c r="M140"/>
  <c r="H140"/>
  <c r="M141"/>
  <c r="H141"/>
  <c r="G141" s="1"/>
  <c r="M142"/>
  <c r="H142"/>
  <c r="G142" s="1"/>
  <c r="M143"/>
  <c r="H143"/>
  <c r="M144"/>
  <c r="H144"/>
  <c r="M145"/>
  <c r="H145"/>
  <c r="G145" s="1"/>
  <c r="M146"/>
  <c r="H146"/>
  <c r="G146" s="1"/>
  <c r="M147"/>
  <c r="H147"/>
  <c r="M148"/>
  <c r="H148"/>
  <c r="M149"/>
  <c r="H149"/>
  <c r="G149" s="1"/>
  <c r="M150"/>
  <c r="H150"/>
  <c r="G150" s="1"/>
  <c r="M151"/>
  <c r="H151"/>
  <c r="M152"/>
  <c r="H152"/>
  <c r="M153"/>
  <c r="H153"/>
  <c r="G153" s="1"/>
  <c r="M154"/>
  <c r="H154"/>
  <c r="G154" s="1"/>
  <c r="M155"/>
  <c r="H155"/>
  <c r="M156"/>
  <c r="H156"/>
  <c r="M157"/>
  <c r="H157"/>
  <c r="G157" s="1"/>
  <c r="M158"/>
  <c r="H158"/>
  <c r="G158" s="1"/>
  <c r="M159"/>
  <c r="H159"/>
  <c r="M160"/>
  <c r="H160"/>
  <c r="M161"/>
  <c r="H161"/>
  <c r="G161" s="1"/>
  <c r="M162"/>
  <c r="H162"/>
  <c r="G162" s="1"/>
  <c r="M163"/>
  <c r="H163"/>
  <c r="M164"/>
  <c r="H164"/>
  <c r="M170"/>
  <c r="H170" s="1"/>
  <c r="G170" s="1"/>
  <c r="M171"/>
  <c r="H171"/>
  <c r="M172"/>
  <c r="H172" s="1"/>
  <c r="G172" s="1"/>
  <c r="M173"/>
  <c r="H173"/>
  <c r="M174"/>
  <c r="H174" s="1"/>
  <c r="M175"/>
  <c r="H175"/>
  <c r="G175" s="1"/>
  <c r="M176"/>
  <c r="H176" s="1"/>
  <c r="G176" s="1"/>
  <c r="M177"/>
  <c r="H177"/>
  <c r="G177" s="1"/>
  <c r="M178"/>
  <c r="H178" s="1"/>
  <c r="G178" s="1"/>
  <c r="M179"/>
  <c r="H179"/>
  <c r="M180"/>
  <c r="H180" s="1"/>
  <c r="M181"/>
  <c r="H181"/>
  <c r="G181" s="1"/>
  <c r="M182"/>
  <c r="H182" s="1"/>
  <c r="M183"/>
  <c r="H183"/>
  <c r="G183" s="1"/>
  <c r="M184"/>
  <c r="H184" s="1"/>
  <c r="M185"/>
  <c r="H185"/>
  <c r="M186"/>
  <c r="H186" s="1"/>
  <c r="G186" s="1"/>
  <c r="M187"/>
  <c r="H187"/>
  <c r="M188"/>
  <c r="H188" s="1"/>
  <c r="G188" s="1"/>
  <c r="M189"/>
  <c r="H189"/>
  <c r="M190"/>
  <c r="H190" s="1"/>
  <c r="M191"/>
  <c r="H191"/>
  <c r="G191" s="1"/>
  <c r="M192"/>
  <c r="H192" s="1"/>
  <c r="G192" s="1"/>
  <c r="M193"/>
  <c r="H193"/>
  <c r="G193" s="1"/>
  <c r="M194"/>
  <c r="H194" s="1"/>
  <c r="G194" s="1"/>
  <c r="M195"/>
  <c r="H195"/>
  <c r="M196"/>
  <c r="H196" s="1"/>
  <c r="M197"/>
  <c r="H197" s="1"/>
  <c r="G197" s="1"/>
  <c r="M198"/>
  <c r="H198" s="1"/>
  <c r="M199"/>
  <c r="H199"/>
  <c r="G199" s="1"/>
  <c r="M200"/>
  <c r="H200" s="1"/>
  <c r="G200" s="1"/>
  <c r="M201"/>
  <c r="H201" s="1"/>
  <c r="M202"/>
  <c r="H202" s="1"/>
  <c r="M203"/>
  <c r="H203"/>
  <c r="G203" s="1"/>
  <c r="M204"/>
  <c r="H204" s="1"/>
  <c r="G204" s="1"/>
  <c r="M205"/>
  <c r="H205" s="1"/>
  <c r="M206"/>
  <c r="H206" s="1"/>
  <c r="G206" s="1"/>
  <c r="M207"/>
  <c r="H207"/>
  <c r="M208"/>
  <c r="H208" s="1"/>
  <c r="M209"/>
  <c r="H209" s="1"/>
  <c r="M210"/>
  <c r="H210" s="1"/>
  <c r="G210" s="1"/>
  <c r="M211"/>
  <c r="H211"/>
  <c r="M212"/>
  <c r="H212" s="1"/>
  <c r="G212" s="1"/>
  <c r="M213"/>
  <c r="H213" s="1"/>
  <c r="G213" s="1"/>
  <c r="M214"/>
  <c r="H214" s="1"/>
  <c r="M215"/>
  <c r="H215"/>
  <c r="M216"/>
  <c r="H216" s="1"/>
  <c r="G216" s="1"/>
  <c r="M217"/>
  <c r="H217" s="1"/>
  <c r="G217" s="1"/>
  <c r="M218"/>
  <c r="H218" s="1"/>
  <c r="M219"/>
  <c r="H219"/>
  <c r="G219" s="1"/>
  <c r="M225"/>
  <c r="H225"/>
  <c r="M226"/>
  <c r="H226"/>
  <c r="G226" s="1"/>
  <c r="M227"/>
  <c r="H227"/>
  <c r="M228"/>
  <c r="H228"/>
  <c r="G228" s="1"/>
  <c r="M229"/>
  <c r="H229"/>
  <c r="M230"/>
  <c r="H230"/>
  <c r="G230" s="1"/>
  <c r="M231"/>
  <c r="H231"/>
  <c r="M232"/>
  <c r="H232"/>
  <c r="G232" s="1"/>
  <c r="M233"/>
  <c r="H233"/>
  <c r="M234"/>
  <c r="H234"/>
  <c r="G234" s="1"/>
  <c r="M235"/>
  <c r="H235"/>
  <c r="M236"/>
  <c r="H236"/>
  <c r="G236" s="1"/>
  <c r="M237"/>
  <c r="H237"/>
  <c r="M238"/>
  <c r="H238"/>
  <c r="G238" s="1"/>
  <c r="M239"/>
  <c r="H239"/>
  <c r="M240"/>
  <c r="H240"/>
  <c r="G240" s="1"/>
  <c r="M241"/>
  <c r="H241"/>
  <c r="M242"/>
  <c r="H242"/>
  <c r="G242" s="1"/>
  <c r="M243"/>
  <c r="H243"/>
  <c r="M244"/>
  <c r="H244"/>
  <c r="G244" s="1"/>
  <c r="M245"/>
  <c r="H245"/>
  <c r="M246"/>
  <c r="H246"/>
  <c r="G246" s="1"/>
  <c r="M247"/>
  <c r="H247"/>
  <c r="M248"/>
  <c r="H248"/>
  <c r="G248" s="1"/>
  <c r="M249"/>
  <c r="H249"/>
  <c r="M250"/>
  <c r="H250"/>
  <c r="G250" s="1"/>
  <c r="M251"/>
  <c r="H251"/>
  <c r="M252"/>
  <c r="H252"/>
  <c r="G252" s="1"/>
  <c r="M253"/>
  <c r="H253"/>
  <c r="M254"/>
  <c r="H254"/>
  <c r="G254" s="1"/>
  <c r="M255"/>
  <c r="H255"/>
  <c r="M256"/>
  <c r="H256"/>
  <c r="G256" s="1"/>
  <c r="M257"/>
  <c r="H257"/>
  <c r="M258"/>
  <c r="H258"/>
  <c r="G258" s="1"/>
  <c r="M259"/>
  <c r="H259"/>
  <c r="M260"/>
  <c r="H260"/>
  <c r="G260" s="1"/>
  <c r="M261"/>
  <c r="H261"/>
  <c r="M262"/>
  <c r="H262"/>
  <c r="G262" s="1"/>
  <c r="M263"/>
  <c r="H263"/>
  <c r="M264"/>
  <c r="H264"/>
  <c r="G264" s="1"/>
  <c r="M265"/>
  <c r="H265"/>
  <c r="M266"/>
  <c r="H266"/>
  <c r="M267"/>
  <c r="H267"/>
  <c r="M268"/>
  <c r="H268"/>
  <c r="G268" s="1"/>
  <c r="M269"/>
  <c r="H269"/>
  <c r="M270"/>
  <c r="H270"/>
  <c r="G270" s="1"/>
  <c r="M271"/>
  <c r="H271"/>
  <c r="M272"/>
  <c r="H272"/>
  <c r="G272" s="1"/>
  <c r="M273"/>
  <c r="H273"/>
  <c r="M274"/>
  <c r="H274"/>
  <c r="G274" s="1"/>
  <c r="M280"/>
  <c r="H280"/>
  <c r="M281"/>
  <c r="H281" s="1"/>
  <c r="G281" s="1"/>
  <c r="M282"/>
  <c r="H282"/>
  <c r="M283"/>
  <c r="H283" s="1"/>
  <c r="M284"/>
  <c r="H284"/>
  <c r="G284" s="1"/>
  <c r="M285"/>
  <c r="H285" s="1"/>
  <c r="G285" s="1"/>
  <c r="M286"/>
  <c r="H286"/>
  <c r="G286" s="1"/>
  <c r="M287"/>
  <c r="H287" s="1"/>
  <c r="G287" s="1"/>
  <c r="M288"/>
  <c r="H288"/>
  <c r="M289"/>
  <c r="H289" s="1"/>
  <c r="M290"/>
  <c r="H290"/>
  <c r="G290" s="1"/>
  <c r="M291"/>
  <c r="H291" s="1"/>
  <c r="M292"/>
  <c r="H292"/>
  <c r="G292" s="1"/>
  <c r="M293"/>
  <c r="H293" s="1"/>
  <c r="M294"/>
  <c r="H294"/>
  <c r="M295"/>
  <c r="H295" s="1"/>
  <c r="G295" s="1"/>
  <c r="M296"/>
  <c r="H296"/>
  <c r="M297"/>
  <c r="H297" s="1"/>
  <c r="G297" s="1"/>
  <c r="M298"/>
  <c r="H298"/>
  <c r="M299"/>
  <c r="H299" s="1"/>
  <c r="M300"/>
  <c r="H300"/>
  <c r="G300" s="1"/>
  <c r="M301"/>
  <c r="H301" s="1"/>
  <c r="G301" s="1"/>
  <c r="M302"/>
  <c r="H302" s="1"/>
  <c r="M303"/>
  <c r="H303" s="1"/>
  <c r="G303" s="1"/>
  <c r="M304"/>
  <c r="H304"/>
  <c r="M305"/>
  <c r="H305" s="1"/>
  <c r="M306"/>
  <c r="H306" s="1"/>
  <c r="M307"/>
  <c r="H307" s="1"/>
  <c r="G307" s="1"/>
  <c r="M308"/>
  <c r="H308"/>
  <c r="M309"/>
  <c r="H309" s="1"/>
  <c r="G309" s="1"/>
  <c r="M310"/>
  <c r="H310" s="1"/>
  <c r="G310" s="1"/>
  <c r="M311"/>
  <c r="H311" s="1"/>
  <c r="M312"/>
  <c r="H312"/>
  <c r="M313"/>
  <c r="H313" s="1"/>
  <c r="G313" s="1"/>
  <c r="M314"/>
  <c r="H314" s="1"/>
  <c r="G314" s="1"/>
  <c r="M315"/>
  <c r="H315" s="1"/>
  <c r="M316"/>
  <c r="H316"/>
  <c r="G316" s="1"/>
  <c r="M317"/>
  <c r="H317" s="1"/>
  <c r="M318"/>
  <c r="H318" s="1"/>
  <c r="M319"/>
  <c r="H319" s="1"/>
  <c r="M320"/>
  <c r="H320"/>
  <c r="G320" s="1"/>
  <c r="M321"/>
  <c r="H321" s="1"/>
  <c r="M322"/>
  <c r="H322" s="1"/>
  <c r="G322" s="1"/>
  <c r="M323"/>
  <c r="H323" s="1"/>
  <c r="G323" s="1"/>
  <c r="M324"/>
  <c r="H324"/>
  <c r="M325"/>
  <c r="H325" s="1"/>
  <c r="M326"/>
  <c r="H326" s="1"/>
  <c r="G326" s="1"/>
  <c r="M327"/>
  <c r="H327" s="1"/>
  <c r="G327" s="1"/>
  <c r="M328"/>
  <c r="H328"/>
  <c r="G328" s="1"/>
  <c r="M329"/>
  <c r="H329" s="1"/>
  <c r="G329" s="1"/>
  <c r="M335"/>
  <c r="H335"/>
  <c r="M336"/>
  <c r="H336"/>
  <c r="G336" s="1"/>
  <c r="M337"/>
  <c r="H337"/>
  <c r="M338"/>
  <c r="H338"/>
  <c r="G338" s="1"/>
  <c r="M339"/>
  <c r="H339"/>
  <c r="M340"/>
  <c r="H340"/>
  <c r="G340" s="1"/>
  <c r="M341"/>
  <c r="H341"/>
  <c r="M342"/>
  <c r="H342"/>
  <c r="G342" s="1"/>
  <c r="M343"/>
  <c r="H343"/>
  <c r="M344"/>
  <c r="H344"/>
  <c r="G344" s="1"/>
  <c r="M345"/>
  <c r="H345"/>
  <c r="M346"/>
  <c r="H346"/>
  <c r="G346" s="1"/>
  <c r="M347"/>
  <c r="H347"/>
  <c r="M348"/>
  <c r="H348"/>
  <c r="G348" s="1"/>
  <c r="M349"/>
  <c r="H349"/>
  <c r="M350"/>
  <c r="H350"/>
  <c r="G350" s="1"/>
  <c r="M351"/>
  <c r="H351"/>
  <c r="M352"/>
  <c r="H352"/>
  <c r="G352" s="1"/>
  <c r="M353"/>
  <c r="H353"/>
  <c r="M354"/>
  <c r="H354"/>
  <c r="G354" s="1"/>
  <c r="M355"/>
  <c r="H355"/>
  <c r="M356"/>
  <c r="H356"/>
  <c r="G356" s="1"/>
  <c r="M357"/>
  <c r="H357"/>
  <c r="M358"/>
  <c r="H358"/>
  <c r="G358" s="1"/>
  <c r="M359"/>
  <c r="H359"/>
  <c r="M360"/>
  <c r="H360"/>
  <c r="G360" s="1"/>
  <c r="M361"/>
  <c r="H361"/>
  <c r="M362"/>
  <c r="H362"/>
  <c r="G362" s="1"/>
  <c r="M363"/>
  <c r="H363"/>
  <c r="M364"/>
  <c r="H364"/>
  <c r="G364" s="1"/>
  <c r="M365"/>
  <c r="H365"/>
  <c r="M366"/>
  <c r="H366"/>
  <c r="G366" s="1"/>
  <c r="M367"/>
  <c r="H367"/>
  <c r="M368"/>
  <c r="H368"/>
  <c r="G368" s="1"/>
  <c r="M369"/>
  <c r="H369"/>
  <c r="M370"/>
  <c r="H370"/>
  <c r="G370" s="1"/>
  <c r="M371"/>
  <c r="H371"/>
  <c r="M372"/>
  <c r="H372"/>
  <c r="G372" s="1"/>
  <c r="M373"/>
  <c r="H373"/>
  <c r="M374"/>
  <c r="H374"/>
  <c r="G374" s="1"/>
  <c r="M375"/>
  <c r="H375"/>
  <c r="M376"/>
  <c r="H376"/>
  <c r="G376" s="1"/>
  <c r="M377"/>
  <c r="H377"/>
  <c r="M378"/>
  <c r="H378"/>
  <c r="G378" s="1"/>
  <c r="M379"/>
  <c r="H379"/>
  <c r="M380"/>
  <c r="H380"/>
  <c r="G380" s="1"/>
  <c r="M381"/>
  <c r="H381"/>
  <c r="M382"/>
  <c r="H382"/>
  <c r="G382" s="1"/>
  <c r="M383"/>
  <c r="H383"/>
  <c r="M384"/>
  <c r="H384"/>
  <c r="G384" s="1"/>
  <c r="M390"/>
  <c r="H390" s="1"/>
  <c r="G390" s="1"/>
  <c r="M391"/>
  <c r="H391"/>
  <c r="G391" s="1"/>
  <c r="M392"/>
  <c r="H392" s="1"/>
  <c r="G392" s="1"/>
  <c r="M393"/>
  <c r="H393"/>
  <c r="M394"/>
  <c r="H394" s="1"/>
  <c r="M395"/>
  <c r="H395"/>
  <c r="G395" s="1"/>
  <c r="M396"/>
  <c r="H396" s="1"/>
  <c r="M397"/>
  <c r="H397"/>
  <c r="G397" s="1"/>
  <c r="M398"/>
  <c r="H398" s="1"/>
  <c r="M399"/>
  <c r="H399"/>
  <c r="M400"/>
  <c r="H400" s="1"/>
  <c r="G400" s="1"/>
  <c r="M401"/>
  <c r="H401"/>
  <c r="M402"/>
  <c r="H402" s="1"/>
  <c r="G402" s="1"/>
  <c r="M403"/>
  <c r="H403" s="1"/>
  <c r="G403" s="1"/>
  <c r="M404"/>
  <c r="H404" s="1"/>
  <c r="M405"/>
  <c r="H405"/>
  <c r="M406"/>
  <c r="H406" s="1"/>
  <c r="G406" s="1"/>
  <c r="M407"/>
  <c r="H407" s="1"/>
  <c r="G407" s="1"/>
  <c r="M408"/>
  <c r="H408" s="1"/>
  <c r="M409"/>
  <c r="H409"/>
  <c r="G409" s="1"/>
  <c r="M410"/>
  <c r="H410" s="1"/>
  <c r="M411"/>
  <c r="H411" s="1"/>
  <c r="M412"/>
  <c r="H412" s="1"/>
  <c r="M413"/>
  <c r="H413"/>
  <c r="G413" s="1"/>
  <c r="M414"/>
  <c r="H414" s="1"/>
  <c r="M415"/>
  <c r="H415" s="1"/>
  <c r="G415" s="1"/>
  <c r="M416"/>
  <c r="H416" s="1"/>
  <c r="G416" s="1"/>
  <c r="M417"/>
  <c r="H417"/>
  <c r="M418"/>
  <c r="H418" s="1"/>
  <c r="M419"/>
  <c r="H419" s="1"/>
  <c r="G419" s="1"/>
  <c r="M420"/>
  <c r="H420" s="1"/>
  <c r="G420" s="1"/>
  <c r="M421"/>
  <c r="H421"/>
  <c r="G421" s="1"/>
  <c r="M422"/>
  <c r="H422" s="1"/>
  <c r="G422" s="1"/>
  <c r="M423"/>
  <c r="H423" s="1"/>
  <c r="M424"/>
  <c r="H424" s="1"/>
  <c r="M425"/>
  <c r="H425"/>
  <c r="G425" s="1"/>
  <c r="M426"/>
  <c r="H426" s="1"/>
  <c r="G426" s="1"/>
  <c r="M427"/>
  <c r="H427" s="1"/>
  <c r="M428"/>
  <c r="H428" s="1"/>
  <c r="G428" s="1"/>
  <c r="M429"/>
  <c r="H429"/>
  <c r="M430"/>
  <c r="H430" s="1"/>
  <c r="M431"/>
  <c r="H431" s="1"/>
  <c r="M432"/>
  <c r="H432" s="1"/>
  <c r="G432" s="1"/>
  <c r="M433"/>
  <c r="H433"/>
  <c r="M434"/>
  <c r="H434" s="1"/>
  <c r="G434" s="1"/>
  <c r="M435"/>
  <c r="H435" s="1"/>
  <c r="G435" s="1"/>
  <c r="M436"/>
  <c r="H436" s="1"/>
  <c r="M437"/>
  <c r="H437"/>
  <c r="M438"/>
  <c r="H438" s="1"/>
  <c r="G438" s="1"/>
  <c r="M439"/>
  <c r="H439" s="1"/>
  <c r="M445"/>
  <c r="H445"/>
  <c r="G445" s="1"/>
  <c r="M446"/>
  <c r="H446"/>
  <c r="M447"/>
  <c r="H447"/>
  <c r="M448"/>
  <c r="H448"/>
  <c r="G448" s="1"/>
  <c r="M449"/>
  <c r="H449"/>
  <c r="G449" s="1"/>
  <c r="M450"/>
  <c r="H450"/>
  <c r="M451"/>
  <c r="H451"/>
  <c r="M452"/>
  <c r="H452"/>
  <c r="G452" s="1"/>
  <c r="M453"/>
  <c r="H453"/>
  <c r="G453" s="1"/>
  <c r="M454"/>
  <c r="H454"/>
  <c r="M455"/>
  <c r="H455"/>
  <c r="M456"/>
  <c r="H456"/>
  <c r="G456" s="1"/>
  <c r="M457"/>
  <c r="H457"/>
  <c r="G457" s="1"/>
  <c r="M458"/>
  <c r="H458"/>
  <c r="M459"/>
  <c r="H459"/>
  <c r="M460"/>
  <c r="H460"/>
  <c r="G460" s="1"/>
  <c r="M461"/>
  <c r="H461"/>
  <c r="G461" s="1"/>
  <c r="M462"/>
  <c r="H462"/>
  <c r="M463"/>
  <c r="H463"/>
  <c r="M464"/>
  <c r="H464"/>
  <c r="G464" s="1"/>
  <c r="M465"/>
  <c r="H465"/>
  <c r="G465" s="1"/>
  <c r="M466"/>
  <c r="H466"/>
  <c r="M467"/>
  <c r="H467"/>
  <c r="M468"/>
  <c r="H468"/>
  <c r="G468" s="1"/>
  <c r="M469"/>
  <c r="H469"/>
  <c r="G469" s="1"/>
  <c r="M470"/>
  <c r="H470"/>
  <c r="M471"/>
  <c r="H471"/>
  <c r="M472"/>
  <c r="H472"/>
  <c r="G472" s="1"/>
  <c r="M473"/>
  <c r="H473"/>
  <c r="M474"/>
  <c r="H474"/>
  <c r="M475"/>
  <c r="H475"/>
  <c r="M476"/>
  <c r="H476"/>
  <c r="G476" s="1"/>
  <c r="M477"/>
  <c r="H477"/>
  <c r="G477" s="1"/>
  <c r="M478"/>
  <c r="H478"/>
  <c r="M479"/>
  <c r="H479"/>
  <c r="M480"/>
  <c r="H480"/>
  <c r="G480" s="1"/>
  <c r="M481"/>
  <c r="H481"/>
  <c r="G481" s="1"/>
  <c r="M482"/>
  <c r="H482"/>
  <c r="M483"/>
  <c r="H483"/>
  <c r="M484"/>
  <c r="H484"/>
  <c r="G484" s="1"/>
  <c r="M485"/>
  <c r="H485"/>
  <c r="G485" s="1"/>
  <c r="M486"/>
  <c r="H486"/>
  <c r="M487"/>
  <c r="H487"/>
  <c r="M488"/>
  <c r="H488"/>
  <c r="G488" s="1"/>
  <c r="M489"/>
  <c r="H489"/>
  <c r="G489" s="1"/>
  <c r="M490"/>
  <c r="H490"/>
  <c r="M491"/>
  <c r="H491"/>
  <c r="M492"/>
  <c r="H492"/>
  <c r="G492" s="1"/>
  <c r="M493"/>
  <c r="H493"/>
  <c r="G493" s="1"/>
  <c r="M494"/>
  <c r="H494"/>
  <c r="M500"/>
  <c r="H500" s="1"/>
  <c r="M501"/>
  <c r="H501" s="1"/>
  <c r="M502"/>
  <c r="H502"/>
  <c r="G502" s="1"/>
  <c r="M503"/>
  <c r="H503" s="1"/>
  <c r="M504"/>
  <c r="H504" s="1"/>
  <c r="G504" s="1"/>
  <c r="M505"/>
  <c r="H505" s="1"/>
  <c r="G505" s="1"/>
  <c r="M506"/>
  <c r="H506"/>
  <c r="M507"/>
  <c r="H507" s="1"/>
  <c r="M508"/>
  <c r="H508" s="1"/>
  <c r="G508" s="1"/>
  <c r="M509"/>
  <c r="H509" s="1"/>
  <c r="G509" s="1"/>
  <c r="M510"/>
  <c r="H510"/>
  <c r="G510" s="1"/>
  <c r="M511"/>
  <c r="H511" s="1"/>
  <c r="G511" s="1"/>
  <c r="M512"/>
  <c r="H512" s="1"/>
  <c r="M513"/>
  <c r="H513" s="1"/>
  <c r="M514"/>
  <c r="H514"/>
  <c r="G514" s="1"/>
  <c r="M515"/>
  <c r="H515" s="1"/>
  <c r="G515" s="1"/>
  <c r="M516"/>
  <c r="H516" s="1"/>
  <c r="M517"/>
  <c r="H517" s="1"/>
  <c r="G517" s="1"/>
  <c r="M518"/>
  <c r="H518"/>
  <c r="M519"/>
  <c r="H519" s="1"/>
  <c r="M520"/>
  <c r="H520" s="1"/>
  <c r="M521"/>
  <c r="H521" s="1"/>
  <c r="G521" s="1"/>
  <c r="M522"/>
  <c r="H522"/>
  <c r="M523"/>
  <c r="H523" s="1"/>
  <c r="G523" s="1"/>
  <c r="M524"/>
  <c r="H524" s="1"/>
  <c r="G524" s="1"/>
  <c r="M525"/>
  <c r="H525" s="1"/>
  <c r="M526"/>
  <c r="H526"/>
  <c r="M527"/>
  <c r="H527" s="1"/>
  <c r="G527" s="1"/>
  <c r="M528"/>
  <c r="H528" s="1"/>
  <c r="G528" s="1"/>
  <c r="M529"/>
  <c r="H529" s="1"/>
  <c r="M530"/>
  <c r="H530"/>
  <c r="G530" s="1"/>
  <c r="M531"/>
  <c r="H531" s="1"/>
  <c r="M532"/>
  <c r="H532" s="1"/>
  <c r="M533"/>
  <c r="H533" s="1"/>
  <c r="M534"/>
  <c r="H534"/>
  <c r="G534" s="1"/>
  <c r="M535"/>
  <c r="H535" s="1"/>
  <c r="M536"/>
  <c r="H536" s="1"/>
  <c r="G536" s="1"/>
  <c r="M537"/>
  <c r="H537" s="1"/>
  <c r="G537" s="1"/>
  <c r="M538"/>
  <c r="H538"/>
  <c r="M539"/>
  <c r="H539" s="1"/>
  <c r="M540"/>
  <c r="H540" s="1"/>
  <c r="G540" s="1"/>
  <c r="M541"/>
  <c r="H541" s="1"/>
  <c r="G541" s="1"/>
  <c r="M542"/>
  <c r="H542"/>
  <c r="G542" s="1"/>
  <c r="M543"/>
  <c r="H543" s="1"/>
  <c r="G543" s="1"/>
  <c r="M544"/>
  <c r="H544" s="1"/>
  <c r="M545"/>
  <c r="H545" s="1"/>
  <c r="M546"/>
  <c r="H546"/>
  <c r="G546" s="1"/>
  <c r="M547"/>
  <c r="H547" s="1"/>
  <c r="G547" s="1"/>
  <c r="M548"/>
  <c r="H548" s="1"/>
  <c r="M549"/>
  <c r="H549" s="1"/>
  <c r="G549" s="1"/>
  <c r="D5"/>
  <c r="D55" s="1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110" s="1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70"/>
  <c r="D171"/>
  <c r="D220" s="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75" s="1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330" s="1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85" s="1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392"/>
  <c r="D393"/>
  <c r="D440" s="1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95" s="1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50" s="1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26"/>
  <c r="H5"/>
  <c r="M6"/>
  <c r="H6"/>
  <c r="G6" s="1"/>
  <c r="M7"/>
  <c r="H7"/>
  <c r="M8"/>
  <c r="H8"/>
  <c r="G8" s="1"/>
  <c r="M9"/>
  <c r="H9"/>
  <c r="M10"/>
  <c r="H10"/>
  <c r="G10" s="1"/>
  <c r="M11"/>
  <c r="H11"/>
  <c r="M12"/>
  <c r="H12"/>
  <c r="G12" s="1"/>
  <c r="M13"/>
  <c r="H13"/>
  <c r="M14"/>
  <c r="H14"/>
  <c r="G14" s="1"/>
  <c r="M15"/>
  <c r="H15"/>
  <c r="M16"/>
  <c r="H16"/>
  <c r="G16" s="1"/>
  <c r="M17"/>
  <c r="H17" s="1"/>
  <c r="G17" s="1"/>
  <c r="M18"/>
  <c r="H18"/>
  <c r="G18" s="1"/>
  <c r="M19"/>
  <c r="H19"/>
  <c r="M20"/>
  <c r="H20"/>
  <c r="M21"/>
  <c r="H21" s="1"/>
  <c r="G21" s="1"/>
  <c r="M22"/>
  <c r="H22"/>
  <c r="M23"/>
  <c r="H23"/>
  <c r="G23" s="1"/>
  <c r="M24"/>
  <c r="H24"/>
  <c r="M25"/>
  <c r="H25" s="1"/>
  <c r="M26"/>
  <c r="H26"/>
  <c r="G26" s="1"/>
  <c r="M27"/>
  <c r="H27"/>
  <c r="G27" s="1"/>
  <c r="M28"/>
  <c r="H28"/>
  <c r="M29"/>
  <c r="H29" s="1"/>
  <c r="M30"/>
  <c r="H30"/>
  <c r="G30" s="1"/>
  <c r="M31"/>
  <c r="H31"/>
  <c r="M32"/>
  <c r="H32"/>
  <c r="G32" s="1"/>
  <c r="M33"/>
  <c r="H33" s="1"/>
  <c r="M34"/>
  <c r="H34"/>
  <c r="M35"/>
  <c r="H35"/>
  <c r="G35" s="1"/>
  <c r="M36"/>
  <c r="H36"/>
  <c r="G36" s="1"/>
  <c r="M37"/>
  <c r="H37" s="1"/>
  <c r="G37" s="1"/>
  <c r="M38"/>
  <c r="H38"/>
  <c r="M39"/>
  <c r="H39"/>
  <c r="G39" s="1"/>
  <c r="M40"/>
  <c r="H40"/>
  <c r="M41"/>
  <c r="H41" s="1"/>
  <c r="G41" s="1"/>
  <c r="M42"/>
  <c r="H42"/>
  <c r="M43"/>
  <c r="H43"/>
  <c r="M44"/>
  <c r="H44"/>
  <c r="G44" s="1"/>
  <c r="M45"/>
  <c r="H45" s="1"/>
  <c r="M46"/>
  <c r="H46"/>
  <c r="G46" s="1"/>
  <c r="M47"/>
  <c r="H47"/>
  <c r="M48"/>
  <c r="H48"/>
  <c r="G48" s="1"/>
  <c r="M49"/>
  <c r="H49" s="1"/>
  <c r="G49" s="1"/>
  <c r="M50"/>
  <c r="H50"/>
  <c r="G50" s="1"/>
  <c r="M51"/>
  <c r="H51"/>
  <c r="M52"/>
  <c r="H52"/>
  <c r="M53"/>
  <c r="H53" s="1"/>
  <c r="G53" s="1"/>
  <c r="M54"/>
  <c r="H54"/>
  <c r="M60"/>
  <c r="H60" s="1"/>
  <c r="G60" s="1"/>
  <c r="M61"/>
  <c r="H61"/>
  <c r="M62"/>
  <c r="H62" s="1"/>
  <c r="M63"/>
  <c r="H63" s="1"/>
  <c r="M64"/>
  <c r="H64" s="1"/>
  <c r="G64" s="1"/>
  <c r="M65"/>
  <c r="H65"/>
  <c r="M66"/>
  <c r="H66" s="1"/>
  <c r="G66" s="1"/>
  <c r="M67"/>
  <c r="H67" s="1"/>
  <c r="G67" s="1"/>
  <c r="M68"/>
  <c r="H68" s="1"/>
  <c r="M69"/>
  <c r="H69"/>
  <c r="M70"/>
  <c r="H70" s="1"/>
  <c r="G70" s="1"/>
  <c r="M71"/>
  <c r="H71" s="1"/>
  <c r="G71" s="1"/>
  <c r="M72"/>
  <c r="H72" s="1"/>
  <c r="M73"/>
  <c r="H73"/>
  <c r="G73" s="1"/>
  <c r="M74"/>
  <c r="H74" s="1"/>
  <c r="M75"/>
  <c r="H75" s="1"/>
  <c r="M76"/>
  <c r="H76" s="1"/>
  <c r="M77"/>
  <c r="H77"/>
  <c r="G77" s="1"/>
  <c r="M78"/>
  <c r="H78" s="1"/>
  <c r="M79"/>
  <c r="H79" s="1"/>
  <c r="G79" s="1"/>
  <c r="M80"/>
  <c r="H80" s="1"/>
  <c r="G80" s="1"/>
  <c r="M81"/>
  <c r="H81"/>
  <c r="M82"/>
  <c r="H82" s="1"/>
  <c r="M83"/>
  <c r="H83" s="1"/>
  <c r="G83" s="1"/>
  <c r="M84"/>
  <c r="H84" s="1"/>
  <c r="G84" s="1"/>
  <c r="M85"/>
  <c r="H85"/>
  <c r="G85" s="1"/>
  <c r="M86"/>
  <c r="H86" s="1"/>
  <c r="G86" s="1"/>
  <c r="M87"/>
  <c r="H87" s="1"/>
  <c r="M88"/>
  <c r="H88" s="1"/>
  <c r="M89"/>
  <c r="H89"/>
  <c r="G89" s="1"/>
  <c r="M90"/>
  <c r="H90" s="1"/>
  <c r="G90" s="1"/>
  <c r="M91"/>
  <c r="H91" s="1"/>
  <c r="M92"/>
  <c r="H92" s="1"/>
  <c r="G92" s="1"/>
  <c r="M93"/>
  <c r="H93"/>
  <c r="M94"/>
  <c r="H94" s="1"/>
  <c r="M95"/>
  <c r="H95" s="1"/>
  <c r="M96"/>
  <c r="H96" s="1"/>
  <c r="G96" s="1"/>
  <c r="M97"/>
  <c r="H97"/>
  <c r="M98"/>
  <c r="H98" s="1"/>
  <c r="G98" s="1"/>
  <c r="M99"/>
  <c r="H99" s="1"/>
  <c r="G99" s="1"/>
  <c r="M100"/>
  <c r="H100" s="1"/>
  <c r="M101"/>
  <c r="H101"/>
  <c r="M102"/>
  <c r="H102" s="1"/>
  <c r="G102" s="1"/>
  <c r="M103"/>
  <c r="H103" s="1"/>
  <c r="G103" s="1"/>
  <c r="M104"/>
  <c r="H104" s="1"/>
  <c r="M105"/>
  <c r="H105"/>
  <c r="G105" s="1"/>
  <c r="M106"/>
  <c r="H106" s="1"/>
  <c r="M107"/>
  <c r="H107" s="1"/>
  <c r="M108"/>
  <c r="H108" s="1"/>
  <c r="M109"/>
  <c r="H109"/>
  <c r="G109" s="1"/>
  <c r="M115"/>
  <c r="H115"/>
  <c r="G115" s="1"/>
  <c r="M116"/>
  <c r="H116"/>
  <c r="M117"/>
  <c r="H117"/>
  <c r="M118"/>
  <c r="H118" s="1"/>
  <c r="G118" s="1"/>
  <c r="M119"/>
  <c r="H119"/>
  <c r="M120"/>
  <c r="H120"/>
  <c r="G120" s="1"/>
  <c r="M121"/>
  <c r="H121"/>
  <c r="M122"/>
  <c r="H122" s="1"/>
  <c r="M123"/>
  <c r="H123"/>
  <c r="G123" s="1"/>
  <c r="M124"/>
  <c r="H124"/>
  <c r="G124" s="1"/>
  <c r="M125"/>
  <c r="H125"/>
  <c r="M126"/>
  <c r="H126" s="1"/>
  <c r="M127"/>
  <c r="H127"/>
  <c r="G127" s="1"/>
  <c r="M128"/>
  <c r="H128"/>
  <c r="M129"/>
  <c r="H129"/>
  <c r="G129" s="1"/>
  <c r="M130"/>
  <c r="H130" s="1"/>
  <c r="M131"/>
  <c r="H131"/>
  <c r="M132"/>
  <c r="H132"/>
  <c r="G132" s="1"/>
  <c r="M133"/>
  <c r="H133"/>
  <c r="G133" s="1"/>
  <c r="M134"/>
  <c r="H134" s="1"/>
  <c r="G134" s="1"/>
  <c r="M135"/>
  <c r="H135"/>
  <c r="M136"/>
  <c r="H136"/>
  <c r="G136" s="1"/>
  <c r="M137"/>
  <c r="H137"/>
  <c r="M138"/>
  <c r="H138" s="1"/>
  <c r="G138" s="1"/>
  <c r="M139"/>
  <c r="H139"/>
  <c r="M140"/>
  <c r="H140"/>
  <c r="M141"/>
  <c r="H141"/>
  <c r="G141" s="1"/>
  <c r="M142"/>
  <c r="H142" s="1"/>
  <c r="M143"/>
  <c r="H143"/>
  <c r="G143" s="1"/>
  <c r="M144"/>
  <c r="H144"/>
  <c r="M145"/>
  <c r="H145"/>
  <c r="G145" s="1"/>
  <c r="M146"/>
  <c r="H146" s="1"/>
  <c r="G146" s="1"/>
  <c r="M147"/>
  <c r="H147"/>
  <c r="G147" s="1"/>
  <c r="M148"/>
  <c r="H148"/>
  <c r="M149"/>
  <c r="H149"/>
  <c r="M150"/>
  <c r="H150" s="1"/>
  <c r="G150" s="1"/>
  <c r="M151"/>
  <c r="H151"/>
  <c r="M152"/>
  <c r="H152"/>
  <c r="G152" s="1"/>
  <c r="M153"/>
  <c r="H153"/>
  <c r="M154"/>
  <c r="H154" s="1"/>
  <c r="M155"/>
  <c r="H155"/>
  <c r="G155" s="1"/>
  <c r="M156"/>
  <c r="H156"/>
  <c r="G156" s="1"/>
  <c r="M157"/>
  <c r="H157"/>
  <c r="M158"/>
  <c r="H158" s="1"/>
  <c r="M159"/>
  <c r="H159"/>
  <c r="G159" s="1"/>
  <c r="M160"/>
  <c r="H160"/>
  <c r="M161"/>
  <c r="H161"/>
  <c r="G161" s="1"/>
  <c r="M162"/>
  <c r="H162" s="1"/>
  <c r="M163"/>
  <c r="H163"/>
  <c r="M164"/>
  <c r="H164"/>
  <c r="G164" s="1"/>
  <c r="M170"/>
  <c r="H170"/>
  <c r="G170" s="1"/>
  <c r="M171"/>
  <c r="H171" s="1"/>
  <c r="G171" s="1"/>
  <c r="M172"/>
  <c r="H172" s="1"/>
  <c r="M173"/>
  <c r="H173" s="1"/>
  <c r="M174"/>
  <c r="H174" s="1"/>
  <c r="M175"/>
  <c r="H175" s="1"/>
  <c r="G175" s="1"/>
  <c r="M176"/>
  <c r="H176" s="1"/>
  <c r="G176" s="1"/>
  <c r="M177"/>
  <c r="H177" s="1"/>
  <c r="M178"/>
  <c r="H178" s="1"/>
  <c r="G178" s="1"/>
  <c r="M179"/>
  <c r="H179" s="1"/>
  <c r="G179" s="1"/>
  <c r="M180"/>
  <c r="H180" s="1"/>
  <c r="M181"/>
  <c r="H181" s="1"/>
  <c r="M182"/>
  <c r="H182"/>
  <c r="G182" s="1"/>
  <c r="M183"/>
  <c r="H183" s="1"/>
  <c r="G183" s="1"/>
  <c r="M184"/>
  <c r="H184"/>
  <c r="G184" s="1"/>
  <c r="M185"/>
  <c r="H185" s="1"/>
  <c r="G185" s="1"/>
  <c r="M186"/>
  <c r="H186" s="1"/>
  <c r="M187"/>
  <c r="H187" s="1"/>
  <c r="M188"/>
  <c r="H188" s="1"/>
  <c r="M189"/>
  <c r="H189" s="1"/>
  <c r="G189" s="1"/>
  <c r="M190"/>
  <c r="H190"/>
  <c r="M191"/>
  <c r="H191" s="1"/>
  <c r="G191" s="1"/>
  <c r="M192"/>
  <c r="H192"/>
  <c r="M193"/>
  <c r="H193" s="1"/>
  <c r="M194"/>
  <c r="H194" s="1"/>
  <c r="M195"/>
  <c r="H195" s="1"/>
  <c r="G195" s="1"/>
  <c r="M196"/>
  <c r="H196" s="1"/>
  <c r="G196" s="1"/>
  <c r="M197"/>
  <c r="H197" s="1"/>
  <c r="M198"/>
  <c r="H198"/>
  <c r="G198" s="1"/>
  <c r="M199"/>
  <c r="H199" s="1"/>
  <c r="M200"/>
  <c r="H200"/>
  <c r="M201"/>
  <c r="H201" s="1"/>
  <c r="G201" s="1"/>
  <c r="M202"/>
  <c r="H202" s="1"/>
  <c r="G202" s="1"/>
  <c r="M203"/>
  <c r="H203" s="1"/>
  <c r="M204"/>
  <c r="H204" s="1"/>
  <c r="G204" s="1"/>
  <c r="M205"/>
  <c r="H205" s="1"/>
  <c r="G205" s="1"/>
  <c r="M206"/>
  <c r="H206"/>
  <c r="M207"/>
  <c r="H207" s="1"/>
  <c r="M208"/>
  <c r="H208"/>
  <c r="G208" s="1"/>
  <c r="M209"/>
  <c r="H209" s="1"/>
  <c r="M210"/>
  <c r="H210" s="1"/>
  <c r="G210" s="1"/>
  <c r="M211"/>
  <c r="H211" s="1"/>
  <c r="G211" s="1"/>
  <c r="M212"/>
  <c r="H212" s="1"/>
  <c r="M213"/>
  <c r="H213" s="1"/>
  <c r="M214"/>
  <c r="H214"/>
  <c r="G214" s="1"/>
  <c r="M215"/>
  <c r="H215" s="1"/>
  <c r="G215" s="1"/>
  <c r="M216"/>
  <c r="H216"/>
  <c r="G216" s="1"/>
  <c r="M217"/>
  <c r="H217" s="1"/>
  <c r="G217" s="1"/>
  <c r="M218"/>
  <c r="H218"/>
  <c r="M219"/>
  <c r="H219" s="1"/>
  <c r="M225"/>
  <c r="H225"/>
  <c r="G225" s="1"/>
  <c r="M226"/>
  <c r="H226" s="1"/>
  <c r="M227"/>
  <c r="H227"/>
  <c r="G227" s="1"/>
  <c r="M228"/>
  <c r="H228" s="1"/>
  <c r="M229"/>
  <c r="H229"/>
  <c r="M230"/>
  <c r="H230" s="1"/>
  <c r="G230" s="1"/>
  <c r="M231"/>
  <c r="H231"/>
  <c r="M232"/>
  <c r="H232" s="1"/>
  <c r="G232" s="1"/>
  <c r="M233"/>
  <c r="H233"/>
  <c r="M234"/>
  <c r="H234" s="1"/>
  <c r="M235"/>
  <c r="H235"/>
  <c r="G235" s="1"/>
  <c r="M236"/>
  <c r="H236" s="1"/>
  <c r="G236" s="1"/>
  <c r="M237"/>
  <c r="H237"/>
  <c r="G237" s="1"/>
  <c r="M238"/>
  <c r="H238" s="1"/>
  <c r="G238" s="1"/>
  <c r="M239"/>
  <c r="H239"/>
  <c r="M240"/>
  <c r="H240" s="1"/>
  <c r="M241"/>
  <c r="H241"/>
  <c r="G241" s="1"/>
  <c r="M242"/>
  <c r="H242" s="1"/>
  <c r="M243"/>
  <c r="H243"/>
  <c r="G243" s="1"/>
  <c r="M244"/>
  <c r="H244" s="1"/>
  <c r="M245"/>
  <c r="H245"/>
  <c r="M246"/>
  <c r="H246" s="1"/>
  <c r="G246" s="1"/>
  <c r="M247"/>
  <c r="H247"/>
  <c r="M248"/>
  <c r="H248" s="1"/>
  <c r="G248" s="1"/>
  <c r="M249"/>
  <c r="H249"/>
  <c r="M250"/>
  <c r="H250" s="1"/>
  <c r="M251"/>
  <c r="H251"/>
  <c r="G251" s="1"/>
  <c r="M252"/>
  <c r="H252" s="1"/>
  <c r="G252" s="1"/>
  <c r="M253"/>
  <c r="H253"/>
  <c r="G253" s="1"/>
  <c r="M254"/>
  <c r="H254" s="1"/>
  <c r="G254" s="1"/>
  <c r="M255"/>
  <c r="H255"/>
  <c r="M256"/>
  <c r="H256" s="1"/>
  <c r="M257"/>
  <c r="H257"/>
  <c r="G257" s="1"/>
  <c r="M258"/>
  <c r="H258" s="1"/>
  <c r="M259"/>
  <c r="H259"/>
  <c r="G259" s="1"/>
  <c r="M260"/>
  <c r="H260" s="1"/>
  <c r="M261"/>
  <c r="H261"/>
  <c r="M262"/>
  <c r="H262" s="1"/>
  <c r="G262" s="1"/>
  <c r="M263"/>
  <c r="H263"/>
  <c r="M264"/>
  <c r="H264" s="1"/>
  <c r="G264" s="1"/>
  <c r="M265"/>
  <c r="H265"/>
  <c r="M266"/>
  <c r="H266" s="1"/>
  <c r="M267"/>
  <c r="H267"/>
  <c r="G267" s="1"/>
  <c r="M268"/>
  <c r="H268" s="1"/>
  <c r="G268" s="1"/>
  <c r="M269"/>
  <c r="H269"/>
  <c r="G269" s="1"/>
  <c r="M270"/>
  <c r="H270" s="1"/>
  <c r="G270" s="1"/>
  <c r="M271"/>
  <c r="H271"/>
  <c r="M272"/>
  <c r="H272" s="1"/>
  <c r="M273"/>
  <c r="H273"/>
  <c r="G273" s="1"/>
  <c r="M274"/>
  <c r="H274" s="1"/>
  <c r="M280"/>
  <c r="H280" s="1"/>
  <c r="G280" s="1"/>
  <c r="M281"/>
  <c r="H281"/>
  <c r="M282"/>
  <c r="H282" s="1"/>
  <c r="M283"/>
  <c r="H283"/>
  <c r="G283" s="1"/>
  <c r="M284"/>
  <c r="H284" s="1"/>
  <c r="G284" s="1"/>
  <c r="M285"/>
  <c r="H285"/>
  <c r="G285" s="1"/>
  <c r="M286"/>
  <c r="H286" s="1"/>
  <c r="G286" s="1"/>
  <c r="M287"/>
  <c r="H287"/>
  <c r="M288"/>
  <c r="H288" s="1"/>
  <c r="M289"/>
  <c r="H289"/>
  <c r="M290"/>
  <c r="H290" s="1"/>
  <c r="M291"/>
  <c r="H291"/>
  <c r="G291" s="1"/>
  <c r="M292"/>
  <c r="H292" s="1"/>
  <c r="M293"/>
  <c r="H293"/>
  <c r="M294"/>
  <c r="H294" s="1"/>
  <c r="G294" s="1"/>
  <c r="M295"/>
  <c r="H295"/>
  <c r="M296"/>
  <c r="H296" s="1"/>
  <c r="G296" s="1"/>
  <c r="M297"/>
  <c r="H297"/>
  <c r="M298"/>
  <c r="H298" s="1"/>
  <c r="M299"/>
  <c r="H299"/>
  <c r="G299" s="1"/>
  <c r="M300"/>
  <c r="H300" s="1"/>
  <c r="G300" s="1"/>
  <c r="M301"/>
  <c r="H301"/>
  <c r="G301" s="1"/>
  <c r="M302"/>
  <c r="H302" s="1"/>
  <c r="G302" s="1"/>
  <c r="M303"/>
  <c r="H303"/>
  <c r="M304"/>
  <c r="H304" s="1"/>
  <c r="M305"/>
  <c r="H305"/>
  <c r="G305" s="1"/>
  <c r="M306"/>
  <c r="H306" s="1"/>
  <c r="M307"/>
  <c r="H307"/>
  <c r="G307" s="1"/>
  <c r="M308"/>
  <c r="H308" s="1"/>
  <c r="M309"/>
  <c r="H309"/>
  <c r="M310"/>
  <c r="H310" s="1"/>
  <c r="G310" s="1"/>
  <c r="M311"/>
  <c r="H311"/>
  <c r="M312"/>
  <c r="H312" s="1"/>
  <c r="G312" s="1"/>
  <c r="M313"/>
  <c r="H313"/>
  <c r="M314"/>
  <c r="H314" s="1"/>
  <c r="M315"/>
  <c r="H315"/>
  <c r="G315" s="1"/>
  <c r="M316"/>
  <c r="H316" s="1"/>
  <c r="G316" s="1"/>
  <c r="M317"/>
  <c r="H317"/>
  <c r="G317" s="1"/>
  <c r="M318"/>
  <c r="H318" s="1"/>
  <c r="G318" s="1"/>
  <c r="M319"/>
  <c r="H319"/>
  <c r="M320"/>
  <c r="H320" s="1"/>
  <c r="M321"/>
  <c r="H321"/>
  <c r="G321" s="1"/>
  <c r="M322"/>
  <c r="H322" s="1"/>
  <c r="M323"/>
  <c r="H323"/>
  <c r="G323" s="1"/>
  <c r="M324"/>
  <c r="H324" s="1"/>
  <c r="M325"/>
  <c r="H325"/>
  <c r="M326"/>
  <c r="H326" s="1"/>
  <c r="G326" s="1"/>
  <c r="M327"/>
  <c r="H327"/>
  <c r="M328"/>
  <c r="H328" s="1"/>
  <c r="G328" s="1"/>
  <c r="M329"/>
  <c r="H329"/>
  <c r="M335"/>
  <c r="H335" s="1"/>
  <c r="M336"/>
  <c r="H336"/>
  <c r="G336" s="1"/>
  <c r="M337"/>
  <c r="H337" s="1"/>
  <c r="G337" s="1"/>
  <c r="M338"/>
  <c r="H338"/>
  <c r="G338" s="1"/>
  <c r="M339"/>
  <c r="H339" s="1"/>
  <c r="G339" s="1"/>
  <c r="M340"/>
  <c r="H340"/>
  <c r="M341"/>
  <c r="H341" s="1"/>
  <c r="M342"/>
  <c r="H342"/>
  <c r="G342" s="1"/>
  <c r="M343"/>
  <c r="H343" s="1"/>
  <c r="M344"/>
  <c r="H344"/>
  <c r="G344" s="1"/>
  <c r="M345"/>
  <c r="H345" s="1"/>
  <c r="M346"/>
  <c r="H346"/>
  <c r="M347"/>
  <c r="H347" s="1"/>
  <c r="G347" s="1"/>
  <c r="M348"/>
  <c r="H348"/>
  <c r="M349"/>
  <c r="H349" s="1"/>
  <c r="G349" s="1"/>
  <c r="M350"/>
  <c r="H350"/>
  <c r="M351"/>
  <c r="H351" s="1"/>
  <c r="M352"/>
  <c r="H352"/>
  <c r="G352" s="1"/>
  <c r="M353"/>
  <c r="H353" s="1"/>
  <c r="G353" s="1"/>
  <c r="M354"/>
  <c r="H354"/>
  <c r="G354" s="1"/>
  <c r="M355"/>
  <c r="H355" s="1"/>
  <c r="G355" s="1"/>
  <c r="M356"/>
  <c r="H356"/>
  <c r="M357"/>
  <c r="H357" s="1"/>
  <c r="M358"/>
  <c r="H358"/>
  <c r="G358" s="1"/>
  <c r="M359"/>
  <c r="H359" s="1"/>
  <c r="M360"/>
  <c r="H360"/>
  <c r="G360" s="1"/>
  <c r="M361"/>
  <c r="H361" s="1"/>
  <c r="M362"/>
  <c r="H362"/>
  <c r="M363"/>
  <c r="H363" s="1"/>
  <c r="G363" s="1"/>
  <c r="M364"/>
  <c r="H364"/>
  <c r="M365"/>
  <c r="H365" s="1"/>
  <c r="G365" s="1"/>
  <c r="M366"/>
  <c r="H366"/>
  <c r="M367"/>
  <c r="H367" s="1"/>
  <c r="M368"/>
  <c r="H368"/>
  <c r="G368" s="1"/>
  <c r="M369"/>
  <c r="H369" s="1"/>
  <c r="G369" s="1"/>
  <c r="M370"/>
  <c r="H370"/>
  <c r="G370" s="1"/>
  <c r="M371"/>
  <c r="H371" s="1"/>
  <c r="G371" s="1"/>
  <c r="M372"/>
  <c r="H372"/>
  <c r="M373"/>
  <c r="H373" s="1"/>
  <c r="M374"/>
  <c r="H374"/>
  <c r="G374" s="1"/>
  <c r="M375"/>
  <c r="H375" s="1"/>
  <c r="M376"/>
  <c r="H376"/>
  <c r="G376" s="1"/>
  <c r="M377"/>
  <c r="H377" s="1"/>
  <c r="M378"/>
  <c r="H378"/>
  <c r="M379"/>
  <c r="H379" s="1"/>
  <c r="G379" s="1"/>
  <c r="M380"/>
  <c r="H380"/>
  <c r="M381"/>
  <c r="H381" s="1"/>
  <c r="G381" s="1"/>
  <c r="M382"/>
  <c r="H382"/>
  <c r="M383"/>
  <c r="H383" s="1"/>
  <c r="M384"/>
  <c r="H384"/>
  <c r="G384" s="1"/>
  <c r="M390"/>
  <c r="H390"/>
  <c r="M391"/>
  <c r="H391" s="1"/>
  <c r="G391" s="1"/>
  <c r="M392"/>
  <c r="H392"/>
  <c r="M393"/>
  <c r="H393" s="1"/>
  <c r="M394"/>
  <c r="H394"/>
  <c r="G394" s="1"/>
  <c r="M395"/>
  <c r="H395" s="1"/>
  <c r="G395" s="1"/>
  <c r="M396"/>
  <c r="H396"/>
  <c r="G396" s="1"/>
  <c r="M397"/>
  <c r="H397" s="1"/>
  <c r="G397" s="1"/>
  <c r="M398"/>
  <c r="H398"/>
  <c r="M399"/>
  <c r="H399" s="1"/>
  <c r="M400"/>
  <c r="H400"/>
  <c r="G400" s="1"/>
  <c r="M401"/>
  <c r="H401" s="1"/>
  <c r="M402"/>
  <c r="H402"/>
  <c r="G402" s="1"/>
  <c r="M403"/>
  <c r="H403" s="1"/>
  <c r="M404"/>
  <c r="H404"/>
  <c r="M405"/>
  <c r="H405" s="1"/>
  <c r="G405" s="1"/>
  <c r="M406"/>
  <c r="H406"/>
  <c r="M407"/>
  <c r="H407" s="1"/>
  <c r="G407" s="1"/>
  <c r="M408"/>
  <c r="H408"/>
  <c r="M409"/>
  <c r="H409" s="1"/>
  <c r="M410"/>
  <c r="H410"/>
  <c r="G410" s="1"/>
  <c r="M411"/>
  <c r="H411" s="1"/>
  <c r="G411" s="1"/>
  <c r="M412"/>
  <c r="H412"/>
  <c r="G412" s="1"/>
  <c r="M413"/>
  <c r="H413" s="1"/>
  <c r="G413" s="1"/>
  <c r="M414"/>
  <c r="H414"/>
  <c r="M415"/>
  <c r="H415" s="1"/>
  <c r="M416"/>
  <c r="H416"/>
  <c r="G416" s="1"/>
  <c r="M417"/>
  <c r="H417" s="1"/>
  <c r="M418"/>
  <c r="H418"/>
  <c r="G418" s="1"/>
  <c r="M419"/>
  <c r="H419" s="1"/>
  <c r="M420"/>
  <c r="H420"/>
  <c r="M421"/>
  <c r="H421" s="1"/>
  <c r="G421" s="1"/>
  <c r="M422"/>
  <c r="H422"/>
  <c r="M423"/>
  <c r="H423" s="1"/>
  <c r="G423" s="1"/>
  <c r="M424"/>
  <c r="H424"/>
  <c r="M425"/>
  <c r="H425" s="1"/>
  <c r="M426"/>
  <c r="H426"/>
  <c r="G426" s="1"/>
  <c r="M427"/>
  <c r="H427" s="1"/>
  <c r="G427" s="1"/>
  <c r="M428"/>
  <c r="H428"/>
  <c r="G428" s="1"/>
  <c r="M429"/>
  <c r="H429" s="1"/>
  <c r="G429" s="1"/>
  <c r="M430"/>
  <c r="H430"/>
  <c r="M431"/>
  <c r="H431" s="1"/>
  <c r="M432"/>
  <c r="H432"/>
  <c r="G432" s="1"/>
  <c r="M433"/>
  <c r="H433" s="1"/>
  <c r="M434"/>
  <c r="H434"/>
  <c r="G434" s="1"/>
  <c r="M435"/>
  <c r="H435" s="1"/>
  <c r="M436"/>
  <c r="H436"/>
  <c r="M437"/>
  <c r="H437" s="1"/>
  <c r="G437" s="1"/>
  <c r="M438"/>
  <c r="H438"/>
  <c r="M439"/>
  <c r="H439" s="1"/>
  <c r="G439" s="1"/>
  <c r="M445"/>
  <c r="H445"/>
  <c r="M446"/>
  <c r="H446" s="1"/>
  <c r="M447"/>
  <c r="H447"/>
  <c r="M448"/>
  <c r="H448" s="1"/>
  <c r="G448" s="1"/>
  <c r="M449"/>
  <c r="H449"/>
  <c r="G449" s="1"/>
  <c r="M450"/>
  <c r="H450" s="1"/>
  <c r="G450" s="1"/>
  <c r="M451"/>
  <c r="H451"/>
  <c r="M452"/>
  <c r="H452" s="1"/>
  <c r="M453"/>
  <c r="H453"/>
  <c r="G453" s="1"/>
  <c r="M454"/>
  <c r="H454" s="1"/>
  <c r="M455"/>
  <c r="H455"/>
  <c r="G455" s="1"/>
  <c r="M456"/>
  <c r="H456" s="1"/>
  <c r="M457"/>
  <c r="H457"/>
  <c r="M458"/>
  <c r="H458" s="1"/>
  <c r="G458" s="1"/>
  <c r="M459"/>
  <c r="H459"/>
  <c r="M460"/>
  <c r="H460" s="1"/>
  <c r="G460" s="1"/>
  <c r="M461"/>
  <c r="H461"/>
  <c r="M462"/>
  <c r="H462" s="1"/>
  <c r="M463"/>
  <c r="H463"/>
  <c r="G463" s="1"/>
  <c r="M464"/>
  <c r="H464" s="1"/>
  <c r="G464" s="1"/>
  <c r="M465"/>
  <c r="H465"/>
  <c r="G465" s="1"/>
  <c r="M466"/>
  <c r="H466" s="1"/>
  <c r="G466" s="1"/>
  <c r="M467"/>
  <c r="H467"/>
  <c r="M468"/>
  <c r="H468" s="1"/>
  <c r="M469"/>
  <c r="H469"/>
  <c r="G469" s="1"/>
  <c r="M470"/>
  <c r="H470" s="1"/>
  <c r="M471"/>
  <c r="H471"/>
  <c r="G471" s="1"/>
  <c r="M472"/>
  <c r="H472" s="1"/>
  <c r="M473"/>
  <c r="H473"/>
  <c r="M474"/>
  <c r="H474" s="1"/>
  <c r="G474" s="1"/>
  <c r="M475"/>
  <c r="H475"/>
  <c r="M476"/>
  <c r="H476" s="1"/>
  <c r="G476" s="1"/>
  <c r="M477"/>
  <c r="H477"/>
  <c r="M478"/>
  <c r="H478" s="1"/>
  <c r="M479"/>
  <c r="H479"/>
  <c r="G479" s="1"/>
  <c r="M480"/>
  <c r="H480" s="1"/>
  <c r="G480" s="1"/>
  <c r="M481"/>
  <c r="H481"/>
  <c r="G481" s="1"/>
  <c r="M482"/>
  <c r="H482" s="1"/>
  <c r="G482" s="1"/>
  <c r="M483"/>
  <c r="H483"/>
  <c r="M484"/>
  <c r="H484" s="1"/>
  <c r="M485"/>
  <c r="H485"/>
  <c r="M486"/>
  <c r="H486" s="1"/>
  <c r="M487"/>
  <c r="H487"/>
  <c r="G487" s="1"/>
  <c r="M488"/>
  <c r="H488" s="1"/>
  <c r="M489"/>
  <c r="H489"/>
  <c r="M490"/>
  <c r="H490" s="1"/>
  <c r="G490" s="1"/>
  <c r="M491"/>
  <c r="H491"/>
  <c r="M492"/>
  <c r="H492" s="1"/>
  <c r="G492" s="1"/>
  <c r="M493"/>
  <c r="H493"/>
  <c r="M494"/>
  <c r="H494" s="1"/>
  <c r="M500"/>
  <c r="H500" s="1"/>
  <c r="M501"/>
  <c r="H501"/>
  <c r="G501" s="1"/>
  <c r="M502"/>
  <c r="H502" s="1"/>
  <c r="M503"/>
  <c r="H503"/>
  <c r="G503" s="1"/>
  <c r="M504"/>
  <c r="H504" s="1"/>
  <c r="M505"/>
  <c r="H505"/>
  <c r="M506"/>
  <c r="H506" s="1"/>
  <c r="G506" s="1"/>
  <c r="M507"/>
  <c r="H507"/>
  <c r="M508"/>
  <c r="H508" s="1"/>
  <c r="G508" s="1"/>
  <c r="M509"/>
  <c r="H509"/>
  <c r="M510"/>
  <c r="H510" s="1"/>
  <c r="M511"/>
  <c r="H511"/>
  <c r="G511" s="1"/>
  <c r="M512"/>
  <c r="H512" s="1"/>
  <c r="G512" s="1"/>
  <c r="M513"/>
  <c r="H513"/>
  <c r="G513" s="1"/>
  <c r="M514"/>
  <c r="H514" s="1"/>
  <c r="G514" s="1"/>
  <c r="M515"/>
  <c r="H515"/>
  <c r="M516"/>
  <c r="H516" s="1"/>
  <c r="M517"/>
  <c r="H517"/>
  <c r="G517" s="1"/>
  <c r="M518"/>
  <c r="H518" s="1"/>
  <c r="M519"/>
  <c r="H519"/>
  <c r="G519" s="1"/>
  <c r="M520"/>
  <c r="H520" s="1"/>
  <c r="M521"/>
  <c r="H521"/>
  <c r="M522"/>
  <c r="H522" s="1"/>
  <c r="G522" s="1"/>
  <c r="M523"/>
  <c r="H523"/>
  <c r="M524"/>
  <c r="H524" s="1"/>
  <c r="G524" s="1"/>
  <c r="M525"/>
  <c r="H525"/>
  <c r="M526"/>
  <c r="H526" s="1"/>
  <c r="M527"/>
  <c r="H527"/>
  <c r="G527" s="1"/>
  <c r="M528"/>
  <c r="H528" s="1"/>
  <c r="G528" s="1"/>
  <c r="M529"/>
  <c r="H529"/>
  <c r="G529" s="1"/>
  <c r="M530"/>
  <c r="H530" s="1"/>
  <c r="G530" s="1"/>
  <c r="M531"/>
  <c r="H531"/>
  <c r="M532"/>
  <c r="H532" s="1"/>
  <c r="M533"/>
  <c r="H533"/>
  <c r="G533" s="1"/>
  <c r="M534"/>
  <c r="H534" s="1"/>
  <c r="M535"/>
  <c r="H535"/>
  <c r="G535" s="1"/>
  <c r="M536"/>
  <c r="H536" s="1"/>
  <c r="M537"/>
  <c r="H537"/>
  <c r="M538"/>
  <c r="H538" s="1"/>
  <c r="G538" s="1"/>
  <c r="M539"/>
  <c r="H539"/>
  <c r="M540"/>
  <c r="H540" s="1"/>
  <c r="G540" s="1"/>
  <c r="M541"/>
  <c r="H541"/>
  <c r="M542"/>
  <c r="H542" s="1"/>
  <c r="M543"/>
  <c r="H543"/>
  <c r="G543" s="1"/>
  <c r="M544"/>
  <c r="H544" s="1"/>
  <c r="G544" s="1"/>
  <c r="M545"/>
  <c r="H545"/>
  <c r="G545" s="1"/>
  <c r="M546"/>
  <c r="H546" s="1"/>
  <c r="G546" s="1"/>
  <c r="M547"/>
  <c r="H547"/>
  <c r="M548"/>
  <c r="H548" s="1"/>
  <c r="M549"/>
  <c r="H549"/>
  <c r="G549" s="1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25"/>
  <c r="H5" s="1"/>
  <c r="G5" s="1"/>
  <c r="M6"/>
  <c r="H6"/>
  <c r="M7"/>
  <c r="H7" s="1"/>
  <c r="G7" s="1"/>
  <c r="M8"/>
  <c r="H8"/>
  <c r="M9"/>
  <c r="H9" s="1"/>
  <c r="M10"/>
  <c r="H10"/>
  <c r="G10" s="1"/>
  <c r="M11"/>
  <c r="H11" s="1"/>
  <c r="G11" s="1"/>
  <c r="M12"/>
  <c r="H12"/>
  <c r="G12" s="1"/>
  <c r="M13"/>
  <c r="H13" s="1"/>
  <c r="G13" s="1"/>
  <c r="M14"/>
  <c r="H14"/>
  <c r="M15"/>
  <c r="H15" s="1"/>
  <c r="M16"/>
  <c r="H16"/>
  <c r="G16" s="1"/>
  <c r="M17"/>
  <c r="H17" s="1"/>
  <c r="M18"/>
  <c r="H18"/>
  <c r="G18" s="1"/>
  <c r="M19"/>
  <c r="H19" s="1"/>
  <c r="M20"/>
  <c r="H20"/>
  <c r="M21"/>
  <c r="H21" s="1"/>
  <c r="G21" s="1"/>
  <c r="M22"/>
  <c r="H22"/>
  <c r="M23"/>
  <c r="H23" s="1"/>
  <c r="G23" s="1"/>
  <c r="M24"/>
  <c r="H24"/>
  <c r="M25"/>
  <c r="H25" s="1"/>
  <c r="M26"/>
  <c r="H26"/>
  <c r="G26" s="1"/>
  <c r="M27"/>
  <c r="H27" s="1"/>
  <c r="G27" s="1"/>
  <c r="M28"/>
  <c r="H28"/>
  <c r="G28" s="1"/>
  <c r="M29"/>
  <c r="H29" s="1"/>
  <c r="G29" s="1"/>
  <c r="M30"/>
  <c r="H30"/>
  <c r="M31"/>
  <c r="H31" s="1"/>
  <c r="M32"/>
  <c r="H32"/>
  <c r="G32" s="1"/>
  <c r="M33"/>
  <c r="H33" s="1"/>
  <c r="M34"/>
  <c r="H34"/>
  <c r="G34" s="1"/>
  <c r="M35"/>
  <c r="H35" s="1"/>
  <c r="M36"/>
  <c r="H36"/>
  <c r="M37"/>
  <c r="H37" s="1"/>
  <c r="G37" s="1"/>
  <c r="M38"/>
  <c r="H38"/>
  <c r="M39"/>
  <c r="H39" s="1"/>
  <c r="G39" s="1"/>
  <c r="M40"/>
  <c r="H40"/>
  <c r="M41"/>
  <c r="H41" s="1"/>
  <c r="M42"/>
  <c r="H42"/>
  <c r="G42" s="1"/>
  <c r="M43"/>
  <c r="H43" s="1"/>
  <c r="G43" s="1"/>
  <c r="M44"/>
  <c r="H44"/>
  <c r="G44" s="1"/>
  <c r="M45"/>
  <c r="H45" s="1"/>
  <c r="G45" s="1"/>
  <c r="M46"/>
  <c r="H46"/>
  <c r="M47"/>
  <c r="H47" s="1"/>
  <c r="M48"/>
  <c r="H48"/>
  <c r="G48" s="1"/>
  <c r="M49"/>
  <c r="H49" s="1"/>
  <c r="M50"/>
  <c r="H50"/>
  <c r="G50" s="1"/>
  <c r="M51"/>
  <c r="H51" s="1"/>
  <c r="M52"/>
  <c r="H52"/>
  <c r="M53"/>
  <c r="H53" s="1"/>
  <c r="G53" s="1"/>
  <c r="M54"/>
  <c r="H54"/>
  <c r="M60"/>
  <c r="H60"/>
  <c r="G60" s="1"/>
  <c r="M61"/>
  <c r="H61" s="1"/>
  <c r="M62"/>
  <c r="H62"/>
  <c r="M63"/>
  <c r="H63" s="1"/>
  <c r="G63" s="1"/>
  <c r="M64"/>
  <c r="H64"/>
  <c r="M65"/>
  <c r="H65" s="1"/>
  <c r="G65" s="1"/>
  <c r="M66"/>
  <c r="H66"/>
  <c r="M67"/>
  <c r="H67" s="1"/>
  <c r="M68"/>
  <c r="H68"/>
  <c r="G68" s="1"/>
  <c r="M69"/>
  <c r="H69" s="1"/>
  <c r="G69" s="1"/>
  <c r="M70"/>
  <c r="H70"/>
  <c r="G70" s="1"/>
  <c r="M71"/>
  <c r="H71" s="1"/>
  <c r="G71" s="1"/>
  <c r="M72"/>
  <c r="H72"/>
  <c r="M73"/>
  <c r="H73" s="1"/>
  <c r="M74"/>
  <c r="H74"/>
  <c r="G74" s="1"/>
  <c r="M75"/>
  <c r="H75" s="1"/>
  <c r="M76"/>
  <c r="H76"/>
  <c r="G76" s="1"/>
  <c r="M77"/>
  <c r="H77" s="1"/>
  <c r="M78"/>
  <c r="H78"/>
  <c r="M79"/>
  <c r="H79" s="1"/>
  <c r="G79" s="1"/>
  <c r="M80"/>
  <c r="H80"/>
  <c r="M81"/>
  <c r="H81" s="1"/>
  <c r="G81" s="1"/>
  <c r="M82"/>
  <c r="H82"/>
  <c r="M83"/>
  <c r="H83" s="1"/>
  <c r="M84"/>
  <c r="H84"/>
  <c r="G84" s="1"/>
  <c r="M85"/>
  <c r="H85" s="1"/>
  <c r="G85" s="1"/>
  <c r="M86"/>
  <c r="H86"/>
  <c r="G86" s="1"/>
  <c r="M87"/>
  <c r="H87" s="1"/>
  <c r="G87" s="1"/>
  <c r="M88"/>
  <c r="H88"/>
  <c r="M89"/>
  <c r="H89" s="1"/>
  <c r="M90"/>
  <c r="H90"/>
  <c r="M91"/>
  <c r="H91" s="1"/>
  <c r="M92"/>
  <c r="H92"/>
  <c r="G92" s="1"/>
  <c r="M93"/>
  <c r="H93" s="1"/>
  <c r="M94"/>
  <c r="H94"/>
  <c r="M95"/>
  <c r="H95" s="1"/>
  <c r="G95" s="1"/>
  <c r="M96"/>
  <c r="H96"/>
  <c r="M97"/>
  <c r="H97" s="1"/>
  <c r="G97" s="1"/>
  <c r="M98"/>
  <c r="H98"/>
  <c r="M99"/>
  <c r="H99" s="1"/>
  <c r="M100"/>
  <c r="H100"/>
  <c r="G100" s="1"/>
  <c r="M101"/>
  <c r="H101" s="1"/>
  <c r="G101" s="1"/>
  <c r="M102"/>
  <c r="H102"/>
  <c r="G102" s="1"/>
  <c r="M103"/>
  <c r="H103" s="1"/>
  <c r="G103" s="1"/>
  <c r="M104"/>
  <c r="H104"/>
  <c r="M105"/>
  <c r="H105" s="1"/>
  <c r="M106"/>
  <c r="H106"/>
  <c r="G106" s="1"/>
  <c r="M107"/>
  <c r="H107" s="1"/>
  <c r="M108"/>
  <c r="H108"/>
  <c r="G108" s="1"/>
  <c r="M109"/>
  <c r="H109" s="1"/>
  <c r="M115"/>
  <c r="H115"/>
  <c r="M116"/>
  <c r="H116"/>
  <c r="G116" s="1"/>
  <c r="M117"/>
  <c r="H117"/>
  <c r="G117" s="1"/>
  <c r="M118"/>
  <c r="H118"/>
  <c r="M119"/>
  <c r="H119"/>
  <c r="M120"/>
  <c r="H120"/>
  <c r="G120" s="1"/>
  <c r="M121"/>
  <c r="H121"/>
  <c r="G121" s="1"/>
  <c r="M122"/>
  <c r="H122"/>
  <c r="M123"/>
  <c r="H123"/>
  <c r="M124"/>
  <c r="H124"/>
  <c r="G124" s="1"/>
  <c r="M125"/>
  <c r="H125"/>
  <c r="G125" s="1"/>
  <c r="M126"/>
  <c r="H126"/>
  <c r="M127"/>
  <c r="H127"/>
  <c r="M128"/>
  <c r="H128" s="1"/>
  <c r="G128" s="1"/>
  <c r="M129"/>
  <c r="H129"/>
  <c r="M130"/>
  <c r="H130" s="1"/>
  <c r="G130" s="1"/>
  <c r="M131"/>
  <c r="H131"/>
  <c r="M132"/>
  <c r="H132" s="1"/>
  <c r="M133"/>
  <c r="H133"/>
  <c r="G133" s="1"/>
  <c r="M134"/>
  <c r="H134" s="1"/>
  <c r="G134" s="1"/>
  <c r="M135"/>
  <c r="H135"/>
  <c r="G135" s="1"/>
  <c r="M136"/>
  <c r="H136" s="1"/>
  <c r="G136" s="1"/>
  <c r="M137"/>
  <c r="H137"/>
  <c r="M138"/>
  <c r="H138" s="1"/>
  <c r="M139"/>
  <c r="H139"/>
  <c r="G139" s="1"/>
  <c r="M140"/>
  <c r="H140" s="1"/>
  <c r="M141"/>
  <c r="H141"/>
  <c r="G141" s="1"/>
  <c r="M142"/>
  <c r="H142" s="1"/>
  <c r="M143"/>
  <c r="H143"/>
  <c r="M144"/>
  <c r="H144" s="1"/>
  <c r="G144" s="1"/>
  <c r="M145"/>
  <c r="H145"/>
  <c r="M146"/>
  <c r="H146" s="1"/>
  <c r="G146" s="1"/>
  <c r="M147"/>
  <c r="H147"/>
  <c r="M148"/>
  <c r="H148" s="1"/>
  <c r="M149"/>
  <c r="H149"/>
  <c r="G149" s="1"/>
  <c r="M150"/>
  <c r="H150" s="1"/>
  <c r="G150" s="1"/>
  <c r="M151"/>
  <c r="H151"/>
  <c r="G151" s="1"/>
  <c r="M152"/>
  <c r="H152" s="1"/>
  <c r="G152" s="1"/>
  <c r="M153"/>
  <c r="H153"/>
  <c r="M154"/>
  <c r="H154" s="1"/>
  <c r="M155"/>
  <c r="H155"/>
  <c r="G155" s="1"/>
  <c r="M156"/>
  <c r="H156" s="1"/>
  <c r="M157"/>
  <c r="H157" s="1"/>
  <c r="G157" s="1"/>
  <c r="M158"/>
  <c r="H158" s="1"/>
  <c r="G158" s="1"/>
  <c r="M159"/>
  <c r="H159"/>
  <c r="M160"/>
  <c r="H160" s="1"/>
  <c r="M161"/>
  <c r="H161"/>
  <c r="G161" s="1"/>
  <c r="M162"/>
  <c r="H162" s="1"/>
  <c r="M163"/>
  <c r="H163" s="1"/>
  <c r="G163" s="1"/>
  <c r="M164"/>
  <c r="H164" s="1"/>
  <c r="G164" s="1"/>
  <c r="M170"/>
  <c r="H170" s="1"/>
  <c r="M171"/>
  <c r="H171"/>
  <c r="M172"/>
  <c r="H172" s="1"/>
  <c r="G172" s="1"/>
  <c r="M173"/>
  <c r="H173"/>
  <c r="M174"/>
  <c r="H174" s="1"/>
  <c r="G174" s="1"/>
  <c r="M175"/>
  <c r="H175"/>
  <c r="M176"/>
  <c r="H176" s="1"/>
  <c r="M177"/>
  <c r="H177"/>
  <c r="G177" s="1"/>
  <c r="M178"/>
  <c r="H178" s="1"/>
  <c r="G178" s="1"/>
  <c r="M179"/>
  <c r="H179"/>
  <c r="G179" s="1"/>
  <c r="M180"/>
  <c r="H180" s="1"/>
  <c r="G180" s="1"/>
  <c r="M181"/>
  <c r="H181"/>
  <c r="M182"/>
  <c r="H182" s="1"/>
  <c r="M183"/>
  <c r="H183"/>
  <c r="G183" s="1"/>
  <c r="M184"/>
  <c r="H184" s="1"/>
  <c r="M185"/>
  <c r="H185"/>
  <c r="G185" s="1"/>
  <c r="M186"/>
  <c r="H186" s="1"/>
  <c r="M187"/>
  <c r="H187"/>
  <c r="M188"/>
  <c r="H188" s="1"/>
  <c r="G188" s="1"/>
  <c r="M189"/>
  <c r="H189"/>
  <c r="M190"/>
  <c r="H190" s="1"/>
  <c r="G190" s="1"/>
  <c r="M191"/>
  <c r="H191"/>
  <c r="M192"/>
  <c r="H192" s="1"/>
  <c r="M193"/>
  <c r="H193"/>
  <c r="G193" s="1"/>
  <c r="M194"/>
  <c r="H194" s="1"/>
  <c r="G194" s="1"/>
  <c r="M195"/>
  <c r="H195"/>
  <c r="G195" s="1"/>
  <c r="M196"/>
  <c r="H196" s="1"/>
  <c r="G196" s="1"/>
  <c r="M197"/>
  <c r="H197"/>
  <c r="M198"/>
  <c r="H198" s="1"/>
  <c r="M199"/>
  <c r="H199"/>
  <c r="G199" s="1"/>
  <c r="M200"/>
  <c r="H200" s="1"/>
  <c r="M201"/>
  <c r="H201"/>
  <c r="G201" s="1"/>
  <c r="M202"/>
  <c r="H202" s="1"/>
  <c r="M203"/>
  <c r="H203"/>
  <c r="M204"/>
  <c r="H204" s="1"/>
  <c r="G204" s="1"/>
  <c r="M205"/>
  <c r="H205"/>
  <c r="M206"/>
  <c r="H206" s="1"/>
  <c r="G206" s="1"/>
  <c r="M207"/>
  <c r="H207"/>
  <c r="M208"/>
  <c r="H208" s="1"/>
  <c r="M209"/>
  <c r="H209"/>
  <c r="G209" s="1"/>
  <c r="M210"/>
  <c r="H210" s="1"/>
  <c r="G210" s="1"/>
  <c r="M211"/>
  <c r="H211"/>
  <c r="G211" s="1"/>
  <c r="M212"/>
  <c r="H212" s="1"/>
  <c r="G212" s="1"/>
  <c r="M213"/>
  <c r="H213"/>
  <c r="M214"/>
  <c r="H214" s="1"/>
  <c r="M215"/>
  <c r="H215"/>
  <c r="G215" s="1"/>
  <c r="M216"/>
  <c r="H216" s="1"/>
  <c r="M217"/>
  <c r="H217"/>
  <c r="G217" s="1"/>
  <c r="M218"/>
  <c r="H218" s="1"/>
  <c r="M219"/>
  <c r="H219"/>
  <c r="M225"/>
  <c r="H225"/>
  <c r="G225" s="1"/>
  <c r="M226"/>
  <c r="H226"/>
  <c r="G226" s="1"/>
  <c r="M227"/>
  <c r="H227"/>
  <c r="M228"/>
  <c r="H228"/>
  <c r="M229"/>
  <c r="H229"/>
  <c r="G229" s="1"/>
  <c r="M230"/>
  <c r="H230"/>
  <c r="G230" s="1"/>
  <c r="M231"/>
  <c r="H231"/>
  <c r="M232"/>
  <c r="H232"/>
  <c r="M233"/>
  <c r="H233"/>
  <c r="G233" s="1"/>
  <c r="M234"/>
  <c r="H234"/>
  <c r="G234" s="1"/>
  <c r="M235"/>
  <c r="H235"/>
  <c r="M236"/>
  <c r="H236"/>
  <c r="M237"/>
  <c r="H237"/>
  <c r="G237" s="1"/>
  <c r="M238"/>
  <c r="H238"/>
  <c r="G238" s="1"/>
  <c r="M239"/>
  <c r="H239"/>
  <c r="M240"/>
  <c r="H240"/>
  <c r="M241"/>
  <c r="H241"/>
  <c r="G241" s="1"/>
  <c r="M242"/>
  <c r="H242"/>
  <c r="G242" s="1"/>
  <c r="M243"/>
  <c r="H243"/>
  <c r="M244"/>
  <c r="H244"/>
  <c r="M245"/>
  <c r="H245"/>
  <c r="G245" s="1"/>
  <c r="M246"/>
  <c r="H246"/>
  <c r="G246" s="1"/>
  <c r="M247"/>
  <c r="H247"/>
  <c r="M248"/>
  <c r="H248"/>
  <c r="M249"/>
  <c r="H249" s="1"/>
  <c r="G249" s="1"/>
  <c r="M250"/>
  <c r="H250"/>
  <c r="M251"/>
  <c r="H251" s="1"/>
  <c r="G251" s="1"/>
  <c r="M252"/>
  <c r="H252" s="1"/>
  <c r="G252" s="1"/>
  <c r="M253"/>
  <c r="H253" s="1"/>
  <c r="M254"/>
  <c r="H254" s="1"/>
  <c r="M255"/>
  <c r="H255" s="1"/>
  <c r="M256"/>
  <c r="H256"/>
  <c r="G256" s="1"/>
  <c r="M257"/>
  <c r="H257" s="1"/>
  <c r="M258"/>
  <c r="H258"/>
  <c r="G258" s="1"/>
  <c r="M259"/>
  <c r="H259" s="1"/>
  <c r="M260"/>
  <c r="H260" s="1"/>
  <c r="M261"/>
  <c r="H261" s="1"/>
  <c r="M262"/>
  <c r="H262" s="1"/>
  <c r="G262" s="1"/>
  <c r="M263"/>
  <c r="H263"/>
  <c r="M264"/>
  <c r="H264" s="1"/>
  <c r="G264" s="1"/>
  <c r="M265"/>
  <c r="H265"/>
  <c r="M266"/>
  <c r="H266" s="1"/>
  <c r="M267"/>
  <c r="H267"/>
  <c r="G267" s="1"/>
  <c r="M268"/>
  <c r="H268" s="1"/>
  <c r="G268" s="1"/>
  <c r="M269"/>
  <c r="H269"/>
  <c r="G269" s="1"/>
  <c r="M270"/>
  <c r="H270" s="1"/>
  <c r="G270" s="1"/>
  <c r="M271"/>
  <c r="H271"/>
  <c r="M272"/>
  <c r="H272" s="1"/>
  <c r="M273"/>
  <c r="H273"/>
  <c r="G273" s="1"/>
  <c r="M274"/>
  <c r="H274" s="1"/>
  <c r="M280"/>
  <c r="H280"/>
  <c r="G280" s="1"/>
  <c r="M281"/>
  <c r="H281" s="1"/>
  <c r="M282"/>
  <c r="H282"/>
  <c r="M283"/>
  <c r="H283" s="1"/>
  <c r="G283" s="1"/>
  <c r="M284"/>
  <c r="H284"/>
  <c r="M285"/>
  <c r="H285" s="1"/>
  <c r="G285" s="1"/>
  <c r="M286"/>
  <c r="H286"/>
  <c r="M287"/>
  <c r="H287" s="1"/>
  <c r="M288"/>
  <c r="H288"/>
  <c r="G288" s="1"/>
  <c r="M289"/>
  <c r="H289" s="1"/>
  <c r="G289" s="1"/>
  <c r="M290"/>
  <c r="H290"/>
  <c r="G290" s="1"/>
  <c r="M291"/>
  <c r="H291" s="1"/>
  <c r="G291" s="1"/>
  <c r="M292"/>
  <c r="H292"/>
  <c r="M293"/>
  <c r="H293" s="1"/>
  <c r="M294"/>
  <c r="H294"/>
  <c r="G294" s="1"/>
  <c r="M295"/>
  <c r="H295" s="1"/>
  <c r="M296"/>
  <c r="H296"/>
  <c r="G296" s="1"/>
  <c r="M297"/>
  <c r="H297" s="1"/>
  <c r="M298"/>
  <c r="H298"/>
  <c r="M299"/>
  <c r="H299" s="1"/>
  <c r="G299" s="1"/>
  <c r="M300"/>
  <c r="H300"/>
  <c r="M301"/>
  <c r="H301" s="1"/>
  <c r="G301" s="1"/>
  <c r="M302"/>
  <c r="H302"/>
  <c r="M303"/>
  <c r="H303" s="1"/>
  <c r="M304"/>
  <c r="H304"/>
  <c r="G304" s="1"/>
  <c r="M305"/>
  <c r="H305" s="1"/>
  <c r="G305" s="1"/>
  <c r="M306"/>
  <c r="H306"/>
  <c r="G306" s="1"/>
  <c r="M307"/>
  <c r="H307" s="1"/>
  <c r="G307" s="1"/>
  <c r="M308"/>
  <c r="H308"/>
  <c r="M309"/>
  <c r="H309" s="1"/>
  <c r="M310"/>
  <c r="H310"/>
  <c r="G310" s="1"/>
  <c r="M311"/>
  <c r="H311" s="1"/>
  <c r="M312"/>
  <c r="H312"/>
  <c r="G312" s="1"/>
  <c r="M313"/>
  <c r="H313" s="1"/>
  <c r="M314"/>
  <c r="H314"/>
  <c r="M315"/>
  <c r="H315" s="1"/>
  <c r="G315" s="1"/>
  <c r="M316"/>
  <c r="H316"/>
  <c r="M317"/>
  <c r="H317" s="1"/>
  <c r="G317" s="1"/>
  <c r="M318"/>
  <c r="H318"/>
  <c r="M319"/>
  <c r="H319" s="1"/>
  <c r="M320"/>
  <c r="H320"/>
  <c r="G320" s="1"/>
  <c r="M321"/>
  <c r="H321" s="1"/>
  <c r="G321" s="1"/>
  <c r="M322"/>
  <c r="H322"/>
  <c r="G322" s="1"/>
  <c r="M323"/>
  <c r="H323" s="1"/>
  <c r="G323" s="1"/>
  <c r="M324"/>
  <c r="H324"/>
  <c r="M325"/>
  <c r="H325" s="1"/>
  <c r="M326"/>
  <c r="H326"/>
  <c r="G326" s="1"/>
  <c r="M327"/>
  <c r="H327" s="1"/>
  <c r="M328"/>
  <c r="H328"/>
  <c r="G328" s="1"/>
  <c r="M329"/>
  <c r="H329" s="1"/>
  <c r="M335"/>
  <c r="H335" s="1"/>
  <c r="M336"/>
  <c r="H336"/>
  <c r="G336" s="1"/>
  <c r="M337"/>
  <c r="H337" s="1"/>
  <c r="G337" s="1"/>
  <c r="M338"/>
  <c r="H338"/>
  <c r="G338" s="1"/>
  <c r="M339"/>
  <c r="H339" s="1"/>
  <c r="G339" s="1"/>
  <c r="M340"/>
  <c r="H340"/>
  <c r="M341"/>
  <c r="H341" s="1"/>
  <c r="M342"/>
  <c r="H342"/>
  <c r="G342" s="1"/>
  <c r="M343"/>
  <c r="H343" s="1"/>
  <c r="M344"/>
  <c r="H344"/>
  <c r="G344" s="1"/>
  <c r="M345"/>
  <c r="H345" s="1"/>
  <c r="M346"/>
  <c r="H346"/>
  <c r="M347"/>
  <c r="H347" s="1"/>
  <c r="G347" s="1"/>
  <c r="M348"/>
  <c r="H348"/>
  <c r="M349"/>
  <c r="H349" s="1"/>
  <c r="G349" s="1"/>
  <c r="M350"/>
  <c r="H350"/>
  <c r="M351"/>
  <c r="H351" s="1"/>
  <c r="M352"/>
  <c r="H352"/>
  <c r="G352" s="1"/>
  <c r="M353"/>
  <c r="H353" s="1"/>
  <c r="G353" s="1"/>
  <c r="M354"/>
  <c r="H354"/>
  <c r="G354" s="1"/>
  <c r="M355"/>
  <c r="H355" s="1"/>
  <c r="G355" s="1"/>
  <c r="M356"/>
  <c r="H356"/>
  <c r="M357"/>
  <c r="H357" s="1"/>
  <c r="M358"/>
  <c r="H358"/>
  <c r="G358" s="1"/>
  <c r="M359"/>
  <c r="H359" s="1"/>
  <c r="M360"/>
  <c r="H360"/>
  <c r="G360" s="1"/>
  <c r="M361"/>
  <c r="H361" s="1"/>
  <c r="M362"/>
  <c r="H362"/>
  <c r="M363"/>
  <c r="H363" s="1"/>
  <c r="G363" s="1"/>
  <c r="M364"/>
  <c r="H364"/>
  <c r="M365"/>
  <c r="H365" s="1"/>
  <c r="G365" s="1"/>
  <c r="M366"/>
  <c r="H366"/>
  <c r="M367"/>
  <c r="H367" s="1"/>
  <c r="M368"/>
  <c r="H368"/>
  <c r="G368" s="1"/>
  <c r="M369"/>
  <c r="H369" s="1"/>
  <c r="G369" s="1"/>
  <c r="M370"/>
  <c r="H370"/>
  <c r="G370" s="1"/>
  <c r="M371"/>
  <c r="H371" s="1"/>
  <c r="G371" s="1"/>
  <c r="M372"/>
  <c r="H372"/>
  <c r="M373"/>
  <c r="H373" s="1"/>
  <c r="M374"/>
  <c r="H374"/>
  <c r="G374" s="1"/>
  <c r="M375"/>
  <c r="H375" s="1"/>
  <c r="M376"/>
  <c r="H376"/>
  <c r="G376" s="1"/>
  <c r="M377"/>
  <c r="H377" s="1"/>
  <c r="M378"/>
  <c r="H378"/>
  <c r="M379"/>
  <c r="H379" s="1"/>
  <c r="G379" s="1"/>
  <c r="M380"/>
  <c r="H380"/>
  <c r="M381"/>
  <c r="H381" s="1"/>
  <c r="G381" s="1"/>
  <c r="M382"/>
  <c r="H382"/>
  <c r="M383"/>
  <c r="H383" s="1"/>
  <c r="M384"/>
  <c r="H384"/>
  <c r="G384" s="1"/>
  <c r="M390"/>
  <c r="H390" s="1"/>
  <c r="G390" s="1"/>
  <c r="M391"/>
  <c r="H391"/>
  <c r="G391" s="1"/>
  <c r="M392"/>
  <c r="H392" s="1"/>
  <c r="G392" s="1"/>
  <c r="M393"/>
  <c r="H393"/>
  <c r="M394"/>
  <c r="H394" s="1"/>
  <c r="M395"/>
  <c r="H395"/>
  <c r="G395" s="1"/>
  <c r="M396"/>
  <c r="H396" s="1"/>
  <c r="M397"/>
  <c r="H397"/>
  <c r="G397" s="1"/>
  <c r="M398"/>
  <c r="H398" s="1"/>
  <c r="M399"/>
  <c r="H399"/>
  <c r="M400"/>
  <c r="H400" s="1"/>
  <c r="G400" s="1"/>
  <c r="M401"/>
  <c r="H401"/>
  <c r="M402"/>
  <c r="H402" s="1"/>
  <c r="G402" s="1"/>
  <c r="M403"/>
  <c r="H403"/>
  <c r="M404"/>
  <c r="H404" s="1"/>
  <c r="M405"/>
  <c r="H405"/>
  <c r="G405" s="1"/>
  <c r="M406"/>
  <c r="H406" s="1"/>
  <c r="G406" s="1"/>
  <c r="M407"/>
  <c r="H407"/>
  <c r="G407" s="1"/>
  <c r="M408"/>
  <c r="H408" s="1"/>
  <c r="G408" s="1"/>
  <c r="M409"/>
  <c r="H409"/>
  <c r="M410"/>
  <c r="H410" s="1"/>
  <c r="M411"/>
  <c r="H411"/>
  <c r="G411" s="1"/>
  <c r="M412"/>
  <c r="H412" s="1"/>
  <c r="M413"/>
  <c r="H413"/>
  <c r="G413" s="1"/>
  <c r="M414"/>
  <c r="H414" s="1"/>
  <c r="M415"/>
  <c r="H415"/>
  <c r="M416"/>
  <c r="H416" s="1"/>
  <c r="G416" s="1"/>
  <c r="M417"/>
  <c r="H417"/>
  <c r="M418"/>
  <c r="H418" s="1"/>
  <c r="G418" s="1"/>
  <c r="M419"/>
  <c r="H419"/>
  <c r="M420"/>
  <c r="H420" s="1"/>
  <c r="M421"/>
  <c r="H421"/>
  <c r="G421" s="1"/>
  <c r="M422"/>
  <c r="H422" s="1"/>
  <c r="G422" s="1"/>
  <c r="M423"/>
  <c r="H423"/>
  <c r="G423" s="1"/>
  <c r="M424"/>
  <c r="H424" s="1"/>
  <c r="G424" s="1"/>
  <c r="M425"/>
  <c r="H425"/>
  <c r="M426"/>
  <c r="H426" s="1"/>
  <c r="M427"/>
  <c r="H427"/>
  <c r="G427" s="1"/>
  <c r="M428"/>
  <c r="H428" s="1"/>
  <c r="M429"/>
  <c r="H429"/>
  <c r="G429" s="1"/>
  <c r="M430"/>
  <c r="H430" s="1"/>
  <c r="M431"/>
  <c r="H431"/>
  <c r="M432"/>
  <c r="H432" s="1"/>
  <c r="G432" s="1"/>
  <c r="M433"/>
  <c r="H433"/>
  <c r="M434"/>
  <c r="H434" s="1"/>
  <c r="G434" s="1"/>
  <c r="M435"/>
  <c r="H435"/>
  <c r="M436"/>
  <c r="H436" s="1"/>
  <c r="M437"/>
  <c r="H437"/>
  <c r="G437" s="1"/>
  <c r="M438"/>
  <c r="H438" s="1"/>
  <c r="G438" s="1"/>
  <c r="M439"/>
  <c r="H439"/>
  <c r="G439" s="1"/>
  <c r="M445"/>
  <c r="H445"/>
  <c r="M446"/>
  <c r="H446" s="1"/>
  <c r="M447"/>
  <c r="H447"/>
  <c r="G447" s="1"/>
  <c r="M448"/>
  <c r="H448" s="1"/>
  <c r="G448" s="1"/>
  <c r="M449"/>
  <c r="H449"/>
  <c r="G449" s="1"/>
  <c r="M450"/>
  <c r="H450" s="1"/>
  <c r="G450" s="1"/>
  <c r="M451"/>
  <c r="H451"/>
  <c r="M452"/>
  <c r="H452" s="1"/>
  <c r="M453"/>
  <c r="H453"/>
  <c r="G453" s="1"/>
  <c r="M454"/>
  <c r="H454" s="1"/>
  <c r="M455"/>
  <c r="H455"/>
  <c r="G455" s="1"/>
  <c r="M456"/>
  <c r="H456" s="1"/>
  <c r="M457"/>
  <c r="H457"/>
  <c r="M458"/>
  <c r="H458" s="1"/>
  <c r="G458" s="1"/>
  <c r="M459"/>
  <c r="H459"/>
  <c r="M460"/>
  <c r="H460" s="1"/>
  <c r="G460" s="1"/>
  <c r="M461"/>
  <c r="H461"/>
  <c r="M462"/>
  <c r="H462" s="1"/>
  <c r="M463"/>
  <c r="H463"/>
  <c r="G463" s="1"/>
  <c r="M464"/>
  <c r="H464" s="1"/>
  <c r="G464" s="1"/>
  <c r="M465"/>
  <c r="H465"/>
  <c r="G465" s="1"/>
  <c r="M466"/>
  <c r="H466" s="1"/>
  <c r="G466" s="1"/>
  <c r="M467"/>
  <c r="H467"/>
  <c r="M468"/>
  <c r="H468" s="1"/>
  <c r="M469"/>
  <c r="H469"/>
  <c r="G469" s="1"/>
  <c r="M470"/>
  <c r="H470" s="1"/>
  <c r="M471"/>
  <c r="H471"/>
  <c r="G471" s="1"/>
  <c r="M472"/>
  <c r="H472" s="1"/>
  <c r="M473"/>
  <c r="H473"/>
  <c r="M474"/>
  <c r="H474" s="1"/>
  <c r="G474" s="1"/>
  <c r="M475"/>
  <c r="H475"/>
  <c r="M476"/>
  <c r="H476" s="1"/>
  <c r="G476" s="1"/>
  <c r="M477"/>
  <c r="H477"/>
  <c r="M478"/>
  <c r="H478" s="1"/>
  <c r="M479"/>
  <c r="H479"/>
  <c r="G479" s="1"/>
  <c r="M480"/>
  <c r="H480" s="1"/>
  <c r="G480" s="1"/>
  <c r="M481"/>
  <c r="H481"/>
  <c r="G481" s="1"/>
  <c r="M482"/>
  <c r="H482" s="1"/>
  <c r="G482" s="1"/>
  <c r="M483"/>
  <c r="H483"/>
  <c r="M484"/>
  <c r="H484" s="1"/>
  <c r="M485"/>
  <c r="H485"/>
  <c r="G485" s="1"/>
  <c r="M486"/>
  <c r="H486" s="1"/>
  <c r="M487"/>
  <c r="H487"/>
  <c r="G487" s="1"/>
  <c r="M488"/>
  <c r="H488" s="1"/>
  <c r="M489"/>
  <c r="H489"/>
  <c r="M490"/>
  <c r="H490" s="1"/>
  <c r="G490" s="1"/>
  <c r="M491"/>
  <c r="H491"/>
  <c r="M492"/>
  <c r="H492" s="1"/>
  <c r="G492" s="1"/>
  <c r="M493"/>
  <c r="H493"/>
  <c r="M494"/>
  <c r="H494" s="1"/>
  <c r="M500"/>
  <c r="H500"/>
  <c r="G500" s="1"/>
  <c r="M501"/>
  <c r="H501" s="1"/>
  <c r="G501" s="1"/>
  <c r="M502"/>
  <c r="H502"/>
  <c r="G502" s="1"/>
  <c r="M503"/>
  <c r="H503" s="1"/>
  <c r="G503" s="1"/>
  <c r="M504"/>
  <c r="H504"/>
  <c r="M505"/>
  <c r="H505" s="1"/>
  <c r="M506"/>
  <c r="H506"/>
  <c r="G506" s="1"/>
  <c r="M507"/>
  <c r="H507" s="1"/>
  <c r="M508"/>
  <c r="H508"/>
  <c r="G508" s="1"/>
  <c r="M509"/>
  <c r="H509" s="1"/>
  <c r="M510"/>
  <c r="H510"/>
  <c r="M511"/>
  <c r="H511" s="1"/>
  <c r="G511" s="1"/>
  <c r="M512"/>
  <c r="H512"/>
  <c r="M513"/>
  <c r="H513" s="1"/>
  <c r="G513" s="1"/>
  <c r="M514"/>
  <c r="H514"/>
  <c r="M515"/>
  <c r="H515" s="1"/>
  <c r="M516"/>
  <c r="H516"/>
  <c r="G516" s="1"/>
  <c r="M517"/>
  <c r="H517" s="1"/>
  <c r="G517" s="1"/>
  <c r="M518"/>
  <c r="H518"/>
  <c r="G518" s="1"/>
  <c r="M519"/>
  <c r="H519" s="1"/>
  <c r="G519" s="1"/>
  <c r="M520"/>
  <c r="H520"/>
  <c r="M521"/>
  <c r="H521" s="1"/>
  <c r="M522"/>
  <c r="H522"/>
  <c r="G522" s="1"/>
  <c r="M523"/>
  <c r="H523" s="1"/>
  <c r="M524"/>
  <c r="H524"/>
  <c r="G524" s="1"/>
  <c r="M525"/>
  <c r="H525" s="1"/>
  <c r="M526"/>
  <c r="H526"/>
  <c r="M527"/>
  <c r="H527" s="1"/>
  <c r="G527" s="1"/>
  <c r="M528"/>
  <c r="H528"/>
  <c r="M529"/>
  <c r="H529" s="1"/>
  <c r="G529" s="1"/>
  <c r="M530"/>
  <c r="H530"/>
  <c r="M531"/>
  <c r="H531" s="1"/>
  <c r="M532"/>
  <c r="H532"/>
  <c r="G532" s="1"/>
  <c r="M533"/>
  <c r="H533" s="1"/>
  <c r="G533" s="1"/>
  <c r="M534"/>
  <c r="H534"/>
  <c r="G534" s="1"/>
  <c r="M535"/>
  <c r="H535" s="1"/>
  <c r="G535" s="1"/>
  <c r="M536"/>
  <c r="H536"/>
  <c r="M537"/>
  <c r="H537" s="1"/>
  <c r="M538"/>
  <c r="H538"/>
  <c r="G538" s="1"/>
  <c r="M539"/>
  <c r="H539" s="1"/>
  <c r="M540"/>
  <c r="H540"/>
  <c r="G540" s="1"/>
  <c r="M541"/>
  <c r="H541" s="1"/>
  <c r="M542"/>
  <c r="H542"/>
  <c r="M543"/>
  <c r="H543" s="1"/>
  <c r="G543" s="1"/>
  <c r="M544"/>
  <c r="H544"/>
  <c r="M545"/>
  <c r="H545" s="1"/>
  <c r="G545" s="1"/>
  <c r="M546"/>
  <c r="H546"/>
  <c r="M547"/>
  <c r="H547" s="1"/>
  <c r="M548"/>
  <c r="H548"/>
  <c r="G548" s="1"/>
  <c r="M549"/>
  <c r="H549" s="1"/>
  <c r="G549" s="1"/>
  <c r="D5"/>
  <c r="D6"/>
  <c r="D7"/>
  <c r="D8"/>
  <c r="D55" s="1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110" s="1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16"/>
  <c r="D165" s="1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171"/>
  <c r="D172"/>
  <c r="D173"/>
  <c r="D174"/>
  <c r="D175"/>
  <c r="D176"/>
  <c r="D220" s="1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26"/>
  <c r="D227"/>
  <c r="D228"/>
  <c r="D275" s="1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330" s="1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85" s="1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5"/>
  <c r="D446"/>
  <c r="D447"/>
  <c r="D448"/>
  <c r="D495" s="1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50" s="1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24"/>
  <c r="H5" s="1"/>
  <c r="M6"/>
  <c r="H6"/>
  <c r="G6" s="1"/>
  <c r="M7"/>
  <c r="H7" s="1"/>
  <c r="M8"/>
  <c r="H8"/>
  <c r="G8" s="1"/>
  <c r="M9"/>
  <c r="H9" s="1"/>
  <c r="M10"/>
  <c r="H10"/>
  <c r="M11"/>
  <c r="H11" s="1"/>
  <c r="G11" s="1"/>
  <c r="M12"/>
  <c r="H12"/>
  <c r="M13"/>
  <c r="H13" s="1"/>
  <c r="G13" s="1"/>
  <c r="M14"/>
  <c r="H14"/>
  <c r="M15"/>
  <c r="H15" s="1"/>
  <c r="M16"/>
  <c r="H16"/>
  <c r="G16" s="1"/>
  <c r="M17"/>
  <c r="H17" s="1"/>
  <c r="G17" s="1"/>
  <c r="M18"/>
  <c r="H18"/>
  <c r="G18" s="1"/>
  <c r="M19"/>
  <c r="H19" s="1"/>
  <c r="G19" s="1"/>
  <c r="M20"/>
  <c r="H20"/>
  <c r="M21"/>
  <c r="H21" s="1"/>
  <c r="M22"/>
  <c r="H22"/>
  <c r="M23"/>
  <c r="H23" s="1"/>
  <c r="M24"/>
  <c r="H24"/>
  <c r="G24" s="1"/>
  <c r="M25"/>
  <c r="H25" s="1"/>
  <c r="M26"/>
  <c r="H26"/>
  <c r="M27"/>
  <c r="H27" s="1"/>
  <c r="G27" s="1"/>
  <c r="M28"/>
  <c r="H28"/>
  <c r="M29"/>
  <c r="H29" s="1"/>
  <c r="G29" s="1"/>
  <c r="M30"/>
  <c r="H30"/>
  <c r="M31"/>
  <c r="H31" s="1"/>
  <c r="M32"/>
  <c r="H32"/>
  <c r="G32" s="1"/>
  <c r="M33"/>
  <c r="H33" s="1"/>
  <c r="G33" s="1"/>
  <c r="M34"/>
  <c r="H34"/>
  <c r="G34" s="1"/>
  <c r="M35"/>
  <c r="H35" s="1"/>
  <c r="G35" s="1"/>
  <c r="M36"/>
  <c r="H36"/>
  <c r="M37"/>
  <c r="H37" s="1"/>
  <c r="M38"/>
  <c r="H38"/>
  <c r="G38" s="1"/>
  <c r="M39"/>
  <c r="H39" s="1"/>
  <c r="M40"/>
  <c r="H40"/>
  <c r="G40" s="1"/>
  <c r="M41"/>
  <c r="H41" s="1"/>
  <c r="M42"/>
  <c r="H42"/>
  <c r="M43"/>
  <c r="H43" s="1"/>
  <c r="G43" s="1"/>
  <c r="M44"/>
  <c r="H44"/>
  <c r="M45"/>
  <c r="H45" s="1"/>
  <c r="G45" s="1"/>
  <c r="M46"/>
  <c r="H46"/>
  <c r="M47"/>
  <c r="H47" s="1"/>
  <c r="M48"/>
  <c r="H48"/>
  <c r="G48" s="1"/>
  <c r="M49"/>
  <c r="H49" s="1"/>
  <c r="G49" s="1"/>
  <c r="M50"/>
  <c r="H50"/>
  <c r="G50" s="1"/>
  <c r="M51"/>
  <c r="H51" s="1"/>
  <c r="G51" s="1"/>
  <c r="M52"/>
  <c r="H52"/>
  <c r="M53"/>
  <c r="H53" s="1"/>
  <c r="M54"/>
  <c r="H54"/>
  <c r="G54" s="1"/>
  <c r="M60"/>
  <c r="H60" s="1"/>
  <c r="M61"/>
  <c r="H61"/>
  <c r="G61" s="1"/>
  <c r="M62"/>
  <c r="H62" s="1"/>
  <c r="M63"/>
  <c r="H63"/>
  <c r="M64"/>
  <c r="H64" s="1"/>
  <c r="G64" s="1"/>
  <c r="M65"/>
  <c r="H65"/>
  <c r="M66"/>
  <c r="H66" s="1"/>
  <c r="G66" s="1"/>
  <c r="M67"/>
  <c r="H67"/>
  <c r="M68"/>
  <c r="H68" s="1"/>
  <c r="M69"/>
  <c r="H69"/>
  <c r="G69" s="1"/>
  <c r="M70"/>
  <c r="H70" s="1"/>
  <c r="G70" s="1"/>
  <c r="M71"/>
  <c r="H71"/>
  <c r="G71" s="1"/>
  <c r="M72"/>
  <c r="H72" s="1"/>
  <c r="G72" s="1"/>
  <c r="M73"/>
  <c r="H73"/>
  <c r="M74"/>
  <c r="H74" s="1"/>
  <c r="M75"/>
  <c r="H75"/>
  <c r="G75" s="1"/>
  <c r="M76"/>
  <c r="H76" s="1"/>
  <c r="M77"/>
  <c r="H77"/>
  <c r="G77" s="1"/>
  <c r="M78"/>
  <c r="H78" s="1"/>
  <c r="M79"/>
  <c r="H79"/>
  <c r="M80"/>
  <c r="H80" s="1"/>
  <c r="G80" s="1"/>
  <c r="M81"/>
  <c r="H81"/>
  <c r="M82"/>
  <c r="H82" s="1"/>
  <c r="G82" s="1"/>
  <c r="M83"/>
  <c r="H83"/>
  <c r="M84"/>
  <c r="H84" s="1"/>
  <c r="M85"/>
  <c r="H85"/>
  <c r="G85" s="1"/>
  <c r="M86"/>
  <c r="H86" s="1"/>
  <c r="G86" s="1"/>
  <c r="M87"/>
  <c r="H87"/>
  <c r="G87" s="1"/>
  <c r="M88"/>
  <c r="H88" s="1"/>
  <c r="G88" s="1"/>
  <c r="M89"/>
  <c r="H89"/>
  <c r="M90"/>
  <c r="H90" s="1"/>
  <c r="M91"/>
  <c r="H91"/>
  <c r="G91" s="1"/>
  <c r="M92"/>
  <c r="H92" s="1"/>
  <c r="M93"/>
  <c r="H93"/>
  <c r="G93" s="1"/>
  <c r="M94"/>
  <c r="H94" s="1"/>
  <c r="M95"/>
  <c r="H95"/>
  <c r="M96"/>
  <c r="H96" s="1"/>
  <c r="G96" s="1"/>
  <c r="M97"/>
  <c r="H97"/>
  <c r="M98"/>
  <c r="H98" s="1"/>
  <c r="G98" s="1"/>
  <c r="M99"/>
  <c r="H99"/>
  <c r="M100"/>
  <c r="H100" s="1"/>
  <c r="M101"/>
  <c r="H101"/>
  <c r="G101" s="1"/>
  <c r="M102"/>
  <c r="H102" s="1"/>
  <c r="G102" s="1"/>
  <c r="M103"/>
  <c r="H103"/>
  <c r="G103" s="1"/>
  <c r="M104"/>
  <c r="H104" s="1"/>
  <c r="G104" s="1"/>
  <c r="M105"/>
  <c r="H105"/>
  <c r="M106"/>
  <c r="H106" s="1"/>
  <c r="M107"/>
  <c r="H107"/>
  <c r="G107" s="1"/>
  <c r="M108"/>
  <c r="H108" s="1"/>
  <c r="M109"/>
  <c r="H109"/>
  <c r="G109" s="1"/>
  <c r="M115"/>
  <c r="H115"/>
  <c r="M116"/>
  <c r="H116" s="1"/>
  <c r="M117"/>
  <c r="H117"/>
  <c r="G117" s="1"/>
  <c r="M118"/>
  <c r="H118" s="1"/>
  <c r="M119"/>
  <c r="H119"/>
  <c r="G119" s="1"/>
  <c r="M120"/>
  <c r="H120" s="1"/>
  <c r="M121"/>
  <c r="H121"/>
  <c r="M122"/>
  <c r="H122" s="1"/>
  <c r="G122" s="1"/>
  <c r="M123"/>
  <c r="H123"/>
  <c r="M124"/>
  <c r="H124" s="1"/>
  <c r="G124" s="1"/>
  <c r="M125"/>
  <c r="H125"/>
  <c r="M126"/>
  <c r="H126" s="1"/>
  <c r="M127"/>
  <c r="H127"/>
  <c r="G127" s="1"/>
  <c r="M128"/>
  <c r="H128" s="1"/>
  <c r="G128" s="1"/>
  <c r="M129"/>
  <c r="H129"/>
  <c r="G129" s="1"/>
  <c r="M130"/>
  <c r="H130" s="1"/>
  <c r="G130" s="1"/>
  <c r="M131"/>
  <c r="H131"/>
  <c r="M132"/>
  <c r="H132" s="1"/>
  <c r="M133"/>
  <c r="H133"/>
  <c r="G133" s="1"/>
  <c r="M134"/>
  <c r="H134" s="1"/>
  <c r="M135"/>
  <c r="H135"/>
  <c r="G135" s="1"/>
  <c r="M136"/>
  <c r="H136" s="1"/>
  <c r="M137"/>
  <c r="H137"/>
  <c r="M138"/>
  <c r="H138" s="1"/>
  <c r="G138" s="1"/>
  <c r="M139"/>
  <c r="H139"/>
  <c r="M140"/>
  <c r="H140" s="1"/>
  <c r="G140" s="1"/>
  <c r="M141"/>
  <c r="H141"/>
  <c r="M142"/>
  <c r="H142" s="1"/>
  <c r="M143"/>
  <c r="H143"/>
  <c r="G143" s="1"/>
  <c r="M144"/>
  <c r="H144" s="1"/>
  <c r="G144" s="1"/>
  <c r="M145"/>
  <c r="H145"/>
  <c r="G145" s="1"/>
  <c r="M146"/>
  <c r="H146" s="1"/>
  <c r="G146" s="1"/>
  <c r="M147"/>
  <c r="H147"/>
  <c r="M148"/>
  <c r="H148" s="1"/>
  <c r="M149"/>
  <c r="H149"/>
  <c r="G149" s="1"/>
  <c r="M150"/>
  <c r="H150" s="1"/>
  <c r="M151"/>
  <c r="H151"/>
  <c r="G151" s="1"/>
  <c r="M152"/>
  <c r="H152" s="1"/>
  <c r="M153"/>
  <c r="H153"/>
  <c r="M154"/>
  <c r="H154" s="1"/>
  <c r="G154" s="1"/>
  <c r="M155"/>
  <c r="H155"/>
  <c r="M156"/>
  <c r="H156" s="1"/>
  <c r="G156" s="1"/>
  <c r="M157"/>
  <c r="H157"/>
  <c r="M158"/>
  <c r="H158" s="1"/>
  <c r="M159"/>
  <c r="H159"/>
  <c r="G159" s="1"/>
  <c r="M160"/>
  <c r="H160" s="1"/>
  <c r="G160" s="1"/>
  <c r="M161"/>
  <c r="H161"/>
  <c r="G161" s="1"/>
  <c r="M162"/>
  <c r="H162" s="1"/>
  <c r="G162" s="1"/>
  <c r="M163"/>
  <c r="H163"/>
  <c r="M164"/>
  <c r="H164" s="1"/>
  <c r="M170"/>
  <c r="H170"/>
  <c r="G170" s="1"/>
  <c r="M171"/>
  <c r="H171" s="1"/>
  <c r="M172"/>
  <c r="H172"/>
  <c r="G172" s="1"/>
  <c r="M173"/>
  <c r="H173" s="1"/>
  <c r="M174"/>
  <c r="H174"/>
  <c r="M175"/>
  <c r="H175" s="1"/>
  <c r="G175" s="1"/>
  <c r="M176"/>
  <c r="H176"/>
  <c r="M177"/>
  <c r="H177" s="1"/>
  <c r="G177" s="1"/>
  <c r="M178"/>
  <c r="H178"/>
  <c r="M179"/>
  <c r="H179" s="1"/>
  <c r="M180"/>
  <c r="H180"/>
  <c r="M181"/>
  <c r="H181" s="1"/>
  <c r="G181" s="1"/>
  <c r="M182"/>
  <c r="H182"/>
  <c r="G182" s="1"/>
  <c r="M183"/>
  <c r="H183" s="1"/>
  <c r="G183" s="1"/>
  <c r="M184"/>
  <c r="H184"/>
  <c r="M185"/>
  <c r="H185" s="1"/>
  <c r="M186"/>
  <c r="H186"/>
  <c r="G186" s="1"/>
  <c r="M187"/>
  <c r="H187" s="1"/>
  <c r="M188"/>
  <c r="H188"/>
  <c r="G188" s="1"/>
  <c r="M189"/>
  <c r="H189" s="1"/>
  <c r="M190"/>
  <c r="H190"/>
  <c r="M191"/>
  <c r="H191" s="1"/>
  <c r="G191" s="1"/>
  <c r="M192"/>
  <c r="H192"/>
  <c r="M193"/>
  <c r="H193" s="1"/>
  <c r="G193" s="1"/>
  <c r="M194"/>
  <c r="H194"/>
  <c r="M195"/>
  <c r="H195" s="1"/>
  <c r="M196"/>
  <c r="H196"/>
  <c r="G196" s="1"/>
  <c r="M197"/>
  <c r="H197" s="1"/>
  <c r="G197" s="1"/>
  <c r="M198"/>
  <c r="H198"/>
  <c r="G198" s="1"/>
  <c r="M199"/>
  <c r="H199" s="1"/>
  <c r="G199" s="1"/>
  <c r="M200"/>
  <c r="H200"/>
  <c r="M201"/>
  <c r="H201" s="1"/>
  <c r="M202"/>
  <c r="H202"/>
  <c r="G202" s="1"/>
  <c r="M203"/>
  <c r="H203" s="1"/>
  <c r="M204"/>
  <c r="H204"/>
  <c r="G204" s="1"/>
  <c r="M205"/>
  <c r="H205" s="1"/>
  <c r="M206"/>
  <c r="H206"/>
  <c r="M207"/>
  <c r="H207" s="1"/>
  <c r="G207" s="1"/>
  <c r="M208"/>
  <c r="H208"/>
  <c r="M209"/>
  <c r="H209" s="1"/>
  <c r="G209" s="1"/>
  <c r="M210"/>
  <c r="H210"/>
  <c r="M211"/>
  <c r="H211" s="1"/>
  <c r="M212"/>
  <c r="H212"/>
  <c r="G212" s="1"/>
  <c r="M213"/>
  <c r="H213" s="1"/>
  <c r="G213" s="1"/>
  <c r="M214"/>
  <c r="H214"/>
  <c r="G214" s="1"/>
  <c r="M215"/>
  <c r="H215" s="1"/>
  <c r="G215" s="1"/>
  <c r="M216"/>
  <c r="H216"/>
  <c r="M217"/>
  <c r="H217" s="1"/>
  <c r="M218"/>
  <c r="H218"/>
  <c r="G218" s="1"/>
  <c r="M219"/>
  <c r="H219" s="1"/>
  <c r="M225"/>
  <c r="H225" s="1"/>
  <c r="G225" s="1"/>
  <c r="M226"/>
  <c r="H226"/>
  <c r="M227"/>
  <c r="H227" s="1"/>
  <c r="M228"/>
  <c r="H228"/>
  <c r="G228" s="1"/>
  <c r="M229"/>
  <c r="H229" s="1"/>
  <c r="G229" s="1"/>
  <c r="M230"/>
  <c r="H230"/>
  <c r="G230" s="1"/>
  <c r="M231"/>
  <c r="H231" s="1"/>
  <c r="G231" s="1"/>
  <c r="M232"/>
  <c r="H232"/>
  <c r="M233"/>
  <c r="H233" s="1"/>
  <c r="M234"/>
  <c r="H234"/>
  <c r="G234" s="1"/>
  <c r="M235"/>
  <c r="H235" s="1"/>
  <c r="M236"/>
  <c r="H236"/>
  <c r="G236" s="1"/>
  <c r="M237"/>
  <c r="H237" s="1"/>
  <c r="M238"/>
  <c r="H238"/>
  <c r="M239"/>
  <c r="H239" s="1"/>
  <c r="M240"/>
  <c r="H240"/>
  <c r="M241"/>
  <c r="H241" s="1"/>
  <c r="G241" s="1"/>
  <c r="M242"/>
  <c r="H242"/>
  <c r="M243"/>
  <c r="H243" s="1"/>
  <c r="M244"/>
  <c r="H244"/>
  <c r="G244" s="1"/>
  <c r="M245"/>
  <c r="H245" s="1"/>
  <c r="G245" s="1"/>
  <c r="M246"/>
  <c r="H246"/>
  <c r="G246" s="1"/>
  <c r="M247"/>
  <c r="H247" s="1"/>
  <c r="G247" s="1"/>
  <c r="M248"/>
  <c r="H248"/>
  <c r="M249"/>
  <c r="H249" s="1"/>
  <c r="M250"/>
  <c r="H250"/>
  <c r="G250" s="1"/>
  <c r="M251"/>
  <c r="H251" s="1"/>
  <c r="M252"/>
  <c r="H252"/>
  <c r="G252" s="1"/>
  <c r="M253"/>
  <c r="H253" s="1"/>
  <c r="M254"/>
  <c r="H254"/>
  <c r="M255"/>
  <c r="H255" s="1"/>
  <c r="G255" s="1"/>
  <c r="M256"/>
  <c r="H256"/>
  <c r="M257"/>
  <c r="H257" s="1"/>
  <c r="G257" s="1"/>
  <c r="M258"/>
  <c r="H258"/>
  <c r="M259"/>
  <c r="H259" s="1"/>
  <c r="M260"/>
  <c r="H260"/>
  <c r="G260" s="1"/>
  <c r="M261"/>
  <c r="H261" s="1"/>
  <c r="G261" s="1"/>
  <c r="M262"/>
  <c r="H262"/>
  <c r="G262" s="1"/>
  <c r="M263"/>
  <c r="H263" s="1"/>
  <c r="G263" s="1"/>
  <c r="M264"/>
  <c r="H264"/>
  <c r="M265"/>
  <c r="H265" s="1"/>
  <c r="M266"/>
  <c r="H266"/>
  <c r="G266" s="1"/>
  <c r="M267"/>
  <c r="H267" s="1"/>
  <c r="M268"/>
  <c r="H268"/>
  <c r="G268" s="1"/>
  <c r="M269"/>
  <c r="H269" s="1"/>
  <c r="M270"/>
  <c r="H270"/>
  <c r="M271"/>
  <c r="H271" s="1"/>
  <c r="G271" s="1"/>
  <c r="M272"/>
  <c r="H272"/>
  <c r="M273"/>
  <c r="H273" s="1"/>
  <c r="G273" s="1"/>
  <c r="M274"/>
  <c r="H274"/>
  <c r="M280"/>
  <c r="H280" s="1"/>
  <c r="M281"/>
  <c r="H281"/>
  <c r="G281" s="1"/>
  <c r="M282"/>
  <c r="H282"/>
  <c r="M283"/>
  <c r="H283"/>
  <c r="G283" s="1"/>
  <c r="M284"/>
  <c r="H284" s="1"/>
  <c r="M285"/>
  <c r="H285"/>
  <c r="M286"/>
  <c r="H286" s="1"/>
  <c r="G286" s="1"/>
  <c r="M287"/>
  <c r="H287"/>
  <c r="M288"/>
  <c r="H288" s="1"/>
  <c r="G288" s="1"/>
  <c r="M289"/>
  <c r="H289"/>
  <c r="M290"/>
  <c r="H290" s="1"/>
  <c r="M291"/>
  <c r="H291"/>
  <c r="G291" s="1"/>
  <c r="M292"/>
  <c r="H292" s="1"/>
  <c r="G292" s="1"/>
  <c r="M293"/>
  <c r="H293"/>
  <c r="G293" s="1"/>
  <c r="M294"/>
  <c r="H294" s="1"/>
  <c r="G294" s="1"/>
  <c r="M295"/>
  <c r="H295"/>
  <c r="M296"/>
  <c r="H296" s="1"/>
  <c r="M297"/>
  <c r="H297"/>
  <c r="G297" s="1"/>
  <c r="M298"/>
  <c r="H298" s="1"/>
  <c r="M299"/>
  <c r="H299"/>
  <c r="G299" s="1"/>
  <c r="M300"/>
  <c r="H300" s="1"/>
  <c r="M301"/>
  <c r="H301"/>
  <c r="M302"/>
  <c r="H302" s="1"/>
  <c r="G302" s="1"/>
  <c r="M303"/>
  <c r="H303"/>
  <c r="M304"/>
  <c r="H304" s="1"/>
  <c r="G304" s="1"/>
  <c r="M305"/>
  <c r="H305"/>
  <c r="M306"/>
  <c r="H306" s="1"/>
  <c r="M307"/>
  <c r="H307"/>
  <c r="G307" s="1"/>
  <c r="M308"/>
  <c r="H308" s="1"/>
  <c r="G308" s="1"/>
  <c r="M309"/>
  <c r="H309"/>
  <c r="G309" s="1"/>
  <c r="M310"/>
  <c r="H310" s="1"/>
  <c r="G310" s="1"/>
  <c r="M311"/>
  <c r="H311"/>
  <c r="M312"/>
  <c r="H312" s="1"/>
  <c r="M313"/>
  <c r="H313"/>
  <c r="G313" s="1"/>
  <c r="M314"/>
  <c r="H314" s="1"/>
  <c r="M315"/>
  <c r="H315"/>
  <c r="G315" s="1"/>
  <c r="M316"/>
  <c r="H316" s="1"/>
  <c r="M317"/>
  <c r="H317"/>
  <c r="M318"/>
  <c r="H318" s="1"/>
  <c r="G318" s="1"/>
  <c r="M319"/>
  <c r="H319"/>
  <c r="M320"/>
  <c r="H320" s="1"/>
  <c r="G320" s="1"/>
  <c r="M321"/>
  <c r="H321"/>
  <c r="M322"/>
  <c r="H322" s="1"/>
  <c r="M323"/>
  <c r="H323"/>
  <c r="G323" s="1"/>
  <c r="M324"/>
  <c r="H324" s="1"/>
  <c r="G324" s="1"/>
  <c r="M325"/>
  <c r="H325"/>
  <c r="G325" s="1"/>
  <c r="M326"/>
  <c r="H326" s="1"/>
  <c r="G326" s="1"/>
  <c r="M327"/>
  <c r="H327"/>
  <c r="M328"/>
  <c r="H328" s="1"/>
  <c r="M329"/>
  <c r="H329"/>
  <c r="G329" s="1"/>
  <c r="M335"/>
  <c r="H335"/>
  <c r="G335" s="1"/>
  <c r="M336"/>
  <c r="H336" s="1"/>
  <c r="G336" s="1"/>
  <c r="M337"/>
  <c r="H337"/>
  <c r="M338"/>
  <c r="H338" s="1"/>
  <c r="M339"/>
  <c r="H339"/>
  <c r="G339" s="1"/>
  <c r="M340"/>
  <c r="H340" s="1"/>
  <c r="M341"/>
  <c r="H341"/>
  <c r="G341" s="1"/>
  <c r="M342"/>
  <c r="H342" s="1"/>
  <c r="M343"/>
  <c r="H343"/>
  <c r="M344"/>
  <c r="H344" s="1"/>
  <c r="G344" s="1"/>
  <c r="M345"/>
  <c r="H345"/>
  <c r="M346"/>
  <c r="H346" s="1"/>
  <c r="G346" s="1"/>
  <c r="M347"/>
  <c r="H347"/>
  <c r="M348"/>
  <c r="H348" s="1"/>
  <c r="M349"/>
  <c r="H349"/>
  <c r="G349" s="1"/>
  <c r="M350"/>
  <c r="H350" s="1"/>
  <c r="G350" s="1"/>
  <c r="M351"/>
  <c r="H351"/>
  <c r="G351" s="1"/>
  <c r="M352"/>
  <c r="H352" s="1"/>
  <c r="G352" s="1"/>
  <c r="M353"/>
  <c r="H353"/>
  <c r="M354"/>
  <c r="H354" s="1"/>
  <c r="M355"/>
  <c r="H355"/>
  <c r="G355" s="1"/>
  <c r="M356"/>
  <c r="H356" s="1"/>
  <c r="M357"/>
  <c r="H357"/>
  <c r="G357" s="1"/>
  <c r="M358"/>
  <c r="H358" s="1"/>
  <c r="M359"/>
  <c r="H359"/>
  <c r="M360"/>
  <c r="H360" s="1"/>
  <c r="G360" s="1"/>
  <c r="M361"/>
  <c r="H361"/>
  <c r="M362"/>
  <c r="H362" s="1"/>
  <c r="G362" s="1"/>
  <c r="M363"/>
  <c r="H363"/>
  <c r="M364"/>
  <c r="H364" s="1"/>
  <c r="M365"/>
  <c r="H365"/>
  <c r="G365" s="1"/>
  <c r="M366"/>
  <c r="H366" s="1"/>
  <c r="G366" s="1"/>
  <c r="M367"/>
  <c r="H367"/>
  <c r="G367" s="1"/>
  <c r="M368"/>
  <c r="H368" s="1"/>
  <c r="G368" s="1"/>
  <c r="M369"/>
  <c r="H369"/>
  <c r="M370"/>
  <c r="H370" s="1"/>
  <c r="M371"/>
  <c r="H371"/>
  <c r="G371" s="1"/>
  <c r="M372"/>
  <c r="H372" s="1"/>
  <c r="M373"/>
  <c r="H373"/>
  <c r="G373" s="1"/>
  <c r="M374"/>
  <c r="H374" s="1"/>
  <c r="M375"/>
  <c r="H375"/>
  <c r="M376"/>
  <c r="H376" s="1"/>
  <c r="G376" s="1"/>
  <c r="M377"/>
  <c r="H377"/>
  <c r="M378"/>
  <c r="H378" s="1"/>
  <c r="G378" s="1"/>
  <c r="M379"/>
  <c r="H379"/>
  <c r="M380"/>
  <c r="H380" s="1"/>
  <c r="M381"/>
  <c r="H381"/>
  <c r="G381" s="1"/>
  <c r="M382"/>
  <c r="H382" s="1"/>
  <c r="G382" s="1"/>
  <c r="M383"/>
  <c r="H383"/>
  <c r="G383" s="1"/>
  <c r="M384"/>
  <c r="H384" s="1"/>
  <c r="G384" s="1"/>
  <c r="M390"/>
  <c r="H390"/>
  <c r="M391"/>
  <c r="H391"/>
  <c r="G391" s="1"/>
  <c r="M392"/>
  <c r="H392"/>
  <c r="M393"/>
  <c r="H393"/>
  <c r="G393" s="1"/>
  <c r="M394"/>
  <c r="H394"/>
  <c r="M395"/>
  <c r="H395"/>
  <c r="G395" s="1"/>
  <c r="M396"/>
  <c r="H396"/>
  <c r="M397"/>
  <c r="H397" s="1"/>
  <c r="G397" s="1"/>
  <c r="M398"/>
  <c r="H398"/>
  <c r="M399"/>
  <c r="H399" s="1"/>
  <c r="M400"/>
  <c r="H400"/>
  <c r="G400" s="1"/>
  <c r="M401"/>
  <c r="H401" s="1"/>
  <c r="G401" s="1"/>
  <c r="M402"/>
  <c r="H402"/>
  <c r="G402" s="1"/>
  <c r="M403"/>
  <c r="H403" s="1"/>
  <c r="G403" s="1"/>
  <c r="M404"/>
  <c r="H404"/>
  <c r="M405"/>
  <c r="H405" s="1"/>
  <c r="M406"/>
  <c r="H406"/>
  <c r="G406" s="1"/>
  <c r="M407"/>
  <c r="H407" s="1"/>
  <c r="M408"/>
  <c r="H408"/>
  <c r="G408" s="1"/>
  <c r="M409"/>
  <c r="H409" s="1"/>
  <c r="M410"/>
  <c r="H410"/>
  <c r="M411"/>
  <c r="H411" s="1"/>
  <c r="G411" s="1"/>
  <c r="M412"/>
  <c r="H412"/>
  <c r="M413"/>
  <c r="H413" s="1"/>
  <c r="G413" s="1"/>
  <c r="M414"/>
  <c r="H414"/>
  <c r="M415"/>
  <c r="H415" s="1"/>
  <c r="M416"/>
  <c r="H416"/>
  <c r="G416" s="1"/>
  <c r="M417"/>
  <c r="H417" s="1"/>
  <c r="G417" s="1"/>
  <c r="M418"/>
  <c r="H418"/>
  <c r="G418" s="1"/>
  <c r="M419"/>
  <c r="H419" s="1"/>
  <c r="G419" s="1"/>
  <c r="M420"/>
  <c r="H420"/>
  <c r="M421"/>
  <c r="H421" s="1"/>
  <c r="M422"/>
  <c r="H422"/>
  <c r="G422" s="1"/>
  <c r="M423"/>
  <c r="H423" s="1"/>
  <c r="M424"/>
  <c r="H424"/>
  <c r="G424" s="1"/>
  <c r="M425"/>
  <c r="H425" s="1"/>
  <c r="M426"/>
  <c r="H426"/>
  <c r="M427"/>
  <c r="H427" s="1"/>
  <c r="G427" s="1"/>
  <c r="M428"/>
  <c r="H428"/>
  <c r="M429"/>
  <c r="H429" s="1"/>
  <c r="G429" s="1"/>
  <c r="M430"/>
  <c r="H430"/>
  <c r="M431"/>
  <c r="H431" s="1"/>
  <c r="M432"/>
  <c r="H432"/>
  <c r="G432" s="1"/>
  <c r="M433"/>
  <c r="H433" s="1"/>
  <c r="G433" s="1"/>
  <c r="M434"/>
  <c r="H434"/>
  <c r="G434" s="1"/>
  <c r="M435"/>
  <c r="H435" s="1"/>
  <c r="G435" s="1"/>
  <c r="M436"/>
  <c r="H436"/>
  <c r="M437"/>
  <c r="H437" s="1"/>
  <c r="M438"/>
  <c r="H438"/>
  <c r="G438" s="1"/>
  <c r="M439"/>
  <c r="H439" s="1"/>
  <c r="M445"/>
  <c r="H445" s="1"/>
  <c r="G445" s="1"/>
  <c r="M446"/>
  <c r="H446"/>
  <c r="M447"/>
  <c r="H447" s="1"/>
  <c r="M448"/>
  <c r="H448"/>
  <c r="G448" s="1"/>
  <c r="M449"/>
  <c r="H449" s="1"/>
  <c r="M450"/>
  <c r="H450"/>
  <c r="G450" s="1"/>
  <c r="M451"/>
  <c r="H451" s="1"/>
  <c r="G451" s="1"/>
  <c r="M452"/>
  <c r="H452"/>
  <c r="M453"/>
  <c r="H453" s="1"/>
  <c r="M454"/>
  <c r="H454"/>
  <c r="G454" s="1"/>
  <c r="M455"/>
  <c r="H455" s="1"/>
  <c r="M456"/>
  <c r="H456"/>
  <c r="G456" s="1"/>
  <c r="M457"/>
  <c r="H457" s="1"/>
  <c r="M458"/>
  <c r="H458"/>
  <c r="M459"/>
  <c r="H459" s="1"/>
  <c r="G459" s="1"/>
  <c r="M460"/>
  <c r="H460"/>
  <c r="M461"/>
  <c r="H461" s="1"/>
  <c r="G461" s="1"/>
  <c r="M462"/>
  <c r="H462"/>
  <c r="M463"/>
  <c r="H463" s="1"/>
  <c r="M464"/>
  <c r="H464"/>
  <c r="G464" s="1"/>
  <c r="M465"/>
  <c r="H465" s="1"/>
  <c r="G465" s="1"/>
  <c r="M466"/>
  <c r="H466"/>
  <c r="G466" s="1"/>
  <c r="M467"/>
  <c r="H467" s="1"/>
  <c r="G467" s="1"/>
  <c r="M468"/>
  <c r="H468"/>
  <c r="M469"/>
  <c r="H469" s="1"/>
  <c r="M470"/>
  <c r="H470"/>
  <c r="G470" s="1"/>
  <c r="M471"/>
  <c r="H471" s="1"/>
  <c r="M472"/>
  <c r="H472"/>
  <c r="G472" s="1"/>
  <c r="M473"/>
  <c r="H473" s="1"/>
  <c r="M474"/>
  <c r="H474"/>
  <c r="M475"/>
  <c r="H475" s="1"/>
  <c r="M476"/>
  <c r="H476"/>
  <c r="M477"/>
  <c r="H477" s="1"/>
  <c r="G477" s="1"/>
  <c r="M478"/>
  <c r="H478"/>
  <c r="M479"/>
  <c r="H479" s="1"/>
  <c r="M480"/>
  <c r="H480"/>
  <c r="G480" s="1"/>
  <c r="M481"/>
  <c r="H481" s="1"/>
  <c r="G481" s="1"/>
  <c r="M482"/>
  <c r="H482"/>
  <c r="G482" s="1"/>
  <c r="M483"/>
  <c r="H483" s="1"/>
  <c r="G483" s="1"/>
  <c r="M484"/>
  <c r="H484"/>
  <c r="M485"/>
  <c r="H485" s="1"/>
  <c r="M486"/>
  <c r="H486"/>
  <c r="G486" s="1"/>
  <c r="M487"/>
  <c r="H487" s="1"/>
  <c r="M488"/>
  <c r="H488"/>
  <c r="G488" s="1"/>
  <c r="M489"/>
  <c r="H489" s="1"/>
  <c r="M490"/>
  <c r="H490"/>
  <c r="M491"/>
  <c r="H491" s="1"/>
  <c r="G491" s="1"/>
  <c r="M492"/>
  <c r="H492"/>
  <c r="M493"/>
  <c r="H493" s="1"/>
  <c r="G493" s="1"/>
  <c r="M494"/>
  <c r="H494"/>
  <c r="M500"/>
  <c r="H500"/>
  <c r="M501"/>
  <c r="H501"/>
  <c r="G501" s="1"/>
  <c r="M502"/>
  <c r="H502"/>
  <c r="G502" s="1"/>
  <c r="M503"/>
  <c r="H503"/>
  <c r="M504"/>
  <c r="H504"/>
  <c r="M505"/>
  <c r="H505"/>
  <c r="G505" s="1"/>
  <c r="M506"/>
  <c r="H506"/>
  <c r="G506" s="1"/>
  <c r="M507"/>
  <c r="H507"/>
  <c r="M508"/>
  <c r="H508"/>
  <c r="M509"/>
  <c r="H509"/>
  <c r="G509" s="1"/>
  <c r="M510"/>
  <c r="H510"/>
  <c r="G510" s="1"/>
  <c r="M511"/>
  <c r="H511"/>
  <c r="M512"/>
  <c r="H512" s="1"/>
  <c r="M513"/>
  <c r="H513"/>
  <c r="G513" s="1"/>
  <c r="M514"/>
  <c r="H514"/>
  <c r="M515"/>
  <c r="H515"/>
  <c r="G515" s="1"/>
  <c r="M516"/>
  <c r="H516" s="1"/>
  <c r="M517"/>
  <c r="H517"/>
  <c r="M518"/>
  <c r="H518" s="1"/>
  <c r="G518" s="1"/>
  <c r="M519"/>
  <c r="H519"/>
  <c r="M520"/>
  <c r="H520" s="1"/>
  <c r="G520" s="1"/>
  <c r="M521"/>
  <c r="H521"/>
  <c r="M522"/>
  <c r="H522" s="1"/>
  <c r="M523"/>
  <c r="H523"/>
  <c r="G523" s="1"/>
  <c r="M524"/>
  <c r="H524" s="1"/>
  <c r="G524" s="1"/>
  <c r="M525"/>
  <c r="H525"/>
  <c r="G525" s="1"/>
  <c r="M526"/>
  <c r="H526" s="1"/>
  <c r="G526" s="1"/>
  <c r="M527"/>
  <c r="H527"/>
  <c r="M528"/>
  <c r="H528" s="1"/>
  <c r="M529"/>
  <c r="H529"/>
  <c r="G529" s="1"/>
  <c r="M530"/>
  <c r="H530" s="1"/>
  <c r="M531"/>
  <c r="H531"/>
  <c r="G531" s="1"/>
  <c r="M532"/>
  <c r="H532" s="1"/>
  <c r="M533"/>
  <c r="H533"/>
  <c r="M534"/>
  <c r="H534" s="1"/>
  <c r="G534" s="1"/>
  <c r="M535"/>
  <c r="H535"/>
  <c r="M536"/>
  <c r="H536" s="1"/>
  <c r="G536" s="1"/>
  <c r="M537"/>
  <c r="H537"/>
  <c r="M538"/>
  <c r="H538" s="1"/>
  <c r="M539"/>
  <c r="H539"/>
  <c r="M540"/>
  <c r="H540" s="1"/>
  <c r="G540" s="1"/>
  <c r="M541"/>
  <c r="H541"/>
  <c r="G541" s="1"/>
  <c r="M542"/>
  <c r="H542" s="1"/>
  <c r="G542" s="1"/>
  <c r="M543"/>
  <c r="H543"/>
  <c r="M544"/>
  <c r="H544" s="1"/>
  <c r="M545"/>
  <c r="H545"/>
  <c r="G545" s="1"/>
  <c r="M546"/>
  <c r="H546" s="1"/>
  <c r="M547"/>
  <c r="H547"/>
  <c r="G547" s="1"/>
  <c r="M548"/>
  <c r="H548" s="1"/>
  <c r="M549"/>
  <c r="H549"/>
  <c r="D5"/>
  <c r="D55" s="1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65" s="1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220" s="1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26"/>
  <c r="D275" s="1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30" s="1"/>
  <c r="D319"/>
  <c r="D320"/>
  <c r="D321"/>
  <c r="D322"/>
  <c r="D323"/>
  <c r="D324"/>
  <c r="D325"/>
  <c r="D326"/>
  <c r="D327"/>
  <c r="D328"/>
  <c r="D329"/>
  <c r="D335"/>
  <c r="D336"/>
  <c r="D337"/>
  <c r="D338"/>
  <c r="D385" s="1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440" s="1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95" s="1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M5" i="23"/>
  <c r="H5" s="1"/>
  <c r="G5" s="1"/>
  <c r="M6"/>
  <c r="H6" s="1"/>
  <c r="G6" s="1"/>
  <c r="M7"/>
  <c r="H7" s="1"/>
  <c r="G7" s="1"/>
  <c r="M8"/>
  <c r="H8" s="1"/>
  <c r="G8" s="1"/>
  <c r="M9"/>
  <c r="H9" s="1"/>
  <c r="G9" s="1"/>
  <c r="M10"/>
  <c r="H10" s="1"/>
  <c r="G10" s="1"/>
  <c r="M11"/>
  <c r="H11"/>
  <c r="M12"/>
  <c r="H12" s="1"/>
  <c r="G12" s="1"/>
  <c r="M13"/>
  <c r="H13"/>
  <c r="G13" s="1"/>
  <c r="M14"/>
  <c r="H14" s="1"/>
  <c r="G14" s="1"/>
  <c r="M15"/>
  <c r="H15"/>
  <c r="G15" s="1"/>
  <c r="M16"/>
  <c r="H16" s="1"/>
  <c r="M17"/>
  <c r="H17"/>
  <c r="G17" s="1"/>
  <c r="M18"/>
  <c r="H18" s="1"/>
  <c r="M19"/>
  <c r="H19" s="1"/>
  <c r="G19" s="1"/>
  <c r="M20"/>
  <c r="H20" s="1"/>
  <c r="M21"/>
  <c r="H21" s="1"/>
  <c r="G21" s="1"/>
  <c r="M22"/>
  <c r="H22" s="1"/>
  <c r="M23"/>
  <c r="H23" s="1"/>
  <c r="G23" s="1"/>
  <c r="M24"/>
  <c r="H24" s="1"/>
  <c r="G24" s="1"/>
  <c r="M25"/>
  <c r="H25" s="1"/>
  <c r="G25" s="1"/>
  <c r="M26"/>
  <c r="H26" s="1"/>
  <c r="M27"/>
  <c r="H27"/>
  <c r="G27" s="1"/>
  <c r="M28"/>
  <c r="H28" s="1"/>
  <c r="G28" s="1"/>
  <c r="M29"/>
  <c r="H29"/>
  <c r="G29" s="1"/>
  <c r="M30"/>
  <c r="H30" s="1"/>
  <c r="G30" s="1"/>
  <c r="M31"/>
  <c r="H31"/>
  <c r="M32"/>
  <c r="H32" s="1"/>
  <c r="M33"/>
  <c r="H33"/>
  <c r="G33" s="1"/>
  <c r="M34"/>
  <c r="H34" s="1"/>
  <c r="M35"/>
  <c r="H35" s="1"/>
  <c r="G35" s="1"/>
  <c r="M36"/>
  <c r="H36" s="1"/>
  <c r="M37"/>
  <c r="H37" s="1"/>
  <c r="G37" s="1"/>
  <c r="M38"/>
  <c r="H38" s="1"/>
  <c r="G38" s="1"/>
  <c r="M39"/>
  <c r="H39" s="1"/>
  <c r="G39" s="1"/>
  <c r="M40"/>
  <c r="H40" s="1"/>
  <c r="G40" s="1"/>
  <c r="M41"/>
  <c r="H41" s="1"/>
  <c r="G41" s="1"/>
  <c r="M42"/>
  <c r="H42" s="1"/>
  <c r="G42" s="1"/>
  <c r="M43"/>
  <c r="H43"/>
  <c r="G43" s="1"/>
  <c r="M44"/>
  <c r="H44" s="1"/>
  <c r="G44" s="1"/>
  <c r="M45"/>
  <c r="H45"/>
  <c r="G45" s="1"/>
  <c r="M46"/>
  <c r="H46" s="1"/>
  <c r="G46" s="1"/>
  <c r="M47"/>
  <c r="H47" s="1"/>
  <c r="M48"/>
  <c r="H48" s="1"/>
  <c r="G48" s="1"/>
  <c r="M49"/>
  <c r="H49"/>
  <c r="G49" s="1"/>
  <c r="M50"/>
  <c r="H50" s="1"/>
  <c r="G50" s="1"/>
  <c r="M51"/>
  <c r="H51" s="1"/>
  <c r="M52"/>
  <c r="H52" s="1"/>
  <c r="G52" s="1"/>
  <c r="M53"/>
  <c r="H53" s="1"/>
  <c r="G53" s="1"/>
  <c r="M54"/>
  <c r="H54" s="1"/>
  <c r="M60"/>
  <c r="H60"/>
  <c r="G60" s="1"/>
  <c r="M61"/>
  <c r="H61" s="1"/>
  <c r="G61" s="1"/>
  <c r="M62"/>
  <c r="H62" s="1"/>
  <c r="G62" s="1"/>
  <c r="M63"/>
  <c r="H63"/>
  <c r="G63" s="1"/>
  <c r="M64"/>
  <c r="H64"/>
  <c r="G64" s="1"/>
  <c r="M65"/>
  <c r="H65" s="1"/>
  <c r="G65" s="1"/>
  <c r="M66"/>
  <c r="H66" s="1"/>
  <c r="G66" s="1"/>
  <c r="M67"/>
  <c r="H67"/>
  <c r="M68"/>
  <c r="H68"/>
  <c r="G68" s="1"/>
  <c r="M69"/>
  <c r="H69" s="1"/>
  <c r="G69" s="1"/>
  <c r="M70"/>
  <c r="H70" s="1"/>
  <c r="G70" s="1"/>
  <c r="M71"/>
  <c r="H71" s="1"/>
  <c r="G71" s="1"/>
  <c r="M72"/>
  <c r="H72" s="1"/>
  <c r="G72" s="1"/>
  <c r="M73"/>
  <c r="H73" s="1"/>
  <c r="G73" s="1"/>
  <c r="M74"/>
  <c r="H74" s="1"/>
  <c r="G74" s="1"/>
  <c r="M75"/>
  <c r="H75" s="1"/>
  <c r="G75" s="1"/>
  <c r="M76"/>
  <c r="H76" s="1"/>
  <c r="G76" s="1"/>
  <c r="M77"/>
  <c r="H77" s="1"/>
  <c r="M78"/>
  <c r="H78"/>
  <c r="G78" s="1"/>
  <c r="M79"/>
  <c r="H79" s="1"/>
  <c r="G79" s="1"/>
  <c r="M80"/>
  <c r="H80"/>
  <c r="G80" s="1"/>
  <c r="M81"/>
  <c r="H81" s="1"/>
  <c r="G81" s="1"/>
  <c r="M82"/>
  <c r="H82"/>
  <c r="M83"/>
  <c r="H83" s="1"/>
  <c r="M84"/>
  <c r="H84"/>
  <c r="G84" s="1"/>
  <c r="M85"/>
  <c r="H85" s="1"/>
  <c r="M86"/>
  <c r="H86" s="1"/>
  <c r="G86" s="1"/>
  <c r="M87"/>
  <c r="H87" s="1"/>
  <c r="M88"/>
  <c r="H88" s="1"/>
  <c r="G88" s="1"/>
  <c r="M89"/>
  <c r="H89" s="1"/>
  <c r="G89" s="1"/>
  <c r="M90"/>
  <c r="H90" s="1"/>
  <c r="G90" s="1"/>
  <c r="M91"/>
  <c r="H91" s="1"/>
  <c r="G91" s="1"/>
  <c r="M92"/>
  <c r="H92" s="1"/>
  <c r="G92" s="1"/>
  <c r="M93"/>
  <c r="H93" s="1"/>
  <c r="M94"/>
  <c r="H94"/>
  <c r="G94" s="1"/>
  <c r="M95"/>
  <c r="H95" s="1"/>
  <c r="G95" s="1"/>
  <c r="M96"/>
  <c r="H96"/>
  <c r="G96" s="1"/>
  <c r="M97"/>
  <c r="H97" s="1"/>
  <c r="G97" s="1"/>
  <c r="M98"/>
  <c r="H98"/>
  <c r="M99"/>
  <c r="H99" s="1"/>
  <c r="M100"/>
  <c r="H100"/>
  <c r="G100" s="1"/>
  <c r="M101"/>
  <c r="H101" s="1"/>
  <c r="M102"/>
  <c r="H102" s="1"/>
  <c r="G102" s="1"/>
  <c r="M103"/>
  <c r="H103" s="1"/>
  <c r="G103" s="1"/>
  <c r="M104"/>
  <c r="H104" s="1"/>
  <c r="G104" s="1"/>
  <c r="M105"/>
  <c r="H105" s="1"/>
  <c r="G105" s="1"/>
  <c r="M106"/>
  <c r="H106" s="1"/>
  <c r="G106" s="1"/>
  <c r="M107"/>
  <c r="H107" s="1"/>
  <c r="M108"/>
  <c r="H108" s="1"/>
  <c r="G108" s="1"/>
  <c r="M109"/>
  <c r="H109" s="1"/>
  <c r="M115"/>
  <c r="H115" s="1"/>
  <c r="M116"/>
  <c r="H116"/>
  <c r="G116" s="1"/>
  <c r="M117"/>
  <c r="H117" s="1"/>
  <c r="G117" s="1"/>
  <c r="M118"/>
  <c r="H118"/>
  <c r="G118" s="1"/>
  <c r="M119"/>
  <c r="H119" s="1"/>
  <c r="G119" s="1"/>
  <c r="M120"/>
  <c r="H120"/>
  <c r="M121"/>
  <c r="H121" s="1"/>
  <c r="G121" s="1"/>
  <c r="M122"/>
  <c r="H122"/>
  <c r="G122" s="1"/>
  <c r="M123"/>
  <c r="H123" s="1"/>
  <c r="M124"/>
  <c r="H124" s="1"/>
  <c r="G124" s="1"/>
  <c r="M125"/>
  <c r="H125" s="1"/>
  <c r="M126"/>
  <c r="H126" s="1"/>
  <c r="G126" s="1"/>
  <c r="M127"/>
  <c r="H127" s="1"/>
  <c r="G127" s="1"/>
  <c r="M128"/>
  <c r="H128" s="1"/>
  <c r="G128" s="1"/>
  <c r="M129"/>
  <c r="H129" s="1"/>
  <c r="G129" s="1"/>
  <c r="M130"/>
  <c r="H130" s="1"/>
  <c r="G130" s="1"/>
  <c r="M131"/>
  <c r="H131" s="1"/>
  <c r="M132"/>
  <c r="H132"/>
  <c r="G132" s="1"/>
  <c r="M133"/>
  <c r="H133" s="1"/>
  <c r="G133" s="1"/>
  <c r="M134"/>
  <c r="H134"/>
  <c r="G134" s="1"/>
  <c r="M135"/>
  <c r="H135" s="1"/>
  <c r="G135" s="1"/>
  <c r="M136"/>
  <c r="H136"/>
  <c r="M137"/>
  <c r="H137" s="1"/>
  <c r="M138"/>
  <c r="H138"/>
  <c r="G138" s="1"/>
  <c r="M139"/>
  <c r="H139" s="1"/>
  <c r="M140"/>
  <c r="H140" s="1"/>
  <c r="G140" s="1"/>
  <c r="M141"/>
  <c r="H141" s="1"/>
  <c r="M142"/>
  <c r="H142" s="1"/>
  <c r="G142" s="1"/>
  <c r="M143"/>
  <c r="H143" s="1"/>
  <c r="M144"/>
  <c r="H144" s="1"/>
  <c r="G144" s="1"/>
  <c r="M145"/>
  <c r="H145" s="1"/>
  <c r="G145" s="1"/>
  <c r="M146"/>
  <c r="H146" s="1"/>
  <c r="G146" s="1"/>
  <c r="M147"/>
  <c r="H147" s="1"/>
  <c r="M148"/>
  <c r="H148"/>
  <c r="G148" s="1"/>
  <c r="M149"/>
  <c r="H149" s="1"/>
  <c r="G149" s="1"/>
  <c r="M150"/>
  <c r="H150"/>
  <c r="G150" s="1"/>
  <c r="M151"/>
  <c r="H151" s="1"/>
  <c r="G151" s="1"/>
  <c r="M152"/>
  <c r="H152"/>
  <c r="M153"/>
  <c r="H153" s="1"/>
  <c r="M154"/>
  <c r="H154"/>
  <c r="G154" s="1"/>
  <c r="M155"/>
  <c r="H155" s="1"/>
  <c r="M156"/>
  <c r="H156" s="1"/>
  <c r="G156" s="1"/>
  <c r="M157"/>
  <c r="H157" s="1"/>
  <c r="G157" s="1"/>
  <c r="M158"/>
  <c r="H158"/>
  <c r="M159"/>
  <c r="H159" s="1"/>
  <c r="G159" s="1"/>
  <c r="M160"/>
  <c r="H160" s="1"/>
  <c r="G160" s="1"/>
  <c r="M161"/>
  <c r="H161" s="1"/>
  <c r="G161" s="1"/>
  <c r="M162"/>
  <c r="H162"/>
  <c r="G162" s="1"/>
  <c r="M163"/>
  <c r="H163" s="1"/>
  <c r="G163" s="1"/>
  <c r="M164"/>
  <c r="H164" s="1"/>
  <c r="M170"/>
  <c r="H170" s="1"/>
  <c r="G170" s="1"/>
  <c r="M171"/>
  <c r="H171"/>
  <c r="G171" s="1"/>
  <c r="M172"/>
  <c r="H172"/>
  <c r="G172" s="1"/>
  <c r="M173"/>
  <c r="H173" s="1"/>
  <c r="G173" s="1"/>
  <c r="M174"/>
  <c r="H174" s="1"/>
  <c r="G174" s="1"/>
  <c r="M175"/>
  <c r="H175"/>
  <c r="G175" s="1"/>
  <c r="M176"/>
  <c r="H176"/>
  <c r="G176" s="1"/>
  <c r="M177"/>
  <c r="H177" s="1"/>
  <c r="G177" s="1"/>
  <c r="M178"/>
  <c r="H178" s="1"/>
  <c r="G178" s="1"/>
  <c r="M179"/>
  <c r="H179"/>
  <c r="G179" s="1"/>
  <c r="M180"/>
  <c r="H180"/>
  <c r="G180" s="1"/>
  <c r="M181"/>
  <c r="H181" s="1"/>
  <c r="G181" s="1"/>
  <c r="M182"/>
  <c r="H182" s="1"/>
  <c r="M183"/>
  <c r="H183"/>
  <c r="G183" s="1"/>
  <c r="M184"/>
  <c r="H184" s="1"/>
  <c r="G184" s="1"/>
  <c r="M185"/>
  <c r="H185"/>
  <c r="G185" s="1"/>
  <c r="M186"/>
  <c r="H186" s="1"/>
  <c r="G186" s="1"/>
  <c r="M187"/>
  <c r="H187"/>
  <c r="M188"/>
  <c r="H188" s="1"/>
  <c r="M189"/>
  <c r="H189"/>
  <c r="G189" s="1"/>
  <c r="M190"/>
  <c r="H190" s="1"/>
  <c r="G190" s="1"/>
  <c r="M191"/>
  <c r="H191" s="1"/>
  <c r="G191" s="1"/>
  <c r="M192"/>
  <c r="H192" s="1"/>
  <c r="M193"/>
  <c r="H193" s="1"/>
  <c r="G193" s="1"/>
  <c r="M194"/>
  <c r="H194" s="1"/>
  <c r="G194" s="1"/>
  <c r="M195"/>
  <c r="H195" s="1"/>
  <c r="G195" s="1"/>
  <c r="M196"/>
  <c r="H196" s="1"/>
  <c r="G196" s="1"/>
  <c r="M197"/>
  <c r="H197" s="1"/>
  <c r="G197" s="1"/>
  <c r="M198"/>
  <c r="H198" s="1"/>
  <c r="G198" s="1"/>
  <c r="M199"/>
  <c r="H199"/>
  <c r="M200"/>
  <c r="H200" s="1"/>
  <c r="G200" s="1"/>
  <c r="M201"/>
  <c r="H201"/>
  <c r="G201" s="1"/>
  <c r="M202"/>
  <c r="H202" s="1"/>
  <c r="G202" s="1"/>
  <c r="M203"/>
  <c r="H203"/>
  <c r="G203" s="1"/>
  <c r="M204"/>
  <c r="H204" s="1"/>
  <c r="M205"/>
  <c r="H205"/>
  <c r="G205" s="1"/>
  <c r="M206"/>
  <c r="H206" s="1"/>
  <c r="M207"/>
  <c r="H207" s="1"/>
  <c r="G207" s="1"/>
  <c r="M208"/>
  <c r="H208" s="1"/>
  <c r="G208" s="1"/>
  <c r="M209"/>
  <c r="H209"/>
  <c r="G209" s="1"/>
  <c r="M210"/>
  <c r="H210" s="1"/>
  <c r="M211"/>
  <c r="H211" s="1"/>
  <c r="G211" s="1"/>
  <c r="M212"/>
  <c r="H212" s="1"/>
  <c r="G212" s="1"/>
  <c r="M213"/>
  <c r="H213"/>
  <c r="G213" s="1"/>
  <c r="M214"/>
  <c r="H214" s="1"/>
  <c r="G214" s="1"/>
  <c r="M215"/>
  <c r="H215" s="1"/>
  <c r="M216"/>
  <c r="H216" s="1"/>
  <c r="G216" s="1"/>
  <c r="M217"/>
  <c r="H217"/>
  <c r="G217" s="1"/>
  <c r="M218"/>
  <c r="H218" s="1"/>
  <c r="G218" s="1"/>
  <c r="M219"/>
  <c r="H219" s="1"/>
  <c r="M225"/>
  <c r="H225" s="1"/>
  <c r="G225" s="1"/>
  <c r="M226"/>
  <c r="H226" s="1"/>
  <c r="M227"/>
  <c r="H227" s="1"/>
  <c r="G227" s="1"/>
  <c r="M228"/>
  <c r="H228" s="1"/>
  <c r="M229"/>
  <c r="H229" s="1"/>
  <c r="G229" s="1"/>
  <c r="M230"/>
  <c r="H230" s="1"/>
  <c r="G230" s="1"/>
  <c r="M231"/>
  <c r="H231" s="1"/>
  <c r="G231" s="1"/>
  <c r="M232"/>
  <c r="H232" s="1"/>
  <c r="M233"/>
  <c r="H233"/>
  <c r="G233" s="1"/>
  <c r="M234"/>
  <c r="H234" s="1"/>
  <c r="G234" s="1"/>
  <c r="M235"/>
  <c r="H235"/>
  <c r="G235" s="1"/>
  <c r="M236"/>
  <c r="H236" s="1"/>
  <c r="G236" s="1"/>
  <c r="M237"/>
  <c r="H237"/>
  <c r="M238"/>
  <c r="H238" s="1"/>
  <c r="M239"/>
  <c r="H239"/>
  <c r="G239" s="1"/>
  <c r="M240"/>
  <c r="H240" s="1"/>
  <c r="G240" s="1"/>
  <c r="M241"/>
  <c r="H241" s="1"/>
  <c r="G241" s="1"/>
  <c r="M242"/>
  <c r="H242" s="1"/>
  <c r="M243"/>
  <c r="H243" s="1"/>
  <c r="G243" s="1"/>
  <c r="M244"/>
  <c r="H244" s="1"/>
  <c r="G244" s="1"/>
  <c r="M245"/>
  <c r="H245" s="1"/>
  <c r="G245" s="1"/>
  <c r="M246"/>
  <c r="H246" s="1"/>
  <c r="G246" s="1"/>
  <c r="M247"/>
  <c r="H247" s="1"/>
  <c r="G247" s="1"/>
  <c r="M248"/>
  <c r="H248" s="1"/>
  <c r="G248" s="1"/>
  <c r="M249"/>
  <c r="H249"/>
  <c r="G249" s="1"/>
  <c r="M250"/>
  <c r="H250" s="1"/>
  <c r="G250" s="1"/>
  <c r="M251"/>
  <c r="H251"/>
  <c r="G251" s="1"/>
  <c r="M252"/>
  <c r="H252" s="1"/>
  <c r="G252" s="1"/>
  <c r="M253"/>
  <c r="H253"/>
  <c r="G253" s="1"/>
  <c r="M254"/>
  <c r="H254" s="1"/>
  <c r="M255"/>
  <c r="H255"/>
  <c r="G255" s="1"/>
  <c r="M256"/>
  <c r="H256" s="1"/>
  <c r="M257"/>
  <c r="H257" s="1"/>
  <c r="G257" s="1"/>
  <c r="M258"/>
  <c r="H258" s="1"/>
  <c r="M259"/>
  <c r="H259" s="1"/>
  <c r="G259" s="1"/>
  <c r="M260"/>
  <c r="H260" s="1"/>
  <c r="G260" s="1"/>
  <c r="M261"/>
  <c r="H261" s="1"/>
  <c r="G261" s="1"/>
  <c r="M262"/>
  <c r="H262" s="1"/>
  <c r="M263"/>
  <c r="H263" s="1"/>
  <c r="G263" s="1"/>
  <c r="M264"/>
  <c r="H264" s="1"/>
  <c r="M265"/>
  <c r="H265" s="1"/>
  <c r="M266"/>
  <c r="H266" s="1"/>
  <c r="M267"/>
  <c r="H267"/>
  <c r="G267" s="1"/>
  <c r="M268"/>
  <c r="H268" s="1"/>
  <c r="M269"/>
  <c r="H269" s="1"/>
  <c r="G269" s="1"/>
  <c r="M270"/>
  <c r="H270" s="1"/>
  <c r="G270" s="1"/>
  <c r="M271"/>
  <c r="H271"/>
  <c r="M272"/>
  <c r="H272" s="1"/>
  <c r="M273"/>
  <c r="H273" s="1"/>
  <c r="M274"/>
  <c r="H274" s="1"/>
  <c r="G274" s="1"/>
  <c r="M280"/>
  <c r="H280"/>
  <c r="G280" s="1"/>
  <c r="M281"/>
  <c r="H281" s="1"/>
  <c r="G281" s="1"/>
  <c r="M282"/>
  <c r="H282" s="1"/>
  <c r="G282" s="1"/>
  <c r="M283"/>
  <c r="H283"/>
  <c r="G283" s="1"/>
  <c r="M284"/>
  <c r="H284"/>
  <c r="G284" s="1"/>
  <c r="M285"/>
  <c r="H285" s="1"/>
  <c r="G285" s="1"/>
  <c r="M286"/>
  <c r="H286" s="1"/>
  <c r="G286" s="1"/>
  <c r="M287"/>
  <c r="H287"/>
  <c r="G287" s="1"/>
  <c r="M288"/>
  <c r="H288"/>
  <c r="G288" s="1"/>
  <c r="M289"/>
  <c r="H289" s="1"/>
  <c r="G289" s="1"/>
  <c r="M290"/>
  <c r="H290" s="1"/>
  <c r="G290" s="1"/>
  <c r="M291"/>
  <c r="H291"/>
  <c r="G291" s="1"/>
  <c r="M292"/>
  <c r="H292"/>
  <c r="G292" s="1"/>
  <c r="M293"/>
  <c r="H293" s="1"/>
  <c r="G293" s="1"/>
  <c r="M294"/>
  <c r="H294" s="1"/>
  <c r="G294" s="1"/>
  <c r="M295"/>
  <c r="H295"/>
  <c r="G295" s="1"/>
  <c r="M296"/>
  <c r="H296"/>
  <c r="G296" s="1"/>
  <c r="M297"/>
  <c r="H297" s="1"/>
  <c r="G297" s="1"/>
  <c r="M298"/>
  <c r="H298"/>
  <c r="M299"/>
  <c r="H299" s="1"/>
  <c r="M300"/>
  <c r="H300" s="1"/>
  <c r="G300" s="1"/>
  <c r="M301"/>
  <c r="H301" s="1"/>
  <c r="G301" s="1"/>
  <c r="M302"/>
  <c r="H302"/>
  <c r="G302" s="1"/>
  <c r="M303"/>
  <c r="H303" s="1"/>
  <c r="G303" s="1"/>
  <c r="M304"/>
  <c r="H304" s="1"/>
  <c r="M305"/>
  <c r="H305" s="1"/>
  <c r="M306"/>
  <c r="H306"/>
  <c r="M307"/>
  <c r="H307" s="1"/>
  <c r="G307" s="1"/>
  <c r="M308"/>
  <c r="H308" s="1"/>
  <c r="M309"/>
  <c r="H309" s="1"/>
  <c r="G309" s="1"/>
  <c r="M310"/>
  <c r="H310" s="1"/>
  <c r="G310" s="1"/>
  <c r="M311"/>
  <c r="H311" s="1"/>
  <c r="M312"/>
  <c r="H312" s="1"/>
  <c r="M313"/>
  <c r="H313" s="1"/>
  <c r="G313" s="1"/>
  <c r="M314"/>
  <c r="H314" s="1"/>
  <c r="G314" s="1"/>
  <c r="M315"/>
  <c r="H315" s="1"/>
  <c r="G315" s="1"/>
  <c r="M316"/>
  <c r="H316" s="1"/>
  <c r="G316" s="1"/>
  <c r="M317"/>
  <c r="H317" s="1"/>
  <c r="M318"/>
  <c r="H318" s="1"/>
  <c r="G318" s="1"/>
  <c r="M319"/>
  <c r="H319" s="1"/>
  <c r="G319" s="1"/>
  <c r="M320"/>
  <c r="H320" s="1"/>
  <c r="G320" s="1"/>
  <c r="M321"/>
  <c r="H321" s="1"/>
  <c r="M322"/>
  <c r="H322" s="1"/>
  <c r="G322" s="1"/>
  <c r="M323"/>
  <c r="H323" s="1"/>
  <c r="M324"/>
  <c r="H324" s="1"/>
  <c r="M325"/>
  <c r="H325" s="1"/>
  <c r="M326"/>
  <c r="H326"/>
  <c r="G326" s="1"/>
  <c r="M327"/>
  <c r="H327" s="1"/>
  <c r="M328"/>
  <c r="H328" s="1"/>
  <c r="G328" s="1"/>
  <c r="M329"/>
  <c r="H329" s="1"/>
  <c r="G329" s="1"/>
  <c r="M335"/>
  <c r="H335" s="1"/>
  <c r="G335" s="1"/>
  <c r="M336"/>
  <c r="H336" s="1"/>
  <c r="G336" s="1"/>
  <c r="M337"/>
  <c r="H337" s="1"/>
  <c r="G337" s="1"/>
  <c r="M338"/>
  <c r="H338" s="1"/>
  <c r="G338" s="1"/>
  <c r="M339"/>
  <c r="H339" s="1"/>
  <c r="G339" s="1"/>
  <c r="M340"/>
  <c r="H340" s="1"/>
  <c r="G340" s="1"/>
  <c r="M341"/>
  <c r="H341" s="1"/>
  <c r="M342"/>
  <c r="H342"/>
  <c r="G342" s="1"/>
  <c r="M343"/>
  <c r="H343" s="1"/>
  <c r="G343" s="1"/>
  <c r="M344"/>
  <c r="H344"/>
  <c r="G344" s="1"/>
  <c r="M345"/>
  <c r="H345" s="1"/>
  <c r="G345" s="1"/>
  <c r="M346"/>
  <c r="H346"/>
  <c r="M347"/>
  <c r="H347" s="1"/>
  <c r="M348"/>
  <c r="H348"/>
  <c r="G348" s="1"/>
  <c r="M349"/>
  <c r="H349" s="1"/>
  <c r="M350"/>
  <c r="H350" s="1"/>
  <c r="G350" s="1"/>
  <c r="M351"/>
  <c r="H351" s="1"/>
  <c r="M352"/>
  <c r="H352" s="1"/>
  <c r="G352" s="1"/>
  <c r="M353"/>
  <c r="H353" s="1"/>
  <c r="G353" s="1"/>
  <c r="M354"/>
  <c r="H354" s="1"/>
  <c r="G354" s="1"/>
  <c r="M355"/>
  <c r="H355" s="1"/>
  <c r="G355" s="1"/>
  <c r="M356"/>
  <c r="H356" s="1"/>
  <c r="G356" s="1"/>
  <c r="M357"/>
  <c r="H357" s="1"/>
  <c r="M358"/>
  <c r="H358"/>
  <c r="M359"/>
  <c r="H359" s="1"/>
  <c r="G359" s="1"/>
  <c r="M360"/>
  <c r="H360"/>
  <c r="G360" s="1"/>
  <c r="M361"/>
  <c r="H361" s="1"/>
  <c r="G361" s="1"/>
  <c r="M362"/>
  <c r="H362" s="1"/>
  <c r="M363"/>
  <c r="H363" s="1"/>
  <c r="M364"/>
  <c r="H364"/>
  <c r="G364" s="1"/>
  <c r="M365"/>
  <c r="H365" s="1"/>
  <c r="G365" s="1"/>
  <c r="M366"/>
  <c r="H366" s="1"/>
  <c r="M367"/>
  <c r="H367" s="1"/>
  <c r="G367" s="1"/>
  <c r="M368"/>
  <c r="H368" s="1"/>
  <c r="G368" s="1"/>
  <c r="M369"/>
  <c r="H369" s="1"/>
  <c r="M370"/>
  <c r="H370" s="1"/>
  <c r="M371"/>
  <c r="H371" s="1"/>
  <c r="G371" s="1"/>
  <c r="M372"/>
  <c r="H372" s="1"/>
  <c r="G372" s="1"/>
  <c r="M373"/>
  <c r="H373" s="1"/>
  <c r="G373" s="1"/>
  <c r="M374"/>
  <c r="H374" s="1"/>
  <c r="G374" s="1"/>
  <c r="M375"/>
  <c r="H375" s="1"/>
  <c r="M376"/>
  <c r="H376" s="1"/>
  <c r="G376" s="1"/>
  <c r="M377"/>
  <c r="H377" s="1"/>
  <c r="M378"/>
  <c r="H378" s="1"/>
  <c r="G378" s="1"/>
  <c r="M379"/>
  <c r="H379" s="1"/>
  <c r="G379" s="1"/>
  <c r="M380"/>
  <c r="H380" s="1"/>
  <c r="G380" s="1"/>
  <c r="M381"/>
  <c r="H381" s="1"/>
  <c r="M382"/>
  <c r="H382" s="1"/>
  <c r="M383"/>
  <c r="H383" s="1"/>
  <c r="M384"/>
  <c r="H384"/>
  <c r="G384" s="1"/>
  <c r="M390"/>
  <c r="H390"/>
  <c r="G390" s="1"/>
  <c r="M391"/>
  <c r="H391" s="1"/>
  <c r="G391" s="1"/>
  <c r="M392"/>
  <c r="H392" s="1"/>
  <c r="G392" s="1"/>
  <c r="M393"/>
  <c r="H393" s="1"/>
  <c r="G393" s="1"/>
  <c r="M394"/>
  <c r="H394" s="1"/>
  <c r="G394" s="1"/>
  <c r="M395"/>
  <c r="H395" s="1"/>
  <c r="G395" s="1"/>
  <c r="M396"/>
  <c r="H396"/>
  <c r="M397"/>
  <c r="H397" s="1"/>
  <c r="M398"/>
  <c r="H398"/>
  <c r="G398" s="1"/>
  <c r="M399"/>
  <c r="H399"/>
  <c r="G399" s="1"/>
  <c r="M400"/>
  <c r="H400" s="1"/>
  <c r="G400" s="1"/>
  <c r="M401"/>
  <c r="H401" s="1"/>
  <c r="M402"/>
  <c r="H402"/>
  <c r="G402" s="1"/>
  <c r="M403"/>
  <c r="H403" s="1"/>
  <c r="G403" s="1"/>
  <c r="M404"/>
  <c r="H404" s="1"/>
  <c r="G404" s="1"/>
  <c r="M405"/>
  <c r="H405" s="1"/>
  <c r="M406"/>
  <c r="H406" s="1"/>
  <c r="G406" s="1"/>
  <c r="M407"/>
  <c r="H407"/>
  <c r="G407" s="1"/>
  <c r="M408"/>
  <c r="H408"/>
  <c r="G408" s="1"/>
  <c r="M409"/>
  <c r="H409" s="1"/>
  <c r="G409" s="1"/>
  <c r="M410"/>
  <c r="H410" s="1"/>
  <c r="M411"/>
  <c r="H411" s="1"/>
  <c r="G411" s="1"/>
  <c r="M412"/>
  <c r="H412" s="1"/>
  <c r="G412" s="1"/>
  <c r="M413"/>
  <c r="H413" s="1"/>
  <c r="G413" s="1"/>
  <c r="M414"/>
  <c r="H414" s="1"/>
  <c r="M415"/>
  <c r="H415" s="1"/>
  <c r="G415" s="1"/>
  <c r="M416"/>
  <c r="H416" s="1"/>
  <c r="G416" s="1"/>
  <c r="M417"/>
  <c r="H417" s="1"/>
  <c r="M418"/>
  <c r="H418" s="1"/>
  <c r="M419"/>
  <c r="H419"/>
  <c r="G419" s="1"/>
  <c r="M420"/>
  <c r="H420" s="1"/>
  <c r="M421"/>
  <c r="H421" s="1"/>
  <c r="G421" s="1"/>
  <c r="M422"/>
  <c r="H422" s="1"/>
  <c r="G422" s="1"/>
  <c r="M423"/>
  <c r="H423"/>
  <c r="M424"/>
  <c r="H424" s="1"/>
  <c r="M425"/>
  <c r="H425" s="1"/>
  <c r="M426"/>
  <c r="H426" s="1"/>
  <c r="G426" s="1"/>
  <c r="M427"/>
  <c r="H427"/>
  <c r="G427" s="1"/>
  <c r="M428"/>
  <c r="H428" s="1"/>
  <c r="G428" s="1"/>
  <c r="M429"/>
  <c r="H429" s="1"/>
  <c r="G429" s="1"/>
  <c r="M430"/>
  <c r="H430" s="1"/>
  <c r="M431"/>
  <c r="H431"/>
  <c r="G431" s="1"/>
  <c r="M432"/>
  <c r="H432" s="1"/>
  <c r="G432" s="1"/>
  <c r="M433"/>
  <c r="H433" s="1"/>
  <c r="G433" s="1"/>
  <c r="M434"/>
  <c r="H434" s="1"/>
  <c r="G434" s="1"/>
  <c r="M435"/>
  <c r="H435" s="1"/>
  <c r="G435" s="1"/>
  <c r="M436"/>
  <c r="H436" s="1"/>
  <c r="G436" s="1"/>
  <c r="M437"/>
  <c r="H437" s="1"/>
  <c r="M438"/>
  <c r="H438" s="1"/>
  <c r="G438" s="1"/>
  <c r="M439"/>
  <c r="H439" s="1"/>
  <c r="G439" s="1"/>
  <c r="M445"/>
  <c r="H445" s="1"/>
  <c r="G445" s="1"/>
  <c r="M446"/>
  <c r="H446" s="1"/>
  <c r="G446" s="1"/>
  <c r="M447"/>
  <c r="H447" s="1"/>
  <c r="G447" s="1"/>
  <c r="M448"/>
  <c r="H448" s="1"/>
  <c r="G448" s="1"/>
  <c r="M449"/>
  <c r="H449" s="1"/>
  <c r="G449" s="1"/>
  <c r="M450"/>
  <c r="H450" s="1"/>
  <c r="G450" s="1"/>
  <c r="M451"/>
  <c r="H451" s="1"/>
  <c r="G451" s="1"/>
  <c r="M452"/>
  <c r="H452" s="1"/>
  <c r="M453"/>
  <c r="H453"/>
  <c r="G453" s="1"/>
  <c r="M454"/>
  <c r="H454" s="1"/>
  <c r="G454" s="1"/>
  <c r="M455"/>
  <c r="H455"/>
  <c r="G455" s="1"/>
  <c r="M456"/>
  <c r="H456" s="1"/>
  <c r="G456" s="1"/>
  <c r="M457"/>
  <c r="H457"/>
  <c r="M458"/>
  <c r="H458" s="1"/>
  <c r="M459"/>
  <c r="H459"/>
  <c r="G459" s="1"/>
  <c r="M460"/>
  <c r="H460" s="1"/>
  <c r="M461"/>
  <c r="H461" s="1"/>
  <c r="G461" s="1"/>
  <c r="M462"/>
  <c r="H462" s="1"/>
  <c r="M463"/>
  <c r="H463" s="1"/>
  <c r="G463" s="1"/>
  <c r="M464"/>
  <c r="H464" s="1"/>
  <c r="G464" s="1"/>
  <c r="M465"/>
  <c r="H465" s="1"/>
  <c r="G465" s="1"/>
  <c r="M466"/>
  <c r="H466" s="1"/>
  <c r="G466" s="1"/>
  <c r="M467"/>
  <c r="H467" s="1"/>
  <c r="G467" s="1"/>
  <c r="M468"/>
  <c r="H468" s="1"/>
  <c r="M469"/>
  <c r="H469"/>
  <c r="M470"/>
  <c r="H470" s="1"/>
  <c r="G470" s="1"/>
  <c r="M471"/>
  <c r="H471" s="1"/>
  <c r="M472"/>
  <c r="H472" s="1"/>
  <c r="G472" s="1"/>
  <c r="M473"/>
  <c r="H473" s="1"/>
  <c r="G473" s="1"/>
  <c r="M474"/>
  <c r="H474" s="1"/>
  <c r="M475"/>
  <c r="H475" s="1"/>
  <c r="M476"/>
  <c r="H476" s="1"/>
  <c r="G476" s="1"/>
  <c r="M477"/>
  <c r="H477" s="1"/>
  <c r="G477" s="1"/>
  <c r="M478"/>
  <c r="H478" s="1"/>
  <c r="G478" s="1"/>
  <c r="M479"/>
  <c r="H479" s="1"/>
  <c r="G479" s="1"/>
  <c r="M480"/>
  <c r="H480" s="1"/>
  <c r="M481"/>
  <c r="H481" s="1"/>
  <c r="G481" s="1"/>
  <c r="M482"/>
  <c r="H482" s="1"/>
  <c r="G482" s="1"/>
  <c r="M483"/>
  <c r="H483" s="1"/>
  <c r="G483" s="1"/>
  <c r="M484"/>
  <c r="H484" s="1"/>
  <c r="G484" s="1"/>
  <c r="M485"/>
  <c r="H485" s="1"/>
  <c r="G485" s="1"/>
  <c r="M486"/>
  <c r="H486" s="1"/>
  <c r="M487"/>
  <c r="H487" s="1"/>
  <c r="M488"/>
  <c r="H488" s="1"/>
  <c r="M489"/>
  <c r="H489"/>
  <c r="G489" s="1"/>
  <c r="M490"/>
  <c r="H490" s="1"/>
  <c r="M491"/>
  <c r="H491" s="1"/>
  <c r="G491" s="1"/>
  <c r="M492"/>
  <c r="H492" s="1"/>
  <c r="G492" s="1"/>
  <c r="M493"/>
  <c r="H493"/>
  <c r="M494"/>
  <c r="H494" s="1"/>
  <c r="M500"/>
  <c r="H500"/>
  <c r="G500" s="1"/>
  <c r="M501"/>
  <c r="H501"/>
  <c r="G501" s="1"/>
  <c r="M502"/>
  <c r="H502" s="1"/>
  <c r="G502" s="1"/>
  <c r="M503"/>
  <c r="H503"/>
  <c r="M504"/>
  <c r="H504"/>
  <c r="G504" s="1"/>
  <c r="M505"/>
  <c r="H505" s="1"/>
  <c r="G505" s="1"/>
  <c r="M506"/>
  <c r="H506" s="1"/>
  <c r="G506" s="1"/>
  <c r="M507"/>
  <c r="H507" s="1"/>
  <c r="G507" s="1"/>
  <c r="M508"/>
  <c r="H508" s="1"/>
  <c r="G508" s="1"/>
  <c r="M509"/>
  <c r="H509"/>
  <c r="G509" s="1"/>
  <c r="M510"/>
  <c r="H510" s="1"/>
  <c r="M511"/>
  <c r="H511" s="1"/>
  <c r="G511" s="1"/>
  <c r="M512"/>
  <c r="H512"/>
  <c r="M513"/>
  <c r="H513"/>
  <c r="M514"/>
  <c r="H514" s="1"/>
  <c r="G514" s="1"/>
  <c r="M515"/>
  <c r="H515"/>
  <c r="G515" s="1"/>
  <c r="M516"/>
  <c r="H516" s="1"/>
  <c r="G516" s="1"/>
  <c r="M517"/>
  <c r="H517" s="1"/>
  <c r="G517" s="1"/>
  <c r="M518"/>
  <c r="H518" s="1"/>
  <c r="G518" s="1"/>
  <c r="M519"/>
  <c r="H519" s="1"/>
  <c r="G519" s="1"/>
  <c r="M520"/>
  <c r="H520" s="1"/>
  <c r="G520" s="1"/>
  <c r="M521"/>
  <c r="H521"/>
  <c r="M522"/>
  <c r="H522" s="1"/>
  <c r="M523"/>
  <c r="H523"/>
  <c r="G523" s="1"/>
  <c r="M524"/>
  <c r="H524"/>
  <c r="G524" s="1"/>
  <c r="M525"/>
  <c r="H525" s="1"/>
  <c r="G525" s="1"/>
  <c r="M526"/>
  <c r="H526" s="1"/>
  <c r="M527"/>
  <c r="H527" s="1"/>
  <c r="M528"/>
  <c r="H528"/>
  <c r="G528" s="1"/>
  <c r="M529"/>
  <c r="H529" s="1"/>
  <c r="G529" s="1"/>
  <c r="M530"/>
  <c r="H530" s="1"/>
  <c r="M531"/>
  <c r="H531" s="1"/>
  <c r="G531" s="1"/>
  <c r="M532"/>
  <c r="H532" s="1"/>
  <c r="G532" s="1"/>
  <c r="M533"/>
  <c r="H533" s="1"/>
  <c r="M534"/>
  <c r="H534" s="1"/>
  <c r="M535"/>
  <c r="H535" s="1"/>
  <c r="G535" s="1"/>
  <c r="M536"/>
  <c r="H536" s="1"/>
  <c r="G536" s="1"/>
  <c r="M537"/>
  <c r="H537" s="1"/>
  <c r="G537" s="1"/>
  <c r="M538"/>
  <c r="H538" s="1"/>
  <c r="G538" s="1"/>
  <c r="M539"/>
  <c r="H539" s="1"/>
  <c r="G539" s="1"/>
  <c r="M540"/>
  <c r="H540" s="1"/>
  <c r="G540" s="1"/>
  <c r="M541"/>
  <c r="H541" s="1"/>
  <c r="G541" s="1"/>
  <c r="M542"/>
  <c r="H542" s="1"/>
  <c r="G542" s="1"/>
  <c r="M543"/>
  <c r="H543" s="1"/>
  <c r="M544"/>
  <c r="H544" s="1"/>
  <c r="G544" s="1"/>
  <c r="M545"/>
  <c r="H545" s="1"/>
  <c r="M546"/>
  <c r="H546" s="1"/>
  <c r="M547"/>
  <c r="H547" s="1"/>
  <c r="G547" s="1"/>
  <c r="M548"/>
  <c r="H548"/>
  <c r="G548" s="1"/>
  <c r="M549"/>
  <c r="H549" s="1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5"/>
  <c r="D275" s="1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M5" i="22"/>
  <c r="H5" s="1"/>
  <c r="G5" s="1"/>
  <c r="M6"/>
  <c r="H6"/>
  <c r="M7"/>
  <c r="H7" s="1"/>
  <c r="G7" s="1"/>
  <c r="M8"/>
  <c r="H8"/>
  <c r="G8" s="1"/>
  <c r="M9"/>
  <c r="H9" s="1"/>
  <c r="M10"/>
  <c r="H10"/>
  <c r="G10" s="1"/>
  <c r="M11"/>
  <c r="H11" s="1"/>
  <c r="G11" s="1"/>
  <c r="M12"/>
  <c r="H12"/>
  <c r="G12" s="1"/>
  <c r="M13"/>
  <c r="H13" s="1"/>
  <c r="G13" s="1"/>
  <c r="M14"/>
  <c r="H14"/>
  <c r="M15"/>
  <c r="H15" s="1"/>
  <c r="M16"/>
  <c r="H16"/>
  <c r="G16" s="1"/>
  <c r="M17"/>
  <c r="H17" s="1"/>
  <c r="M18"/>
  <c r="H18"/>
  <c r="G18" s="1"/>
  <c r="M19"/>
  <c r="H19" s="1"/>
  <c r="M20"/>
  <c r="H20"/>
  <c r="M21"/>
  <c r="H21" s="1"/>
  <c r="G21" s="1"/>
  <c r="M22"/>
  <c r="H22"/>
  <c r="M23"/>
  <c r="H23" s="1"/>
  <c r="G23" s="1"/>
  <c r="M24"/>
  <c r="H24"/>
  <c r="G24" s="1"/>
  <c r="M25"/>
  <c r="H25" s="1"/>
  <c r="G25" s="1"/>
  <c r="M26"/>
  <c r="H26" s="1"/>
  <c r="G26" s="1"/>
  <c r="M27"/>
  <c r="H27"/>
  <c r="G27" s="1"/>
  <c r="M28"/>
  <c r="H28" s="1"/>
  <c r="G28" s="1"/>
  <c r="M29"/>
  <c r="H29" s="1"/>
  <c r="G29" s="1"/>
  <c r="M30"/>
  <c r="H30" s="1"/>
  <c r="G30" s="1"/>
  <c r="M31"/>
  <c r="H31"/>
  <c r="M32"/>
  <c r="H32" s="1"/>
  <c r="G32" s="1"/>
  <c r="M33"/>
  <c r="H33" s="1"/>
  <c r="G33" s="1"/>
  <c r="M34"/>
  <c r="H34" s="1"/>
  <c r="G34" s="1"/>
  <c r="M35"/>
  <c r="H35"/>
  <c r="G35" s="1"/>
  <c r="M36"/>
  <c r="H36" s="1"/>
  <c r="G36" s="1"/>
  <c r="M37"/>
  <c r="H37" s="1"/>
  <c r="G37" s="1"/>
  <c r="M38"/>
  <c r="H38" s="1"/>
  <c r="G38" s="1"/>
  <c r="M39"/>
  <c r="H39"/>
  <c r="G39" s="1"/>
  <c r="M40"/>
  <c r="H40" s="1"/>
  <c r="G40" s="1"/>
  <c r="M41"/>
  <c r="H41" s="1"/>
  <c r="G41" s="1"/>
  <c r="M42"/>
  <c r="H42" s="1"/>
  <c r="G42" s="1"/>
  <c r="M43"/>
  <c r="H43"/>
  <c r="G43" s="1"/>
  <c r="M44"/>
  <c r="H44" s="1"/>
  <c r="G44" s="1"/>
  <c r="M45"/>
  <c r="H45" s="1"/>
  <c r="G45" s="1"/>
  <c r="M46"/>
  <c r="H46" s="1"/>
  <c r="G46" s="1"/>
  <c r="M47"/>
  <c r="H47"/>
  <c r="M48"/>
  <c r="H48" s="1"/>
  <c r="G48" s="1"/>
  <c r="M49"/>
  <c r="H49" s="1"/>
  <c r="G49" s="1"/>
  <c r="M50"/>
  <c r="H50" s="1"/>
  <c r="G50" s="1"/>
  <c r="M51"/>
  <c r="H51"/>
  <c r="M52"/>
  <c r="H52" s="1"/>
  <c r="G52" s="1"/>
  <c r="M53"/>
  <c r="H53" s="1"/>
  <c r="G53" s="1"/>
  <c r="M54"/>
  <c r="H54" s="1"/>
  <c r="G54" s="1"/>
  <c r="M60"/>
  <c r="H60" s="1"/>
  <c r="M61"/>
  <c r="H61"/>
  <c r="G61" s="1"/>
  <c r="M62"/>
  <c r="H62"/>
  <c r="M63"/>
  <c r="H63" s="1"/>
  <c r="G63" s="1"/>
  <c r="M64"/>
  <c r="H64" s="1"/>
  <c r="G64" s="1"/>
  <c r="M65"/>
  <c r="H65"/>
  <c r="G65" s="1"/>
  <c r="M66"/>
  <c r="H66"/>
  <c r="G66" s="1"/>
  <c r="M67"/>
  <c r="H67" s="1"/>
  <c r="G67" s="1"/>
  <c r="M68"/>
  <c r="H68" s="1"/>
  <c r="G68" s="1"/>
  <c r="M69"/>
  <c r="H69"/>
  <c r="G69" s="1"/>
  <c r="M70"/>
  <c r="H70"/>
  <c r="G70" s="1"/>
  <c r="M71"/>
  <c r="H71" s="1"/>
  <c r="G71" s="1"/>
  <c r="M72"/>
  <c r="H72" s="1"/>
  <c r="G72" s="1"/>
  <c r="M73"/>
  <c r="H73"/>
  <c r="M74"/>
  <c r="H74"/>
  <c r="G74" s="1"/>
  <c r="M75"/>
  <c r="H75" s="1"/>
  <c r="G75" s="1"/>
  <c r="M76"/>
  <c r="H76" s="1"/>
  <c r="G76" s="1"/>
  <c r="M77"/>
  <c r="H77"/>
  <c r="G77" s="1"/>
  <c r="M78"/>
  <c r="H78"/>
  <c r="M79"/>
  <c r="H79" s="1"/>
  <c r="G79" s="1"/>
  <c r="M80"/>
  <c r="H80" s="1"/>
  <c r="G80" s="1"/>
  <c r="M81"/>
  <c r="H81"/>
  <c r="G81" s="1"/>
  <c r="M82"/>
  <c r="H82"/>
  <c r="G82" s="1"/>
  <c r="M83"/>
  <c r="H83" s="1"/>
  <c r="G83" s="1"/>
  <c r="M84"/>
  <c r="H84" s="1"/>
  <c r="G84" s="1"/>
  <c r="M85"/>
  <c r="H85"/>
  <c r="G85" s="1"/>
  <c r="M86"/>
  <c r="H86"/>
  <c r="G86" s="1"/>
  <c r="M87"/>
  <c r="H87" s="1"/>
  <c r="G87" s="1"/>
  <c r="M88"/>
  <c r="H88" s="1"/>
  <c r="G88" s="1"/>
  <c r="M89"/>
  <c r="H89"/>
  <c r="M90"/>
  <c r="H90"/>
  <c r="G90" s="1"/>
  <c r="M91"/>
  <c r="H91" s="1"/>
  <c r="G91" s="1"/>
  <c r="M92"/>
  <c r="H92" s="1"/>
  <c r="G92" s="1"/>
  <c r="M93"/>
  <c r="H93"/>
  <c r="G93" s="1"/>
  <c r="M94"/>
  <c r="H94"/>
  <c r="M95"/>
  <c r="H95" s="1"/>
  <c r="G95" s="1"/>
  <c r="M96"/>
  <c r="H96" s="1"/>
  <c r="G96" s="1"/>
  <c r="M97"/>
  <c r="H97"/>
  <c r="G97" s="1"/>
  <c r="M98"/>
  <c r="H98"/>
  <c r="G98" s="1"/>
  <c r="M99"/>
  <c r="H99" s="1"/>
  <c r="G99" s="1"/>
  <c r="M100"/>
  <c r="H100" s="1"/>
  <c r="G100" s="1"/>
  <c r="M101"/>
  <c r="H101"/>
  <c r="G101" s="1"/>
  <c r="M102"/>
  <c r="H102"/>
  <c r="G102" s="1"/>
  <c r="M103"/>
  <c r="H103" s="1"/>
  <c r="G103" s="1"/>
  <c r="M104"/>
  <c r="H104" s="1"/>
  <c r="G104" s="1"/>
  <c r="M105"/>
  <c r="H105"/>
  <c r="M106"/>
  <c r="H106"/>
  <c r="G106" s="1"/>
  <c r="M107"/>
  <c r="H107" s="1"/>
  <c r="G107" s="1"/>
  <c r="M108"/>
  <c r="H108" s="1"/>
  <c r="G108" s="1"/>
  <c r="M109"/>
  <c r="H109"/>
  <c r="G109" s="1"/>
  <c r="M115"/>
  <c r="H115" s="1"/>
  <c r="M116"/>
  <c r="H116"/>
  <c r="G116" s="1"/>
  <c r="M117"/>
  <c r="H117" s="1"/>
  <c r="G117" s="1"/>
  <c r="M118"/>
  <c r="H118" s="1"/>
  <c r="G118" s="1"/>
  <c r="M119"/>
  <c r="H119" s="1"/>
  <c r="G119" s="1"/>
  <c r="M120"/>
  <c r="H120"/>
  <c r="G120" s="1"/>
  <c r="M121"/>
  <c r="H121" s="1"/>
  <c r="G121" s="1"/>
  <c r="M122"/>
  <c r="H122" s="1"/>
  <c r="G122" s="1"/>
  <c r="M123"/>
  <c r="H123" s="1"/>
  <c r="G123" s="1"/>
  <c r="M124"/>
  <c r="H124"/>
  <c r="M125"/>
  <c r="H125" s="1"/>
  <c r="G125" s="1"/>
  <c r="M126"/>
  <c r="H126" s="1"/>
  <c r="G126" s="1"/>
  <c r="M127"/>
  <c r="H127" s="1"/>
  <c r="G127" s="1"/>
  <c r="M128"/>
  <c r="H128"/>
  <c r="M129"/>
  <c r="H129" s="1"/>
  <c r="G129" s="1"/>
  <c r="M130"/>
  <c r="H130" s="1"/>
  <c r="G130" s="1"/>
  <c r="M131"/>
  <c r="H131" s="1"/>
  <c r="G131" s="1"/>
  <c r="M132"/>
  <c r="H132"/>
  <c r="G132" s="1"/>
  <c r="M133"/>
  <c r="H133" s="1"/>
  <c r="G133" s="1"/>
  <c r="M134"/>
  <c r="H134" s="1"/>
  <c r="G134" s="1"/>
  <c r="M135"/>
  <c r="H135" s="1"/>
  <c r="G135" s="1"/>
  <c r="M136"/>
  <c r="H136"/>
  <c r="G136" s="1"/>
  <c r="M137"/>
  <c r="H137" s="1"/>
  <c r="G137" s="1"/>
  <c r="M138"/>
  <c r="H138" s="1"/>
  <c r="G138" s="1"/>
  <c r="M139"/>
  <c r="H139" s="1"/>
  <c r="G139" s="1"/>
  <c r="M140"/>
  <c r="H140"/>
  <c r="M141"/>
  <c r="H141" s="1"/>
  <c r="G141" s="1"/>
  <c r="M142"/>
  <c r="H142" s="1"/>
  <c r="G142" s="1"/>
  <c r="M143"/>
  <c r="H143" s="1"/>
  <c r="G143" s="1"/>
  <c r="M144"/>
  <c r="H144"/>
  <c r="G144" s="1"/>
  <c r="M145"/>
  <c r="H145" s="1"/>
  <c r="G145" s="1"/>
  <c r="M146"/>
  <c r="H146" s="1"/>
  <c r="G146" s="1"/>
  <c r="M147"/>
  <c r="H147" s="1"/>
  <c r="G147" s="1"/>
  <c r="M148"/>
  <c r="H148"/>
  <c r="G148" s="1"/>
  <c r="M149"/>
  <c r="H149" s="1"/>
  <c r="G149" s="1"/>
  <c r="M150"/>
  <c r="H150" s="1"/>
  <c r="G150" s="1"/>
  <c r="M151"/>
  <c r="H151" s="1"/>
  <c r="G151" s="1"/>
  <c r="M152"/>
  <c r="H152"/>
  <c r="G152" s="1"/>
  <c r="M153"/>
  <c r="H153" s="1"/>
  <c r="G153" s="1"/>
  <c r="M154"/>
  <c r="H154" s="1"/>
  <c r="G154" s="1"/>
  <c r="M155"/>
  <c r="H155" s="1"/>
  <c r="G155" s="1"/>
  <c r="M156"/>
  <c r="H156"/>
  <c r="M157"/>
  <c r="H157" s="1"/>
  <c r="G157" s="1"/>
  <c r="M158"/>
  <c r="H158" s="1"/>
  <c r="G158" s="1"/>
  <c r="M159"/>
  <c r="H159" s="1"/>
  <c r="G159" s="1"/>
  <c r="M160"/>
  <c r="H160"/>
  <c r="M161"/>
  <c r="H161" s="1"/>
  <c r="G161" s="1"/>
  <c r="M162"/>
  <c r="H162" s="1"/>
  <c r="G162" s="1"/>
  <c r="M163"/>
  <c r="H163" s="1"/>
  <c r="G163" s="1"/>
  <c r="M164"/>
  <c r="H164"/>
  <c r="G164" s="1"/>
  <c r="M170"/>
  <c r="H170"/>
  <c r="M171"/>
  <c r="H171"/>
  <c r="G171" s="1"/>
  <c r="M172"/>
  <c r="H172" s="1"/>
  <c r="G172" s="1"/>
  <c r="M173"/>
  <c r="H173" s="1"/>
  <c r="G173" s="1"/>
  <c r="M174"/>
  <c r="H174"/>
  <c r="G174" s="1"/>
  <c r="M175"/>
  <c r="H175"/>
  <c r="M176"/>
  <c r="H176" s="1"/>
  <c r="G176" s="1"/>
  <c r="M177"/>
  <c r="H177" s="1"/>
  <c r="G177" s="1"/>
  <c r="M178"/>
  <c r="H178"/>
  <c r="M179"/>
  <c r="H179"/>
  <c r="G179" s="1"/>
  <c r="M180"/>
  <c r="H180" s="1"/>
  <c r="G180" s="1"/>
  <c r="M181"/>
  <c r="H181" s="1"/>
  <c r="G181" s="1"/>
  <c r="M182"/>
  <c r="H182"/>
  <c r="G182" s="1"/>
  <c r="M183"/>
  <c r="H183"/>
  <c r="M184"/>
  <c r="H184" s="1"/>
  <c r="G184" s="1"/>
  <c r="M185"/>
  <c r="H185" s="1"/>
  <c r="G185" s="1"/>
  <c r="M186"/>
  <c r="H186"/>
  <c r="M187"/>
  <c r="H187"/>
  <c r="G187" s="1"/>
  <c r="M188"/>
  <c r="H188" s="1"/>
  <c r="G188" s="1"/>
  <c r="M189"/>
  <c r="H189" s="1"/>
  <c r="G189" s="1"/>
  <c r="M190"/>
  <c r="H190"/>
  <c r="G190" s="1"/>
  <c r="M191"/>
  <c r="H191"/>
  <c r="M192"/>
  <c r="H192" s="1"/>
  <c r="G192" s="1"/>
  <c r="M193"/>
  <c r="H193" s="1"/>
  <c r="G193" s="1"/>
  <c r="M194"/>
  <c r="H194"/>
  <c r="M195"/>
  <c r="H195"/>
  <c r="G195" s="1"/>
  <c r="M196"/>
  <c r="H196" s="1"/>
  <c r="G196" s="1"/>
  <c r="M197"/>
  <c r="H197" s="1"/>
  <c r="G197" s="1"/>
  <c r="M198"/>
  <c r="H198"/>
  <c r="G198" s="1"/>
  <c r="M199"/>
  <c r="H199"/>
  <c r="M200"/>
  <c r="H200" s="1"/>
  <c r="G200" s="1"/>
  <c r="M201"/>
  <c r="H201" s="1"/>
  <c r="G201" s="1"/>
  <c r="M202"/>
  <c r="H202"/>
  <c r="M203"/>
  <c r="H203"/>
  <c r="G203" s="1"/>
  <c r="M204"/>
  <c r="H204" s="1"/>
  <c r="G204" s="1"/>
  <c r="M205"/>
  <c r="H205" s="1"/>
  <c r="G205" s="1"/>
  <c r="M206"/>
  <c r="H206"/>
  <c r="G206" s="1"/>
  <c r="M207"/>
  <c r="H207"/>
  <c r="M208"/>
  <c r="H208" s="1"/>
  <c r="G208" s="1"/>
  <c r="M209"/>
  <c r="H209" s="1"/>
  <c r="G209" s="1"/>
  <c r="M210"/>
  <c r="H210"/>
  <c r="M211"/>
  <c r="H211"/>
  <c r="G211" s="1"/>
  <c r="M212"/>
  <c r="H212" s="1"/>
  <c r="G212" s="1"/>
  <c r="M213"/>
  <c r="H213" s="1"/>
  <c r="G213" s="1"/>
  <c r="M214"/>
  <c r="H214"/>
  <c r="G214" s="1"/>
  <c r="M215"/>
  <c r="H215"/>
  <c r="M216"/>
  <c r="H216" s="1"/>
  <c r="G216" s="1"/>
  <c r="M217"/>
  <c r="H217" s="1"/>
  <c r="G217" s="1"/>
  <c r="M218"/>
  <c r="H218"/>
  <c r="M219"/>
  <c r="H219"/>
  <c r="G219" s="1"/>
  <c r="M225"/>
  <c r="H225"/>
  <c r="M226"/>
  <c r="H226"/>
  <c r="G226" s="1"/>
  <c r="M227"/>
  <c r="H227" s="1"/>
  <c r="G227" s="1"/>
  <c r="M228"/>
  <c r="H228" s="1"/>
  <c r="G228" s="1"/>
  <c r="M229"/>
  <c r="H229"/>
  <c r="G229" s="1"/>
  <c r="M230"/>
  <c r="H230"/>
  <c r="M231"/>
  <c r="H231" s="1"/>
  <c r="G231" s="1"/>
  <c r="M232"/>
  <c r="H232" s="1"/>
  <c r="G232" s="1"/>
  <c r="M233"/>
  <c r="H233"/>
  <c r="M234"/>
  <c r="H234"/>
  <c r="G234" s="1"/>
  <c r="M235"/>
  <c r="H235" s="1"/>
  <c r="G235" s="1"/>
  <c r="M236"/>
  <c r="H236" s="1"/>
  <c r="G236" s="1"/>
  <c r="M237"/>
  <c r="H237"/>
  <c r="G237" s="1"/>
  <c r="M238"/>
  <c r="H238"/>
  <c r="M239"/>
  <c r="H239" s="1"/>
  <c r="G239" s="1"/>
  <c r="M240"/>
  <c r="H240" s="1"/>
  <c r="G240" s="1"/>
  <c r="M241"/>
  <c r="H241"/>
  <c r="M242"/>
  <c r="H242" s="1"/>
  <c r="G242" s="1"/>
  <c r="M243"/>
  <c r="H243" s="1"/>
  <c r="G243" s="1"/>
  <c r="M244"/>
  <c r="H244" s="1"/>
  <c r="G244" s="1"/>
  <c r="M245"/>
  <c r="H245"/>
  <c r="M246"/>
  <c r="H246" s="1"/>
  <c r="G246" s="1"/>
  <c r="M247"/>
  <c r="H247" s="1"/>
  <c r="G247" s="1"/>
  <c r="M248"/>
  <c r="H248" s="1"/>
  <c r="G248" s="1"/>
  <c r="M249"/>
  <c r="H249"/>
  <c r="G249" s="1"/>
  <c r="M250"/>
  <c r="H250" s="1"/>
  <c r="G250" s="1"/>
  <c r="M251"/>
  <c r="H251" s="1"/>
  <c r="G251" s="1"/>
  <c r="M252"/>
  <c r="H252" s="1"/>
  <c r="G252" s="1"/>
  <c r="M253"/>
  <c r="H253"/>
  <c r="G253" s="1"/>
  <c r="M254"/>
  <c r="H254" s="1"/>
  <c r="M255"/>
  <c r="H255" s="1"/>
  <c r="G255" s="1"/>
  <c r="M256"/>
  <c r="H256" s="1"/>
  <c r="G256" s="1"/>
  <c r="M257"/>
  <c r="H257"/>
  <c r="M258"/>
  <c r="H258" s="1"/>
  <c r="M259"/>
  <c r="H259" s="1"/>
  <c r="G259" s="1"/>
  <c r="M260"/>
  <c r="H260" s="1"/>
  <c r="G260" s="1"/>
  <c r="M261"/>
  <c r="H261"/>
  <c r="G261" s="1"/>
  <c r="M262"/>
  <c r="H262" s="1"/>
  <c r="G262" s="1"/>
  <c r="M263"/>
  <c r="H263" s="1"/>
  <c r="G263" s="1"/>
  <c r="M264"/>
  <c r="H264" s="1"/>
  <c r="G264" s="1"/>
  <c r="M265"/>
  <c r="H265"/>
  <c r="G265" s="1"/>
  <c r="M266"/>
  <c r="H266" s="1"/>
  <c r="G266" s="1"/>
  <c r="M267"/>
  <c r="H267" s="1"/>
  <c r="G267" s="1"/>
  <c r="M268"/>
  <c r="H268" s="1"/>
  <c r="G268" s="1"/>
  <c r="M269"/>
  <c r="H269"/>
  <c r="G269" s="1"/>
  <c r="M270"/>
  <c r="H270" s="1"/>
  <c r="M271"/>
  <c r="H271" s="1"/>
  <c r="G271" s="1"/>
  <c r="M272"/>
  <c r="H272" s="1"/>
  <c r="G272" s="1"/>
  <c r="M273"/>
  <c r="H273"/>
  <c r="M274"/>
  <c r="H274" s="1"/>
  <c r="G274" s="1"/>
  <c r="M280"/>
  <c r="H280"/>
  <c r="G280" s="1"/>
  <c r="M281"/>
  <c r="H281"/>
  <c r="M282"/>
  <c r="H282" s="1"/>
  <c r="M283"/>
  <c r="H283"/>
  <c r="M284"/>
  <c r="H284"/>
  <c r="G284" s="1"/>
  <c r="M285"/>
  <c r="H285"/>
  <c r="M286"/>
  <c r="H286" s="1"/>
  <c r="G286" s="1"/>
  <c r="M287"/>
  <c r="H287"/>
  <c r="G287" s="1"/>
  <c r="M288"/>
  <c r="H288"/>
  <c r="G288" s="1"/>
  <c r="M289"/>
  <c r="H289"/>
  <c r="G289" s="1"/>
  <c r="M290"/>
  <c r="H290" s="1"/>
  <c r="G290" s="1"/>
  <c r="M291"/>
  <c r="H291"/>
  <c r="G291" s="1"/>
  <c r="M292"/>
  <c r="H292"/>
  <c r="M293"/>
  <c r="H293"/>
  <c r="G293" s="1"/>
  <c r="M294"/>
  <c r="H294" s="1"/>
  <c r="G294" s="1"/>
  <c r="M295"/>
  <c r="H295"/>
  <c r="M296"/>
  <c r="H296"/>
  <c r="G296" s="1"/>
  <c r="M297"/>
  <c r="H297"/>
  <c r="G297" s="1"/>
  <c r="M298"/>
  <c r="H298" s="1"/>
  <c r="G298" s="1"/>
  <c r="M299"/>
  <c r="H299"/>
  <c r="M300"/>
  <c r="H300"/>
  <c r="G300" s="1"/>
  <c r="M301"/>
  <c r="H301"/>
  <c r="M302"/>
  <c r="H302" s="1"/>
  <c r="G302" s="1"/>
  <c r="M303"/>
  <c r="H303"/>
  <c r="G303" s="1"/>
  <c r="M304"/>
  <c r="H304"/>
  <c r="M305"/>
  <c r="H305"/>
  <c r="G305" s="1"/>
  <c r="M306"/>
  <c r="H306" s="1"/>
  <c r="G306" s="1"/>
  <c r="M307"/>
  <c r="H307"/>
  <c r="G307" s="1"/>
  <c r="M308"/>
  <c r="H308"/>
  <c r="M309"/>
  <c r="H309"/>
  <c r="G309" s="1"/>
  <c r="M310"/>
  <c r="H310" s="1"/>
  <c r="G310" s="1"/>
  <c r="M311"/>
  <c r="H311"/>
  <c r="G311" s="1"/>
  <c r="M312"/>
  <c r="H312"/>
  <c r="G312" s="1"/>
  <c r="M313"/>
  <c r="H313" s="1"/>
  <c r="M314"/>
  <c r="H314" s="1"/>
  <c r="G314" s="1"/>
  <c r="M315"/>
  <c r="H315"/>
  <c r="G315" s="1"/>
  <c r="M316"/>
  <c r="H316"/>
  <c r="G316" s="1"/>
  <c r="M317"/>
  <c r="H317" s="1"/>
  <c r="G317" s="1"/>
  <c r="M318"/>
  <c r="H318" s="1"/>
  <c r="G318" s="1"/>
  <c r="M319"/>
  <c r="H319"/>
  <c r="M320"/>
  <c r="H320"/>
  <c r="G320" s="1"/>
  <c r="M321"/>
  <c r="H321" s="1"/>
  <c r="M322"/>
  <c r="H322" s="1"/>
  <c r="G322" s="1"/>
  <c r="M323"/>
  <c r="H323"/>
  <c r="G323" s="1"/>
  <c r="M324"/>
  <c r="H324"/>
  <c r="M325"/>
  <c r="H325" s="1"/>
  <c r="G325" s="1"/>
  <c r="M326"/>
  <c r="H326" s="1"/>
  <c r="G326" s="1"/>
  <c r="M327"/>
  <c r="H327"/>
  <c r="G327" s="1"/>
  <c r="M328"/>
  <c r="H328"/>
  <c r="G328" s="1"/>
  <c r="M329"/>
  <c r="H329" s="1"/>
  <c r="M335"/>
  <c r="H335"/>
  <c r="G335" s="1"/>
  <c r="M336"/>
  <c r="H336" s="1"/>
  <c r="M337"/>
  <c r="H337" s="1"/>
  <c r="G337" s="1"/>
  <c r="M338"/>
  <c r="H338"/>
  <c r="G338" s="1"/>
  <c r="M339"/>
  <c r="H339"/>
  <c r="M340"/>
  <c r="H340" s="1"/>
  <c r="G340" s="1"/>
  <c r="M341"/>
  <c r="H341" s="1"/>
  <c r="G341" s="1"/>
  <c r="M342"/>
  <c r="H342"/>
  <c r="M343"/>
  <c r="H343"/>
  <c r="G343" s="1"/>
  <c r="M344"/>
  <c r="H344" s="1"/>
  <c r="G344" s="1"/>
  <c r="M345"/>
  <c r="H345" s="1"/>
  <c r="G345" s="1"/>
  <c r="M346"/>
  <c r="H346"/>
  <c r="G346" s="1"/>
  <c r="M347"/>
  <c r="H347"/>
  <c r="M348"/>
  <c r="H348" s="1"/>
  <c r="G348" s="1"/>
  <c r="M349"/>
  <c r="H349" s="1"/>
  <c r="G349" s="1"/>
  <c r="M350"/>
  <c r="H350"/>
  <c r="M351"/>
  <c r="H351"/>
  <c r="G351" s="1"/>
  <c r="M352"/>
  <c r="H352" s="1"/>
  <c r="G352" s="1"/>
  <c r="M353"/>
  <c r="H353" s="1"/>
  <c r="G353" s="1"/>
  <c r="M354"/>
  <c r="H354"/>
  <c r="G354" s="1"/>
  <c r="M355"/>
  <c r="H355" s="1"/>
  <c r="M356"/>
  <c r="H356" s="1"/>
  <c r="G356" s="1"/>
  <c r="M357"/>
  <c r="H357" s="1"/>
  <c r="G357" s="1"/>
  <c r="M358"/>
  <c r="H358"/>
  <c r="G358" s="1"/>
  <c r="M359"/>
  <c r="H359" s="1"/>
  <c r="M360"/>
  <c r="H360" s="1"/>
  <c r="G360" s="1"/>
  <c r="M361"/>
  <c r="H361" s="1"/>
  <c r="G361" s="1"/>
  <c r="M362"/>
  <c r="H362"/>
  <c r="M363"/>
  <c r="H363" s="1"/>
  <c r="M364"/>
  <c r="H364" s="1"/>
  <c r="G364" s="1"/>
  <c r="M365"/>
  <c r="H365" s="1"/>
  <c r="G365" s="1"/>
  <c r="M366"/>
  <c r="H366"/>
  <c r="G366" s="1"/>
  <c r="M367"/>
  <c r="H367" s="1"/>
  <c r="G367" s="1"/>
  <c r="M368"/>
  <c r="H368" s="1"/>
  <c r="G368" s="1"/>
  <c r="M369"/>
  <c r="H369" s="1"/>
  <c r="G369" s="1"/>
  <c r="M370"/>
  <c r="H370"/>
  <c r="G370" s="1"/>
  <c r="M371"/>
  <c r="H371" s="1"/>
  <c r="G371" s="1"/>
  <c r="M372"/>
  <c r="H372" s="1"/>
  <c r="G372" s="1"/>
  <c r="M373"/>
  <c r="H373" s="1"/>
  <c r="G373" s="1"/>
  <c r="M374"/>
  <c r="H374"/>
  <c r="M375"/>
  <c r="H375" s="1"/>
  <c r="M376"/>
  <c r="H376" s="1"/>
  <c r="G376" s="1"/>
  <c r="M377"/>
  <c r="H377" s="1"/>
  <c r="G377" s="1"/>
  <c r="M378"/>
  <c r="H378"/>
  <c r="M379"/>
  <c r="H379" s="1"/>
  <c r="G379" s="1"/>
  <c r="M380"/>
  <c r="H380" s="1"/>
  <c r="G380" s="1"/>
  <c r="M381"/>
  <c r="H381" s="1"/>
  <c r="G381" s="1"/>
  <c r="M382"/>
  <c r="H382"/>
  <c r="M383"/>
  <c r="H383" s="1"/>
  <c r="G383" s="1"/>
  <c r="M384"/>
  <c r="H384" s="1"/>
  <c r="G384" s="1"/>
  <c r="M390"/>
  <c r="H390"/>
  <c r="G390" s="1"/>
  <c r="M391"/>
  <c r="H391" s="1"/>
  <c r="M392"/>
  <c r="H392"/>
  <c r="M393"/>
  <c r="H393"/>
  <c r="G393" s="1"/>
  <c r="M394"/>
  <c r="H394"/>
  <c r="M395"/>
  <c r="H395" s="1"/>
  <c r="G395" s="1"/>
  <c r="M396"/>
  <c r="H396"/>
  <c r="G396" s="1"/>
  <c r="M397"/>
  <c r="H397"/>
  <c r="M398"/>
  <c r="H398"/>
  <c r="G398" s="1"/>
  <c r="M399"/>
  <c r="H399" s="1"/>
  <c r="G399" s="1"/>
  <c r="M400"/>
  <c r="H400"/>
  <c r="G400" s="1"/>
  <c r="M401"/>
  <c r="H401"/>
  <c r="M402"/>
  <c r="H402"/>
  <c r="G402" s="1"/>
  <c r="M403"/>
  <c r="H403" s="1"/>
  <c r="G403" s="1"/>
  <c r="M404"/>
  <c r="H404"/>
  <c r="G404" s="1"/>
  <c r="M405"/>
  <c r="H405"/>
  <c r="G405" s="1"/>
  <c r="M406"/>
  <c r="H406"/>
  <c r="M407"/>
  <c r="H407" s="1"/>
  <c r="G407" s="1"/>
  <c r="M408"/>
  <c r="H408"/>
  <c r="M409"/>
  <c r="H409"/>
  <c r="G409" s="1"/>
  <c r="M410"/>
  <c r="H410"/>
  <c r="M411"/>
  <c r="H411" s="1"/>
  <c r="G411" s="1"/>
  <c r="M412"/>
  <c r="H412"/>
  <c r="G412" s="1"/>
  <c r="M413"/>
  <c r="H413"/>
  <c r="G413" s="1"/>
  <c r="M414"/>
  <c r="H414"/>
  <c r="G414" s="1"/>
  <c r="M415"/>
  <c r="H415" s="1"/>
  <c r="G415" s="1"/>
  <c r="M416"/>
  <c r="H416"/>
  <c r="G416" s="1"/>
  <c r="M417"/>
  <c r="H417"/>
  <c r="M418"/>
  <c r="H418"/>
  <c r="G418" s="1"/>
  <c r="M419"/>
  <c r="H419" s="1"/>
  <c r="G419" s="1"/>
  <c r="M420"/>
  <c r="H420"/>
  <c r="M421"/>
  <c r="H421"/>
  <c r="G421" s="1"/>
  <c r="M422"/>
  <c r="H422"/>
  <c r="G422" s="1"/>
  <c r="M423"/>
  <c r="H423" s="1"/>
  <c r="G423" s="1"/>
  <c r="M424"/>
  <c r="H424"/>
  <c r="M425"/>
  <c r="H425"/>
  <c r="G425" s="1"/>
  <c r="M426"/>
  <c r="H426" s="1"/>
  <c r="G426" s="1"/>
  <c r="M427"/>
  <c r="H427" s="1"/>
  <c r="G427" s="1"/>
  <c r="M428"/>
  <c r="H428"/>
  <c r="G428" s="1"/>
  <c r="M429"/>
  <c r="H429"/>
  <c r="M430"/>
  <c r="H430" s="1"/>
  <c r="M431"/>
  <c r="H431" s="1"/>
  <c r="G431" s="1"/>
  <c r="M432"/>
  <c r="H432"/>
  <c r="M433"/>
  <c r="H433"/>
  <c r="G433" s="1"/>
  <c r="M434"/>
  <c r="H434" s="1"/>
  <c r="G434" s="1"/>
  <c r="M435"/>
  <c r="H435" s="1"/>
  <c r="G435" s="1"/>
  <c r="M436"/>
  <c r="H436"/>
  <c r="G436" s="1"/>
  <c r="M437"/>
  <c r="H437"/>
  <c r="M438"/>
  <c r="H438" s="1"/>
  <c r="G438" s="1"/>
  <c r="M439"/>
  <c r="H439" s="1"/>
  <c r="G439" s="1"/>
  <c r="M445"/>
  <c r="H445" s="1"/>
  <c r="M446"/>
  <c r="H446" s="1"/>
  <c r="M447"/>
  <c r="H447"/>
  <c r="G447" s="1"/>
  <c r="M448"/>
  <c r="H448"/>
  <c r="M449"/>
  <c r="H449" s="1"/>
  <c r="G449" s="1"/>
  <c r="M450"/>
  <c r="H450" s="1"/>
  <c r="G450" s="1"/>
  <c r="M451"/>
  <c r="H451"/>
  <c r="M452"/>
  <c r="H452"/>
  <c r="G452" s="1"/>
  <c r="M453"/>
  <c r="H453" s="1"/>
  <c r="G453" s="1"/>
  <c r="M454"/>
  <c r="H454" s="1"/>
  <c r="M455"/>
  <c r="H455"/>
  <c r="G455" s="1"/>
  <c r="M456"/>
  <c r="H456"/>
  <c r="M457"/>
  <c r="H457" s="1"/>
  <c r="G457" s="1"/>
  <c r="M458"/>
  <c r="H458" s="1"/>
  <c r="G458" s="1"/>
  <c r="M459"/>
  <c r="H459"/>
  <c r="M460"/>
  <c r="H460"/>
  <c r="G460" s="1"/>
  <c r="M461"/>
  <c r="H461" s="1"/>
  <c r="G461" s="1"/>
  <c r="M462"/>
  <c r="H462" s="1"/>
  <c r="M463"/>
  <c r="H463"/>
  <c r="G463" s="1"/>
  <c r="M464"/>
  <c r="H464"/>
  <c r="M465"/>
  <c r="H465" s="1"/>
  <c r="G465" s="1"/>
  <c r="M466"/>
  <c r="H466" s="1"/>
  <c r="G466" s="1"/>
  <c r="M467"/>
  <c r="H467"/>
  <c r="M468"/>
  <c r="H468"/>
  <c r="G468" s="1"/>
  <c r="M469"/>
  <c r="H469" s="1"/>
  <c r="G469" s="1"/>
  <c r="M470"/>
  <c r="H470" s="1"/>
  <c r="M471"/>
  <c r="H471"/>
  <c r="G471" s="1"/>
  <c r="M472"/>
  <c r="H472"/>
  <c r="M473"/>
  <c r="H473" s="1"/>
  <c r="G473" s="1"/>
  <c r="M474"/>
  <c r="H474" s="1"/>
  <c r="G474" s="1"/>
  <c r="M475"/>
  <c r="H475"/>
  <c r="M476"/>
  <c r="H476"/>
  <c r="G476" s="1"/>
  <c r="M477"/>
  <c r="H477" s="1"/>
  <c r="G477" s="1"/>
  <c r="M478"/>
  <c r="H478" s="1"/>
  <c r="M479"/>
  <c r="H479"/>
  <c r="G479" s="1"/>
  <c r="M480"/>
  <c r="H480" s="1"/>
  <c r="G480" s="1"/>
  <c r="M481"/>
  <c r="H481" s="1"/>
  <c r="G481" s="1"/>
  <c r="M482"/>
  <c r="H482" s="1"/>
  <c r="G482" s="1"/>
  <c r="M483"/>
  <c r="H483"/>
  <c r="G483" s="1"/>
  <c r="M484"/>
  <c r="H484" s="1"/>
  <c r="M485"/>
  <c r="H485" s="1"/>
  <c r="G485" s="1"/>
  <c r="M486"/>
  <c r="H486" s="1"/>
  <c r="G486" s="1"/>
  <c r="M487"/>
  <c r="H487"/>
  <c r="M488"/>
  <c r="H488" s="1"/>
  <c r="G488" s="1"/>
  <c r="M489"/>
  <c r="H489" s="1"/>
  <c r="G489" s="1"/>
  <c r="M490"/>
  <c r="H490" s="1"/>
  <c r="G490" s="1"/>
  <c r="M491"/>
  <c r="H491"/>
  <c r="M492"/>
  <c r="H492" s="1"/>
  <c r="G492" s="1"/>
  <c r="M493"/>
  <c r="H493" s="1"/>
  <c r="G493" s="1"/>
  <c r="M494"/>
  <c r="H494" s="1"/>
  <c r="M500"/>
  <c r="H500" s="1"/>
  <c r="M501"/>
  <c r="H501"/>
  <c r="G501" s="1"/>
  <c r="M502"/>
  <c r="H502"/>
  <c r="M503"/>
  <c r="H503"/>
  <c r="G503" s="1"/>
  <c r="M504"/>
  <c r="H504" s="1"/>
  <c r="G504" s="1"/>
  <c r="M505"/>
  <c r="H505"/>
  <c r="G505" s="1"/>
  <c r="M506"/>
  <c r="H506"/>
  <c r="M507"/>
  <c r="H507"/>
  <c r="G507" s="1"/>
  <c r="M508"/>
  <c r="H508" s="1"/>
  <c r="G508" s="1"/>
  <c r="M509"/>
  <c r="H509"/>
  <c r="G509" s="1"/>
  <c r="M510"/>
  <c r="H510"/>
  <c r="G510" s="1"/>
  <c r="M511"/>
  <c r="H511"/>
  <c r="M512"/>
  <c r="H512" s="1"/>
  <c r="G512" s="1"/>
  <c r="M513"/>
  <c r="H513"/>
  <c r="M514"/>
  <c r="H514"/>
  <c r="G514" s="1"/>
  <c r="M515"/>
  <c r="H515"/>
  <c r="M516"/>
  <c r="H516" s="1"/>
  <c r="G516" s="1"/>
  <c r="M517"/>
  <c r="H517"/>
  <c r="G517" s="1"/>
  <c r="M518"/>
  <c r="H518"/>
  <c r="G518" s="1"/>
  <c r="M519"/>
  <c r="H519"/>
  <c r="G519" s="1"/>
  <c r="M520"/>
  <c r="H520" s="1"/>
  <c r="G520" s="1"/>
  <c r="M521"/>
  <c r="H521"/>
  <c r="G521" s="1"/>
  <c r="M522"/>
  <c r="H522"/>
  <c r="M523"/>
  <c r="H523"/>
  <c r="G523" s="1"/>
  <c r="M524"/>
  <c r="H524" s="1"/>
  <c r="G524" s="1"/>
  <c r="M525"/>
  <c r="H525"/>
  <c r="M526"/>
  <c r="H526"/>
  <c r="G526" s="1"/>
  <c r="M527"/>
  <c r="H527"/>
  <c r="G527" s="1"/>
  <c r="M528"/>
  <c r="H528" s="1"/>
  <c r="G528" s="1"/>
  <c r="M529"/>
  <c r="H529"/>
  <c r="M530"/>
  <c r="H530"/>
  <c r="G530" s="1"/>
  <c r="M531"/>
  <c r="H531"/>
  <c r="M532"/>
  <c r="H532" s="1"/>
  <c r="G532" s="1"/>
  <c r="M533"/>
  <c r="H533"/>
  <c r="G533" s="1"/>
  <c r="M534"/>
  <c r="H534"/>
  <c r="M535"/>
  <c r="H535"/>
  <c r="G535" s="1"/>
  <c r="M536"/>
  <c r="H536" s="1"/>
  <c r="G536" s="1"/>
  <c r="M537"/>
  <c r="H537"/>
  <c r="G537" s="1"/>
  <c r="M538"/>
  <c r="H538"/>
  <c r="M539"/>
  <c r="H539"/>
  <c r="G539" s="1"/>
  <c r="M540"/>
  <c r="H540" s="1"/>
  <c r="G540" s="1"/>
  <c r="M541"/>
  <c r="H541"/>
  <c r="G541" s="1"/>
  <c r="M542"/>
  <c r="H542"/>
  <c r="G542" s="1"/>
  <c r="M543"/>
  <c r="H543"/>
  <c r="M544"/>
  <c r="H544" s="1"/>
  <c r="G544" s="1"/>
  <c r="M545"/>
  <c r="H545"/>
  <c r="M546"/>
  <c r="H546"/>
  <c r="G546" s="1"/>
  <c r="M547"/>
  <c r="H547" s="1"/>
  <c r="G547" s="1"/>
  <c r="M548"/>
  <c r="H548" s="1"/>
  <c r="G548" s="1"/>
  <c r="M549"/>
  <c r="H549"/>
  <c r="G549" s="1"/>
  <c r="D5"/>
  <c r="D55" s="1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60"/>
  <c r="D110" s="1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5" s="1"/>
  <c r="D161"/>
  <c r="D162"/>
  <c r="D163"/>
  <c r="D164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5"/>
  <c r="D226"/>
  <c r="D227"/>
  <c r="D228"/>
  <c r="D229"/>
  <c r="D275" s="1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80"/>
  <c r="D281"/>
  <c r="D330" s="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5"/>
  <c r="D385" s="1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90"/>
  <c r="D391"/>
  <c r="D392"/>
  <c r="D393"/>
  <c r="D440" s="1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5"/>
  <c r="D495" s="1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500"/>
  <c r="D550" s="1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F1" i="34"/>
  <c r="G1"/>
  <c r="D2"/>
  <c r="B5"/>
  <c r="E5"/>
  <c r="F5"/>
  <c r="G5"/>
  <c r="J5"/>
  <c r="B6"/>
  <c r="E6"/>
  <c r="F6"/>
  <c r="J6"/>
  <c r="B7"/>
  <c r="E7"/>
  <c r="F7"/>
  <c r="J7"/>
  <c r="B8"/>
  <c r="E8"/>
  <c r="F8"/>
  <c r="G8"/>
  <c r="J8"/>
  <c r="B9"/>
  <c r="E9"/>
  <c r="F9"/>
  <c r="G9"/>
  <c r="J9"/>
  <c r="B10"/>
  <c r="E10"/>
  <c r="F10"/>
  <c r="J10"/>
  <c r="B11"/>
  <c r="E11"/>
  <c r="F11"/>
  <c r="G11"/>
  <c r="J11"/>
  <c r="B12"/>
  <c r="E12"/>
  <c r="F12"/>
  <c r="G12"/>
  <c r="J12"/>
  <c r="B13"/>
  <c r="E13"/>
  <c r="F13"/>
  <c r="G13"/>
  <c r="J13"/>
  <c r="B14"/>
  <c r="E14"/>
  <c r="F14"/>
  <c r="J14"/>
  <c r="B15"/>
  <c r="E15"/>
  <c r="F15"/>
  <c r="J15"/>
  <c r="B16"/>
  <c r="E16"/>
  <c r="F16"/>
  <c r="G16"/>
  <c r="J16"/>
  <c r="B17"/>
  <c r="E17"/>
  <c r="F17"/>
  <c r="J17"/>
  <c r="B18"/>
  <c r="E18"/>
  <c r="F18"/>
  <c r="J18"/>
  <c r="B19"/>
  <c r="E19"/>
  <c r="F19"/>
  <c r="G19"/>
  <c r="J19"/>
  <c r="B20"/>
  <c r="E20"/>
  <c r="F20"/>
  <c r="G20"/>
  <c r="J20"/>
  <c r="B21"/>
  <c r="E21"/>
  <c r="F21"/>
  <c r="G21"/>
  <c r="J21"/>
  <c r="B22"/>
  <c r="E22"/>
  <c r="F22"/>
  <c r="J22"/>
  <c r="B23"/>
  <c r="E23"/>
  <c r="F23"/>
  <c r="J23"/>
  <c r="B24"/>
  <c r="E24"/>
  <c r="F24"/>
  <c r="G24"/>
  <c r="J24"/>
  <c r="B25"/>
  <c r="E25"/>
  <c r="F25"/>
  <c r="J25"/>
  <c r="B26"/>
  <c r="E26"/>
  <c r="F26"/>
  <c r="J26"/>
  <c r="B27"/>
  <c r="E27"/>
  <c r="F27"/>
  <c r="G27"/>
  <c r="J27"/>
  <c r="B28"/>
  <c r="E28"/>
  <c r="F28"/>
  <c r="G28"/>
  <c r="J28"/>
  <c r="B29"/>
  <c r="E29"/>
  <c r="F29"/>
  <c r="G29"/>
  <c r="J29"/>
  <c r="B30"/>
  <c r="E30"/>
  <c r="F30"/>
  <c r="J30"/>
  <c r="B31"/>
  <c r="E31"/>
  <c r="F31"/>
  <c r="J31"/>
  <c r="B32"/>
  <c r="E32"/>
  <c r="F32"/>
  <c r="G32"/>
  <c r="J32"/>
  <c r="B33"/>
  <c r="E33"/>
  <c r="F33"/>
  <c r="J33"/>
  <c r="B34"/>
  <c r="E34"/>
  <c r="F34"/>
  <c r="J34"/>
  <c r="B35"/>
  <c r="E35"/>
  <c r="F35"/>
  <c r="G35"/>
  <c r="J35"/>
  <c r="B36"/>
  <c r="E36"/>
  <c r="F36"/>
  <c r="G36"/>
  <c r="J36"/>
  <c r="B37"/>
  <c r="E37"/>
  <c r="F37"/>
  <c r="G37"/>
  <c r="J37"/>
  <c r="B38"/>
  <c r="E38"/>
  <c r="F38"/>
  <c r="J38"/>
  <c r="B39"/>
  <c r="E39"/>
  <c r="F39"/>
  <c r="J39"/>
  <c r="B40"/>
  <c r="E40"/>
  <c r="F40"/>
  <c r="G40"/>
  <c r="J40"/>
  <c r="B41"/>
  <c r="E41"/>
  <c r="F41"/>
  <c r="J41"/>
  <c r="B42"/>
  <c r="E42"/>
  <c r="F42"/>
  <c r="J42"/>
  <c r="B43"/>
  <c r="E43"/>
  <c r="F43"/>
  <c r="G43"/>
  <c r="J43"/>
  <c r="B44"/>
  <c r="E44"/>
  <c r="F44"/>
  <c r="G44"/>
  <c r="J44"/>
  <c r="B45"/>
  <c r="E45"/>
  <c r="F45"/>
  <c r="G45"/>
  <c r="J45"/>
  <c r="B46"/>
  <c r="E46"/>
  <c r="F46"/>
  <c r="J46"/>
  <c r="B47"/>
  <c r="E47"/>
  <c r="F47"/>
  <c r="J47"/>
  <c r="B48"/>
  <c r="E48"/>
  <c r="F48"/>
  <c r="G48"/>
  <c r="J48"/>
  <c r="B49"/>
  <c r="E49"/>
  <c r="F49"/>
  <c r="J49"/>
  <c r="B50"/>
  <c r="E50"/>
  <c r="F50"/>
  <c r="J50"/>
  <c r="B51"/>
  <c r="E51"/>
  <c r="F51"/>
  <c r="G51"/>
  <c r="J51"/>
  <c r="B52"/>
  <c r="E52"/>
  <c r="F52"/>
  <c r="G52"/>
  <c r="J52"/>
  <c r="B53"/>
  <c r="E53"/>
  <c r="F53"/>
  <c r="G53"/>
  <c r="J53"/>
  <c r="B54"/>
  <c r="E54"/>
  <c r="F54"/>
  <c r="J54"/>
  <c r="F56"/>
  <c r="G56"/>
  <c r="D57"/>
  <c r="B60"/>
  <c r="E60"/>
  <c r="F60"/>
  <c r="G60"/>
  <c r="J60"/>
  <c r="B61"/>
  <c r="E61"/>
  <c r="F61"/>
  <c r="J61"/>
  <c r="B62"/>
  <c r="E62"/>
  <c r="F62"/>
  <c r="G62"/>
  <c r="J62"/>
  <c r="B63"/>
  <c r="E63"/>
  <c r="F63"/>
  <c r="J63"/>
  <c r="B64"/>
  <c r="E64"/>
  <c r="F64"/>
  <c r="G64"/>
  <c r="J64"/>
  <c r="B65"/>
  <c r="E65"/>
  <c r="F65"/>
  <c r="J65"/>
  <c r="B66"/>
  <c r="E66"/>
  <c r="F66"/>
  <c r="G66"/>
  <c r="J66"/>
  <c r="B67"/>
  <c r="E67"/>
  <c r="F67"/>
  <c r="J67"/>
  <c r="B68"/>
  <c r="E68"/>
  <c r="F68"/>
  <c r="G68"/>
  <c r="J68"/>
  <c r="B69"/>
  <c r="E69"/>
  <c r="F69"/>
  <c r="J69"/>
  <c r="B70"/>
  <c r="E70"/>
  <c r="F70"/>
  <c r="G70"/>
  <c r="J70"/>
  <c r="B71"/>
  <c r="E71"/>
  <c r="F71"/>
  <c r="J71"/>
  <c r="B72"/>
  <c r="E72"/>
  <c r="F72"/>
  <c r="G72"/>
  <c r="J72"/>
  <c r="B73"/>
  <c r="E73"/>
  <c r="F73"/>
  <c r="J73"/>
  <c r="B74"/>
  <c r="E74"/>
  <c r="F74"/>
  <c r="G74"/>
  <c r="J74"/>
  <c r="B75"/>
  <c r="E75"/>
  <c r="F75"/>
  <c r="J75"/>
  <c r="B76"/>
  <c r="E76"/>
  <c r="F76"/>
  <c r="G76"/>
  <c r="J76"/>
  <c r="B77"/>
  <c r="E77"/>
  <c r="F77"/>
  <c r="J77"/>
  <c r="B78"/>
  <c r="E78"/>
  <c r="F78"/>
  <c r="G78"/>
  <c r="J78"/>
  <c r="B79"/>
  <c r="E79"/>
  <c r="F79"/>
  <c r="J79"/>
  <c r="B80"/>
  <c r="E80"/>
  <c r="F80"/>
  <c r="G80"/>
  <c r="J80"/>
  <c r="B81"/>
  <c r="E81"/>
  <c r="F81"/>
  <c r="J81"/>
  <c r="B82"/>
  <c r="E82"/>
  <c r="F82"/>
  <c r="G82"/>
  <c r="J82"/>
  <c r="B83"/>
  <c r="E83"/>
  <c r="F83"/>
  <c r="J83"/>
  <c r="B84"/>
  <c r="E84"/>
  <c r="F84"/>
  <c r="G84"/>
  <c r="J84"/>
  <c r="B85"/>
  <c r="E85"/>
  <c r="F85"/>
  <c r="J85"/>
  <c r="B86"/>
  <c r="E86"/>
  <c r="F86"/>
  <c r="G86"/>
  <c r="J86"/>
  <c r="B87"/>
  <c r="E87"/>
  <c r="F87"/>
  <c r="J87"/>
  <c r="B88"/>
  <c r="E88"/>
  <c r="F88"/>
  <c r="G88"/>
  <c r="J88"/>
  <c r="B89"/>
  <c r="E89"/>
  <c r="F89"/>
  <c r="J89"/>
  <c r="B90"/>
  <c r="E90"/>
  <c r="F90"/>
  <c r="G90"/>
  <c r="J90"/>
  <c r="B91"/>
  <c r="E91"/>
  <c r="F91"/>
  <c r="J91"/>
  <c r="B92"/>
  <c r="E92"/>
  <c r="F92"/>
  <c r="G92"/>
  <c r="J92"/>
  <c r="B93"/>
  <c r="E93"/>
  <c r="F93"/>
  <c r="J93"/>
  <c r="B94"/>
  <c r="E94"/>
  <c r="F94"/>
  <c r="G94"/>
  <c r="J94"/>
  <c r="B95"/>
  <c r="E95"/>
  <c r="F95"/>
  <c r="J95"/>
  <c r="B96"/>
  <c r="E96"/>
  <c r="F96"/>
  <c r="G96"/>
  <c r="J96"/>
  <c r="B97"/>
  <c r="E97"/>
  <c r="F97"/>
  <c r="J97"/>
  <c r="B98"/>
  <c r="E98"/>
  <c r="F98"/>
  <c r="G98"/>
  <c r="J98"/>
  <c r="B99"/>
  <c r="E99"/>
  <c r="F99"/>
  <c r="J99"/>
  <c r="B100"/>
  <c r="E100"/>
  <c r="F100"/>
  <c r="G100"/>
  <c r="J100"/>
  <c r="B101"/>
  <c r="E101"/>
  <c r="F101"/>
  <c r="J101"/>
  <c r="B102"/>
  <c r="E102"/>
  <c r="F102"/>
  <c r="G102"/>
  <c r="J102"/>
  <c r="B103"/>
  <c r="E103"/>
  <c r="F103"/>
  <c r="J103"/>
  <c r="B104"/>
  <c r="E104"/>
  <c r="F104"/>
  <c r="G104"/>
  <c r="J104"/>
  <c r="B105"/>
  <c r="E105"/>
  <c r="F105"/>
  <c r="J105"/>
  <c r="B106"/>
  <c r="E106"/>
  <c r="F106"/>
  <c r="G106"/>
  <c r="J106"/>
  <c r="B107"/>
  <c r="E107"/>
  <c r="F107"/>
  <c r="J107"/>
  <c r="B108"/>
  <c r="E108"/>
  <c r="F108"/>
  <c r="G108"/>
  <c r="J108"/>
  <c r="B109"/>
  <c r="E109"/>
  <c r="F109"/>
  <c r="J109"/>
  <c r="F111"/>
  <c r="G111"/>
  <c r="D112"/>
  <c r="B115"/>
  <c r="E115"/>
  <c r="F115"/>
  <c r="G115"/>
  <c r="J115"/>
  <c r="B116"/>
  <c r="E116"/>
  <c r="F116"/>
  <c r="G116"/>
  <c r="J116"/>
  <c r="B117"/>
  <c r="E117"/>
  <c r="F117"/>
  <c r="G117"/>
  <c r="J117"/>
  <c r="B118"/>
  <c r="E118"/>
  <c r="F118"/>
  <c r="J118"/>
  <c r="B119"/>
  <c r="E119"/>
  <c r="F119"/>
  <c r="J119"/>
  <c r="B120"/>
  <c r="E120"/>
  <c r="F120"/>
  <c r="G120"/>
  <c r="J120"/>
  <c r="B121"/>
  <c r="E121"/>
  <c r="F121"/>
  <c r="J121"/>
  <c r="B122"/>
  <c r="E122"/>
  <c r="F122"/>
  <c r="J122"/>
  <c r="B123"/>
  <c r="E123"/>
  <c r="F123"/>
  <c r="G123"/>
  <c r="J123"/>
  <c r="B124"/>
  <c r="E124"/>
  <c r="F124"/>
  <c r="G124"/>
  <c r="J124"/>
  <c r="B125"/>
  <c r="E125"/>
  <c r="F125"/>
  <c r="G125"/>
  <c r="J125"/>
  <c r="B126"/>
  <c r="E126"/>
  <c r="F126"/>
  <c r="J126"/>
  <c r="B127"/>
  <c r="E127"/>
  <c r="F127"/>
  <c r="J127"/>
  <c r="B128"/>
  <c r="E128"/>
  <c r="F128"/>
  <c r="G128"/>
  <c r="J128"/>
  <c r="B129"/>
  <c r="E129"/>
  <c r="F129"/>
  <c r="J129"/>
  <c r="B130"/>
  <c r="E130"/>
  <c r="F130"/>
  <c r="J130"/>
  <c r="B131"/>
  <c r="E131"/>
  <c r="F131"/>
  <c r="G131"/>
  <c r="J131"/>
  <c r="B132"/>
  <c r="E132"/>
  <c r="F132"/>
  <c r="G132"/>
  <c r="J132"/>
  <c r="B133"/>
  <c r="E133"/>
  <c r="F133"/>
  <c r="G133"/>
  <c r="J133"/>
  <c r="B134"/>
  <c r="E134"/>
  <c r="F134"/>
  <c r="J134"/>
  <c r="B135"/>
  <c r="E135"/>
  <c r="F135"/>
  <c r="J135"/>
  <c r="B136"/>
  <c r="E136"/>
  <c r="F136"/>
  <c r="G136"/>
  <c r="J136"/>
  <c r="B137"/>
  <c r="E137"/>
  <c r="F137"/>
  <c r="J137"/>
  <c r="B138"/>
  <c r="E138"/>
  <c r="F138"/>
  <c r="J138"/>
  <c r="B139"/>
  <c r="E139"/>
  <c r="F139"/>
  <c r="G139"/>
  <c r="J139"/>
  <c r="B140"/>
  <c r="E140"/>
  <c r="F140"/>
  <c r="G140"/>
  <c r="J140"/>
  <c r="B141"/>
  <c r="E141"/>
  <c r="F141"/>
  <c r="G141"/>
  <c r="J141"/>
  <c r="B142"/>
  <c r="E142"/>
  <c r="F142"/>
  <c r="J142"/>
  <c r="B143"/>
  <c r="E143"/>
  <c r="F143"/>
  <c r="J143"/>
  <c r="B144"/>
  <c r="E144"/>
  <c r="F144"/>
  <c r="G144"/>
  <c r="J144"/>
  <c r="B145"/>
  <c r="E145"/>
  <c r="F145"/>
  <c r="J145"/>
  <c r="B146"/>
  <c r="E146"/>
  <c r="F146"/>
  <c r="J146"/>
  <c r="B147"/>
  <c r="E147"/>
  <c r="F147"/>
  <c r="G147"/>
  <c r="J147"/>
  <c r="B148"/>
  <c r="E148"/>
  <c r="F148"/>
  <c r="G148"/>
  <c r="J148"/>
  <c r="B149"/>
  <c r="E149"/>
  <c r="F149"/>
  <c r="G149"/>
  <c r="J149"/>
  <c r="B150"/>
  <c r="E150"/>
  <c r="F150"/>
  <c r="J150"/>
  <c r="B151"/>
  <c r="E151"/>
  <c r="F151"/>
  <c r="J151"/>
  <c r="B152"/>
  <c r="E152"/>
  <c r="F152"/>
  <c r="G152"/>
  <c r="J152"/>
  <c r="B153"/>
  <c r="E153"/>
  <c r="F153"/>
  <c r="J153"/>
  <c r="B154"/>
  <c r="E154"/>
  <c r="F154"/>
  <c r="J154"/>
  <c r="B155"/>
  <c r="E155"/>
  <c r="F155"/>
  <c r="G155"/>
  <c r="J155"/>
  <c r="B156"/>
  <c r="E156"/>
  <c r="F156"/>
  <c r="G156"/>
  <c r="J156"/>
  <c r="B157"/>
  <c r="E157"/>
  <c r="F157"/>
  <c r="G157"/>
  <c r="J157"/>
  <c r="B158"/>
  <c r="E158"/>
  <c r="F158"/>
  <c r="J158"/>
  <c r="B159"/>
  <c r="E159"/>
  <c r="F159"/>
  <c r="J159"/>
  <c r="B160"/>
  <c r="E160"/>
  <c r="F160"/>
  <c r="G160"/>
  <c r="J160"/>
  <c r="B161"/>
  <c r="E161"/>
  <c r="F161"/>
  <c r="J161"/>
  <c r="B162"/>
  <c r="E162"/>
  <c r="F162"/>
  <c r="J162"/>
  <c r="B163"/>
  <c r="E163"/>
  <c r="F163"/>
  <c r="G163"/>
  <c r="J163"/>
  <c r="B164"/>
  <c r="E164"/>
  <c r="F164"/>
  <c r="G164"/>
  <c r="J164"/>
  <c r="F166"/>
  <c r="G166"/>
  <c r="D167"/>
  <c r="B170"/>
  <c r="E170"/>
  <c r="F170"/>
  <c r="J170"/>
  <c r="B171"/>
  <c r="E171"/>
  <c r="F171"/>
  <c r="G171"/>
  <c r="J171"/>
  <c r="B172"/>
  <c r="E172"/>
  <c r="F172"/>
  <c r="J172"/>
  <c r="B173"/>
  <c r="E173"/>
  <c r="F173"/>
  <c r="G173"/>
  <c r="J173"/>
  <c r="B174"/>
  <c r="E174"/>
  <c r="F174"/>
  <c r="J174"/>
  <c r="B175"/>
  <c r="E175"/>
  <c r="F175"/>
  <c r="G175"/>
  <c r="J175"/>
  <c r="B176"/>
  <c r="E176"/>
  <c r="F176"/>
  <c r="J176"/>
  <c r="B177"/>
  <c r="E177"/>
  <c r="F177"/>
  <c r="G177"/>
  <c r="J177"/>
  <c r="B178"/>
  <c r="E178"/>
  <c r="F178"/>
  <c r="J178"/>
  <c r="B179"/>
  <c r="E179"/>
  <c r="F179"/>
  <c r="G179"/>
  <c r="J179"/>
  <c r="B180"/>
  <c r="E180"/>
  <c r="F180"/>
  <c r="J180"/>
  <c r="B181"/>
  <c r="E181"/>
  <c r="F181"/>
  <c r="G181"/>
  <c r="J181"/>
  <c r="B182"/>
  <c r="E182"/>
  <c r="F182"/>
  <c r="J182"/>
  <c r="B183"/>
  <c r="E183"/>
  <c r="F183"/>
  <c r="G183"/>
  <c r="J183"/>
  <c r="B184"/>
  <c r="E184"/>
  <c r="F184"/>
  <c r="J184"/>
  <c r="B185"/>
  <c r="E185"/>
  <c r="F185"/>
  <c r="G185"/>
  <c r="J185"/>
  <c r="B186"/>
  <c r="E186"/>
  <c r="F186"/>
  <c r="J186"/>
  <c r="B187"/>
  <c r="E187"/>
  <c r="F187"/>
  <c r="G187"/>
  <c r="J187"/>
  <c r="B188"/>
  <c r="E188"/>
  <c r="F188"/>
  <c r="J188"/>
  <c r="B189"/>
  <c r="E189"/>
  <c r="F189"/>
  <c r="G189"/>
  <c r="J189"/>
  <c r="B190"/>
  <c r="E190"/>
  <c r="F190"/>
  <c r="G190"/>
  <c r="J190"/>
  <c r="B191"/>
  <c r="E191"/>
  <c r="F191"/>
  <c r="G191"/>
  <c r="J191"/>
  <c r="B192"/>
  <c r="E192"/>
  <c r="F192"/>
  <c r="J192"/>
  <c r="B193"/>
  <c r="E193"/>
  <c r="F193"/>
  <c r="G193"/>
  <c r="J193"/>
  <c r="B194"/>
  <c r="E194"/>
  <c r="F194"/>
  <c r="J194"/>
  <c r="B195"/>
  <c r="E195"/>
  <c r="F195"/>
  <c r="G195"/>
  <c r="J195"/>
  <c r="B196"/>
  <c r="E196"/>
  <c r="F196"/>
  <c r="J196"/>
  <c r="B197"/>
  <c r="E197"/>
  <c r="F197"/>
  <c r="G197"/>
  <c r="J197"/>
  <c r="B198"/>
  <c r="E198"/>
  <c r="F198"/>
  <c r="J198"/>
  <c r="B199"/>
  <c r="E199"/>
  <c r="F199"/>
  <c r="G199"/>
  <c r="J199"/>
  <c r="B200"/>
  <c r="E200"/>
  <c r="F200"/>
  <c r="J200"/>
  <c r="B201"/>
  <c r="E201"/>
  <c r="F201"/>
  <c r="G201"/>
  <c r="J201"/>
  <c r="B202"/>
  <c r="E202"/>
  <c r="F202"/>
  <c r="J202"/>
  <c r="B203"/>
  <c r="E203"/>
  <c r="F203"/>
  <c r="G203"/>
  <c r="J203"/>
  <c r="B204"/>
  <c r="E204"/>
  <c r="F204"/>
  <c r="J204"/>
  <c r="B205"/>
  <c r="E205"/>
  <c r="F205"/>
  <c r="G205"/>
  <c r="J205"/>
  <c r="B206"/>
  <c r="E206"/>
  <c r="F206"/>
  <c r="J206"/>
  <c r="B207"/>
  <c r="E207"/>
  <c r="F207"/>
  <c r="G207"/>
  <c r="J207"/>
  <c r="B208"/>
  <c r="E208"/>
  <c r="F208"/>
  <c r="J208"/>
  <c r="B209"/>
  <c r="E209"/>
  <c r="F209"/>
  <c r="G209"/>
  <c r="J209"/>
  <c r="B210"/>
  <c r="E210"/>
  <c r="F210"/>
  <c r="J210"/>
  <c r="B211"/>
  <c r="E211"/>
  <c r="F211"/>
  <c r="G211"/>
  <c r="J211"/>
  <c r="B212"/>
  <c r="E212"/>
  <c r="F212"/>
  <c r="J212"/>
  <c r="B213"/>
  <c r="E213"/>
  <c r="F213"/>
  <c r="G213"/>
  <c r="J213"/>
  <c r="B214"/>
  <c r="E214"/>
  <c r="F214"/>
  <c r="J214"/>
  <c r="B215"/>
  <c r="E215"/>
  <c r="F215"/>
  <c r="G215"/>
  <c r="J215"/>
  <c r="B216"/>
  <c r="E216"/>
  <c r="F216"/>
  <c r="J216"/>
  <c r="B217"/>
  <c r="E217"/>
  <c r="F217"/>
  <c r="G217"/>
  <c r="J217"/>
  <c r="B218"/>
  <c r="E218"/>
  <c r="F218"/>
  <c r="J218"/>
  <c r="B219"/>
  <c r="E219"/>
  <c r="F219"/>
  <c r="G219"/>
  <c r="J219"/>
  <c r="F221"/>
  <c r="G221"/>
  <c r="D222"/>
  <c r="B225"/>
  <c r="E225"/>
  <c r="F225"/>
  <c r="J225"/>
  <c r="B226"/>
  <c r="E226"/>
  <c r="F226"/>
  <c r="J226"/>
  <c r="B227"/>
  <c r="E227"/>
  <c r="F227"/>
  <c r="G227"/>
  <c r="J227"/>
  <c r="B228"/>
  <c r="E228"/>
  <c r="F228"/>
  <c r="G228"/>
  <c r="J228"/>
  <c r="B229"/>
  <c r="E229"/>
  <c r="F229"/>
  <c r="G229"/>
  <c r="J229"/>
  <c r="B230"/>
  <c r="E230"/>
  <c r="F230"/>
  <c r="J230"/>
  <c r="B231"/>
  <c r="E231"/>
  <c r="F231"/>
  <c r="J231"/>
  <c r="B232"/>
  <c r="E232"/>
  <c r="F232"/>
  <c r="G232"/>
  <c r="J232"/>
  <c r="B233"/>
  <c r="E233"/>
  <c r="F233"/>
  <c r="J233"/>
  <c r="B234"/>
  <c r="E234"/>
  <c r="F234"/>
  <c r="J234"/>
  <c r="B235"/>
  <c r="E235"/>
  <c r="F235"/>
  <c r="G235"/>
  <c r="J235"/>
  <c r="B236"/>
  <c r="E236"/>
  <c r="F236"/>
  <c r="G236"/>
  <c r="J236"/>
  <c r="B237"/>
  <c r="E237"/>
  <c r="F237"/>
  <c r="G237"/>
  <c r="J237"/>
  <c r="B238"/>
  <c r="E238"/>
  <c r="F238"/>
  <c r="G238"/>
  <c r="J238"/>
  <c r="B239"/>
  <c r="E239"/>
  <c r="F239"/>
  <c r="J239"/>
  <c r="B240"/>
  <c r="E240"/>
  <c r="F240"/>
  <c r="G240"/>
  <c r="J240"/>
  <c r="B241"/>
  <c r="E241"/>
  <c r="F241"/>
  <c r="J241"/>
  <c r="B242"/>
  <c r="E242"/>
  <c r="F242"/>
  <c r="J242"/>
  <c r="B243"/>
  <c r="E243"/>
  <c r="F243"/>
  <c r="G243"/>
  <c r="J243"/>
  <c r="B244"/>
  <c r="E244"/>
  <c r="F244"/>
  <c r="G244"/>
  <c r="J244"/>
  <c r="B245"/>
  <c r="E245"/>
  <c r="F245"/>
  <c r="G245"/>
  <c r="J245"/>
  <c r="B246"/>
  <c r="E246"/>
  <c r="F246"/>
  <c r="J246"/>
  <c r="B247"/>
  <c r="E247"/>
  <c r="F247"/>
  <c r="J247"/>
  <c r="B248"/>
  <c r="E248"/>
  <c r="F248"/>
  <c r="G248"/>
  <c r="J248"/>
  <c r="B249"/>
  <c r="E249"/>
  <c r="F249"/>
  <c r="J249"/>
  <c r="B250"/>
  <c r="E250"/>
  <c r="F250"/>
  <c r="J250"/>
  <c r="B251"/>
  <c r="E251"/>
  <c r="F251"/>
  <c r="G251"/>
  <c r="J251"/>
  <c r="B252"/>
  <c r="E252"/>
  <c r="F252"/>
  <c r="G252"/>
  <c r="J252"/>
  <c r="B253"/>
  <c r="E253"/>
  <c r="F253"/>
  <c r="G253"/>
  <c r="J253"/>
  <c r="B254"/>
  <c r="E254"/>
  <c r="F254"/>
  <c r="J254"/>
  <c r="B255"/>
  <c r="E255"/>
  <c r="F255"/>
  <c r="J255"/>
  <c r="B256"/>
  <c r="E256"/>
  <c r="F256"/>
  <c r="G256"/>
  <c r="J256"/>
  <c r="B257"/>
  <c r="E257"/>
  <c r="F257"/>
  <c r="J257"/>
  <c r="B258"/>
  <c r="E258"/>
  <c r="F258"/>
  <c r="J258"/>
  <c r="B259"/>
  <c r="E259"/>
  <c r="F259"/>
  <c r="G259"/>
  <c r="J259"/>
  <c r="B260"/>
  <c r="E260"/>
  <c r="F260"/>
  <c r="G260"/>
  <c r="J260"/>
  <c r="B261"/>
  <c r="E261"/>
  <c r="F261"/>
  <c r="G261"/>
  <c r="J261"/>
  <c r="B262"/>
  <c r="E262"/>
  <c r="F262"/>
  <c r="J262"/>
  <c r="B263"/>
  <c r="E263"/>
  <c r="F263"/>
  <c r="J263"/>
  <c r="B264"/>
  <c r="E264"/>
  <c r="F264"/>
  <c r="G264"/>
  <c r="J264"/>
  <c r="B265"/>
  <c r="E265"/>
  <c r="F265"/>
  <c r="J265"/>
  <c r="B266"/>
  <c r="E266"/>
  <c r="F266"/>
  <c r="J266"/>
  <c r="B267"/>
  <c r="E267"/>
  <c r="F267"/>
  <c r="G267"/>
  <c r="J267"/>
  <c r="B268"/>
  <c r="E268"/>
  <c r="F268"/>
  <c r="G268"/>
  <c r="J268"/>
  <c r="B269"/>
  <c r="E269"/>
  <c r="F269"/>
  <c r="G269"/>
  <c r="J269"/>
  <c r="B270"/>
  <c r="E270"/>
  <c r="F270"/>
  <c r="J270"/>
  <c r="B271"/>
  <c r="E271"/>
  <c r="F271"/>
  <c r="J271"/>
  <c r="B272"/>
  <c r="E272"/>
  <c r="F272"/>
  <c r="G272"/>
  <c r="J272"/>
  <c r="B273"/>
  <c r="E273"/>
  <c r="F273"/>
  <c r="J273"/>
  <c r="B274"/>
  <c r="E274"/>
  <c r="F274"/>
  <c r="J274"/>
  <c r="F276"/>
  <c r="G276"/>
  <c r="D277"/>
  <c r="B280"/>
  <c r="E280"/>
  <c r="F280"/>
  <c r="G280"/>
  <c r="J280"/>
  <c r="B281"/>
  <c r="E281"/>
  <c r="F281"/>
  <c r="J281"/>
  <c r="B282"/>
  <c r="E282"/>
  <c r="F282"/>
  <c r="G282"/>
  <c r="J282"/>
  <c r="B283"/>
  <c r="E283"/>
  <c r="F283"/>
  <c r="J283"/>
  <c r="B284"/>
  <c r="E284"/>
  <c r="F284"/>
  <c r="G284"/>
  <c r="J284"/>
  <c r="B285"/>
  <c r="E285"/>
  <c r="F285"/>
  <c r="J285"/>
  <c r="B286"/>
  <c r="E286"/>
  <c r="F286"/>
  <c r="G286"/>
  <c r="J286"/>
  <c r="B287"/>
  <c r="E287"/>
  <c r="F287"/>
  <c r="J287"/>
  <c r="B288"/>
  <c r="E288"/>
  <c r="F288"/>
  <c r="G288"/>
  <c r="J288"/>
  <c r="B289"/>
  <c r="E289"/>
  <c r="F289"/>
  <c r="J289"/>
  <c r="B290"/>
  <c r="E290"/>
  <c r="F290"/>
  <c r="G290"/>
  <c r="J290"/>
  <c r="B291"/>
  <c r="E291"/>
  <c r="F291"/>
  <c r="J291"/>
  <c r="B292"/>
  <c r="E292"/>
  <c r="F292"/>
  <c r="G292"/>
  <c r="J292"/>
  <c r="B293"/>
  <c r="E293"/>
  <c r="F293"/>
  <c r="J293"/>
  <c r="B294"/>
  <c r="E294"/>
  <c r="F294"/>
  <c r="G294"/>
  <c r="J294"/>
  <c r="B295"/>
  <c r="E295"/>
  <c r="F295"/>
  <c r="J295"/>
  <c r="B296"/>
  <c r="E296"/>
  <c r="F296"/>
  <c r="G296"/>
  <c r="J296"/>
  <c r="B297"/>
  <c r="E297"/>
  <c r="F297"/>
  <c r="J297"/>
  <c r="B298"/>
  <c r="E298"/>
  <c r="F298"/>
  <c r="G298"/>
  <c r="J298"/>
  <c r="B299"/>
  <c r="E299"/>
  <c r="F299"/>
  <c r="J299"/>
  <c r="B300"/>
  <c r="E300"/>
  <c r="F300"/>
  <c r="G300"/>
  <c r="J300"/>
  <c r="B301"/>
  <c r="E301"/>
  <c r="F301"/>
  <c r="J301"/>
  <c r="B302"/>
  <c r="E302"/>
  <c r="F302"/>
  <c r="G302"/>
  <c r="J302"/>
  <c r="B303"/>
  <c r="E303"/>
  <c r="F303"/>
  <c r="J303"/>
  <c r="B304"/>
  <c r="E304"/>
  <c r="F304"/>
  <c r="G304"/>
  <c r="J304"/>
  <c r="B305"/>
  <c r="E305"/>
  <c r="F305"/>
  <c r="J305"/>
  <c r="B306"/>
  <c r="E306"/>
  <c r="F306"/>
  <c r="G306"/>
  <c r="J306"/>
  <c r="B307"/>
  <c r="E307"/>
  <c r="F307"/>
  <c r="J307"/>
  <c r="B308"/>
  <c r="E308"/>
  <c r="F308"/>
  <c r="G308"/>
  <c r="J308"/>
  <c r="B309"/>
  <c r="E309"/>
  <c r="F309"/>
  <c r="J309"/>
  <c r="B310"/>
  <c r="E310"/>
  <c r="F310"/>
  <c r="G310"/>
  <c r="J310"/>
  <c r="B311"/>
  <c r="E311"/>
  <c r="F311"/>
  <c r="J311"/>
  <c r="B312"/>
  <c r="E312"/>
  <c r="F312"/>
  <c r="G312"/>
  <c r="J312"/>
  <c r="B313"/>
  <c r="E313"/>
  <c r="F313"/>
  <c r="J313"/>
  <c r="B314"/>
  <c r="E314"/>
  <c r="F314"/>
  <c r="G314"/>
  <c r="J314"/>
  <c r="B315"/>
  <c r="E315"/>
  <c r="F315"/>
  <c r="J315"/>
  <c r="B316"/>
  <c r="E316"/>
  <c r="F316"/>
  <c r="G316"/>
  <c r="J316"/>
  <c r="B317"/>
  <c r="E317"/>
  <c r="F317"/>
  <c r="J317"/>
  <c r="B318"/>
  <c r="E318"/>
  <c r="F318"/>
  <c r="G318"/>
  <c r="J318"/>
  <c r="B319"/>
  <c r="E319"/>
  <c r="F319"/>
  <c r="J319"/>
  <c r="B320"/>
  <c r="E320"/>
  <c r="F320"/>
  <c r="G320"/>
  <c r="J320"/>
  <c r="B321"/>
  <c r="E321"/>
  <c r="F321"/>
  <c r="J321"/>
  <c r="B322"/>
  <c r="E322"/>
  <c r="F322"/>
  <c r="G322"/>
  <c r="J322"/>
  <c r="B323"/>
  <c r="E323"/>
  <c r="F323"/>
  <c r="J323"/>
  <c r="B324"/>
  <c r="E324"/>
  <c r="F324"/>
  <c r="G324"/>
  <c r="J324"/>
  <c r="B325"/>
  <c r="E325"/>
  <c r="F325"/>
  <c r="J325"/>
  <c r="B326"/>
  <c r="E326"/>
  <c r="F326"/>
  <c r="G326"/>
  <c r="J326"/>
  <c r="B327"/>
  <c r="E327"/>
  <c r="F327"/>
  <c r="J327"/>
  <c r="B328"/>
  <c r="E328"/>
  <c r="F328"/>
  <c r="G328"/>
  <c r="J328"/>
  <c r="B329"/>
  <c r="E329"/>
  <c r="F329"/>
  <c r="J329"/>
  <c r="F331"/>
  <c r="G331"/>
  <c r="D332"/>
  <c r="B335"/>
  <c r="E335"/>
  <c r="F335"/>
  <c r="J335"/>
  <c r="B336"/>
  <c r="E336"/>
  <c r="F336"/>
  <c r="G336"/>
  <c r="J336"/>
  <c r="B337"/>
  <c r="E337"/>
  <c r="F337"/>
  <c r="J337"/>
  <c r="B338"/>
  <c r="E338"/>
  <c r="F338"/>
  <c r="J338"/>
  <c r="B339"/>
  <c r="E339"/>
  <c r="F339"/>
  <c r="G339"/>
  <c r="J339"/>
  <c r="B340"/>
  <c r="E340"/>
  <c r="F340"/>
  <c r="G340"/>
  <c r="J340"/>
  <c r="B341"/>
  <c r="E341"/>
  <c r="F341"/>
  <c r="G341"/>
  <c r="J341"/>
  <c r="B342"/>
  <c r="E342"/>
  <c r="F342"/>
  <c r="J342"/>
  <c r="B343"/>
  <c r="E343"/>
  <c r="F343"/>
  <c r="J343"/>
  <c r="B344"/>
  <c r="E344"/>
  <c r="F344"/>
  <c r="G344"/>
  <c r="J344"/>
  <c r="B345"/>
  <c r="E345"/>
  <c r="F345"/>
  <c r="J345"/>
  <c r="B346"/>
  <c r="E346"/>
  <c r="F346"/>
  <c r="J346"/>
  <c r="B347"/>
  <c r="E347"/>
  <c r="F347"/>
  <c r="G347"/>
  <c r="J347"/>
  <c r="B348"/>
  <c r="E348"/>
  <c r="F348"/>
  <c r="G348"/>
  <c r="J348"/>
  <c r="B349"/>
  <c r="E349"/>
  <c r="F349"/>
  <c r="G349"/>
  <c r="J349"/>
  <c r="B350"/>
  <c r="E350"/>
  <c r="F350"/>
  <c r="J350"/>
  <c r="B351"/>
  <c r="E351"/>
  <c r="F351"/>
  <c r="J351"/>
  <c r="B352"/>
  <c r="E352"/>
  <c r="F352"/>
  <c r="G352"/>
  <c r="J352"/>
  <c r="B353"/>
  <c r="E353"/>
  <c r="F353"/>
  <c r="J353"/>
  <c r="B354"/>
  <c r="E354"/>
  <c r="F354"/>
  <c r="J354"/>
  <c r="B355"/>
  <c r="E355"/>
  <c r="F355"/>
  <c r="G355"/>
  <c r="J355"/>
  <c r="B356"/>
  <c r="E356"/>
  <c r="F356"/>
  <c r="G356"/>
  <c r="J356"/>
  <c r="B357"/>
  <c r="E357"/>
  <c r="F357"/>
  <c r="G357"/>
  <c r="J357"/>
  <c r="B358"/>
  <c r="E358"/>
  <c r="F358"/>
  <c r="J358"/>
  <c r="B359"/>
  <c r="E359"/>
  <c r="F359"/>
  <c r="J359"/>
  <c r="B360"/>
  <c r="E360"/>
  <c r="F360"/>
  <c r="G360"/>
  <c r="J360"/>
  <c r="B361"/>
  <c r="E361"/>
  <c r="F361"/>
  <c r="J361"/>
  <c r="B362"/>
  <c r="E362"/>
  <c r="F362"/>
  <c r="J362"/>
  <c r="B363"/>
  <c r="E363"/>
  <c r="F363"/>
  <c r="G363"/>
  <c r="J363"/>
  <c r="B364"/>
  <c r="E364"/>
  <c r="F364"/>
  <c r="G364"/>
  <c r="J364"/>
  <c r="B365"/>
  <c r="E365"/>
  <c r="F365"/>
  <c r="G365"/>
  <c r="J365"/>
  <c r="B366"/>
  <c r="E366"/>
  <c r="F366"/>
  <c r="J366"/>
  <c r="B367"/>
  <c r="E367"/>
  <c r="F367"/>
  <c r="J367"/>
  <c r="B368"/>
  <c r="E368"/>
  <c r="F368"/>
  <c r="G368"/>
  <c r="J368"/>
  <c r="B369"/>
  <c r="E369"/>
  <c r="F369"/>
  <c r="J369"/>
  <c r="B370"/>
  <c r="E370"/>
  <c r="F370"/>
  <c r="J370"/>
  <c r="B371"/>
  <c r="E371"/>
  <c r="F371"/>
  <c r="G371"/>
  <c r="J371"/>
  <c r="B372"/>
  <c r="E372"/>
  <c r="F372"/>
  <c r="G372"/>
  <c r="J372"/>
  <c r="B373"/>
  <c r="E373"/>
  <c r="F373"/>
  <c r="G373"/>
  <c r="J373"/>
  <c r="B374"/>
  <c r="E374"/>
  <c r="F374"/>
  <c r="J374"/>
  <c r="B375"/>
  <c r="E375"/>
  <c r="F375"/>
  <c r="J375"/>
  <c r="B376"/>
  <c r="E376"/>
  <c r="F376"/>
  <c r="G376"/>
  <c r="J376"/>
  <c r="B377"/>
  <c r="E377"/>
  <c r="F377"/>
  <c r="J377"/>
  <c r="B378"/>
  <c r="E378"/>
  <c r="F378"/>
  <c r="J378"/>
  <c r="B379"/>
  <c r="E379"/>
  <c r="F379"/>
  <c r="G379"/>
  <c r="J379"/>
  <c r="B380"/>
  <c r="E380"/>
  <c r="F380"/>
  <c r="G380"/>
  <c r="J380"/>
  <c r="B381"/>
  <c r="E381"/>
  <c r="F381"/>
  <c r="G381"/>
  <c r="J381"/>
  <c r="B382"/>
  <c r="E382"/>
  <c r="F382"/>
  <c r="J382"/>
  <c r="B383"/>
  <c r="E383"/>
  <c r="F383"/>
  <c r="J383"/>
  <c r="B384"/>
  <c r="E384"/>
  <c r="F384"/>
  <c r="G384"/>
  <c r="J384"/>
  <c r="F386"/>
  <c r="G386"/>
  <c r="D387"/>
  <c r="B390"/>
  <c r="E390"/>
  <c r="F390"/>
  <c r="J390"/>
  <c r="B391"/>
  <c r="E391"/>
  <c r="F391"/>
  <c r="G391"/>
  <c r="J391"/>
  <c r="B392"/>
  <c r="E392"/>
  <c r="F392"/>
  <c r="J392"/>
  <c r="B393"/>
  <c r="E393"/>
  <c r="F393"/>
  <c r="G393"/>
  <c r="J393"/>
  <c r="B394"/>
  <c r="E394"/>
  <c r="F394"/>
  <c r="J394"/>
  <c r="B395"/>
  <c r="E395"/>
  <c r="F395"/>
  <c r="G395"/>
  <c r="J395"/>
  <c r="B396"/>
  <c r="E396"/>
  <c r="F396"/>
  <c r="J396"/>
  <c r="B397"/>
  <c r="E397"/>
  <c r="F397"/>
  <c r="G397"/>
  <c r="J397"/>
  <c r="B398"/>
  <c r="E398"/>
  <c r="F398"/>
  <c r="J398"/>
  <c r="B399"/>
  <c r="E399"/>
  <c r="F399"/>
  <c r="G399"/>
  <c r="J399"/>
  <c r="B400"/>
  <c r="E400"/>
  <c r="F400"/>
  <c r="J400"/>
  <c r="B401"/>
  <c r="E401"/>
  <c r="F401"/>
  <c r="G401"/>
  <c r="J401"/>
  <c r="B402"/>
  <c r="E402"/>
  <c r="F402"/>
  <c r="J402"/>
  <c r="B403"/>
  <c r="E403"/>
  <c r="F403"/>
  <c r="G403"/>
  <c r="J403"/>
  <c r="B404"/>
  <c r="E404"/>
  <c r="F404"/>
  <c r="J404"/>
  <c r="B405"/>
  <c r="E405"/>
  <c r="F405"/>
  <c r="G405"/>
  <c r="J405"/>
  <c r="B406"/>
  <c r="E406"/>
  <c r="F406"/>
  <c r="J406"/>
  <c r="B407"/>
  <c r="E407"/>
  <c r="F407"/>
  <c r="G407"/>
  <c r="J407"/>
  <c r="B408"/>
  <c r="E408"/>
  <c r="F408"/>
  <c r="J408"/>
  <c r="B409"/>
  <c r="E409"/>
  <c r="F409"/>
  <c r="G409"/>
  <c r="J409"/>
  <c r="B410"/>
  <c r="E410"/>
  <c r="F410"/>
  <c r="J410"/>
  <c r="B411"/>
  <c r="E411"/>
  <c r="F411"/>
  <c r="G411"/>
  <c r="J411"/>
  <c r="B412"/>
  <c r="E412"/>
  <c r="F412"/>
  <c r="J412"/>
  <c r="B413"/>
  <c r="E413"/>
  <c r="F413"/>
  <c r="G413"/>
  <c r="J413"/>
  <c r="B414"/>
  <c r="E414"/>
  <c r="F414"/>
  <c r="J414"/>
  <c r="B415"/>
  <c r="E415"/>
  <c r="F415"/>
  <c r="G415"/>
  <c r="J415"/>
  <c r="B416"/>
  <c r="E416"/>
  <c r="F416"/>
  <c r="J416"/>
  <c r="B417"/>
  <c r="E417"/>
  <c r="F417"/>
  <c r="G417"/>
  <c r="J417"/>
  <c r="B418"/>
  <c r="E418"/>
  <c r="F418"/>
  <c r="J418"/>
  <c r="B419"/>
  <c r="E419"/>
  <c r="F419"/>
  <c r="G419"/>
  <c r="J419"/>
  <c r="B420"/>
  <c r="E420"/>
  <c r="F420"/>
  <c r="J420"/>
  <c r="B421"/>
  <c r="E421"/>
  <c r="F421"/>
  <c r="G421"/>
  <c r="J421"/>
  <c r="B422"/>
  <c r="E422"/>
  <c r="F422"/>
  <c r="J422"/>
  <c r="B423"/>
  <c r="E423"/>
  <c r="F423"/>
  <c r="G423"/>
  <c r="J423"/>
  <c r="B424"/>
  <c r="E424"/>
  <c r="F424"/>
  <c r="J424"/>
  <c r="B425"/>
  <c r="E425"/>
  <c r="F425"/>
  <c r="G425"/>
  <c r="J425"/>
  <c r="B426"/>
  <c r="E426"/>
  <c r="F426"/>
  <c r="J426"/>
  <c r="B427"/>
  <c r="E427"/>
  <c r="F427"/>
  <c r="G427"/>
  <c r="J427"/>
  <c r="B428"/>
  <c r="E428"/>
  <c r="F428"/>
  <c r="J428"/>
  <c r="B429"/>
  <c r="E429"/>
  <c r="F429"/>
  <c r="G429"/>
  <c r="J429"/>
  <c r="B430"/>
  <c r="E430"/>
  <c r="F430"/>
  <c r="J430"/>
  <c r="B431"/>
  <c r="E431"/>
  <c r="F431"/>
  <c r="G431"/>
  <c r="J431"/>
  <c r="B432"/>
  <c r="E432"/>
  <c r="F432"/>
  <c r="J432"/>
  <c r="B433"/>
  <c r="E433"/>
  <c r="F433"/>
  <c r="G433"/>
  <c r="J433"/>
  <c r="B434"/>
  <c r="E434"/>
  <c r="F434"/>
  <c r="J434"/>
  <c r="B435"/>
  <c r="E435"/>
  <c r="F435"/>
  <c r="G435"/>
  <c r="J435"/>
  <c r="B436"/>
  <c r="E436"/>
  <c r="F436"/>
  <c r="J436"/>
  <c r="B437"/>
  <c r="E437"/>
  <c r="F437"/>
  <c r="G437"/>
  <c r="J437"/>
  <c r="B438"/>
  <c r="E438"/>
  <c r="F438"/>
  <c r="J438"/>
  <c r="B439"/>
  <c r="E439"/>
  <c r="F439"/>
  <c r="G439"/>
  <c r="J439"/>
  <c r="F441"/>
  <c r="G441"/>
  <c r="D442"/>
  <c r="B445"/>
  <c r="E445"/>
  <c r="F445"/>
  <c r="G445"/>
  <c r="J445"/>
  <c r="B446"/>
  <c r="E446"/>
  <c r="F446"/>
  <c r="J446"/>
  <c r="B447"/>
  <c r="E447"/>
  <c r="F447"/>
  <c r="J447"/>
  <c r="B448"/>
  <c r="E448"/>
  <c r="F448"/>
  <c r="G448"/>
  <c r="J448"/>
  <c r="B449"/>
  <c r="E449"/>
  <c r="F449"/>
  <c r="J449"/>
  <c r="B450"/>
  <c r="E450"/>
  <c r="F450"/>
  <c r="J450"/>
  <c r="B451"/>
  <c r="E451"/>
  <c r="F451"/>
  <c r="G451"/>
  <c r="J451"/>
  <c r="B452"/>
  <c r="E452"/>
  <c r="F452"/>
  <c r="G452"/>
  <c r="J452"/>
  <c r="B453"/>
  <c r="E453"/>
  <c r="F453"/>
  <c r="G453"/>
  <c r="J453"/>
  <c r="B454"/>
  <c r="E454"/>
  <c r="F454"/>
  <c r="J454"/>
  <c r="B455"/>
  <c r="E455"/>
  <c r="F455"/>
  <c r="J455"/>
  <c r="B456"/>
  <c r="E456"/>
  <c r="F456"/>
  <c r="G456"/>
  <c r="J456"/>
  <c r="B457"/>
  <c r="E457"/>
  <c r="F457"/>
  <c r="J457"/>
  <c r="B458"/>
  <c r="E458"/>
  <c r="F458"/>
  <c r="J458"/>
  <c r="B459"/>
  <c r="E459"/>
  <c r="F459"/>
  <c r="G459"/>
  <c r="J459"/>
  <c r="B460"/>
  <c r="E460"/>
  <c r="F460"/>
  <c r="G460"/>
  <c r="J460"/>
  <c r="B461"/>
  <c r="E461"/>
  <c r="F461"/>
  <c r="G461"/>
  <c r="J461"/>
  <c r="B462"/>
  <c r="E462"/>
  <c r="F462"/>
  <c r="J462"/>
  <c r="B463"/>
  <c r="E463"/>
  <c r="F463"/>
  <c r="J463"/>
  <c r="B464"/>
  <c r="E464"/>
  <c r="F464"/>
  <c r="G464"/>
  <c r="J464"/>
  <c r="B465"/>
  <c r="E465"/>
  <c r="F465"/>
  <c r="J465"/>
  <c r="B466"/>
  <c r="E466"/>
  <c r="F466"/>
  <c r="J466"/>
  <c r="B467"/>
  <c r="E467"/>
  <c r="F467"/>
  <c r="G467"/>
  <c r="J467"/>
  <c r="B468"/>
  <c r="E468"/>
  <c r="F468"/>
  <c r="G468"/>
  <c r="J468"/>
  <c r="B469"/>
  <c r="E469"/>
  <c r="F469"/>
  <c r="G469"/>
  <c r="J469"/>
  <c r="B470"/>
  <c r="E470"/>
  <c r="F470"/>
  <c r="J470"/>
  <c r="B471"/>
  <c r="E471"/>
  <c r="F471"/>
  <c r="J471"/>
  <c r="B472"/>
  <c r="E472"/>
  <c r="F472"/>
  <c r="G472"/>
  <c r="J472"/>
  <c r="B473"/>
  <c r="E473"/>
  <c r="F473"/>
  <c r="J473"/>
  <c r="B474"/>
  <c r="E474"/>
  <c r="F474"/>
  <c r="J474"/>
  <c r="B475"/>
  <c r="E475"/>
  <c r="F475"/>
  <c r="G475"/>
  <c r="J475"/>
  <c r="B476"/>
  <c r="E476"/>
  <c r="F476"/>
  <c r="G476"/>
  <c r="J476"/>
  <c r="B477"/>
  <c r="E477"/>
  <c r="F477"/>
  <c r="G477"/>
  <c r="J477"/>
  <c r="B478"/>
  <c r="E478"/>
  <c r="F478"/>
  <c r="G478"/>
  <c r="J478"/>
  <c r="B479"/>
  <c r="E479"/>
  <c r="F479"/>
  <c r="J479"/>
  <c r="B480"/>
  <c r="E480"/>
  <c r="F480"/>
  <c r="G480"/>
  <c r="J480"/>
  <c r="B481"/>
  <c r="E481"/>
  <c r="F481"/>
  <c r="J481"/>
  <c r="B482"/>
  <c r="E482"/>
  <c r="F482"/>
  <c r="J482"/>
  <c r="B483"/>
  <c r="E483"/>
  <c r="F483"/>
  <c r="G483"/>
  <c r="J483"/>
  <c r="B484"/>
  <c r="E484"/>
  <c r="F484"/>
  <c r="G484"/>
  <c r="J484"/>
  <c r="B485"/>
  <c r="E485"/>
  <c r="F485"/>
  <c r="G485"/>
  <c r="J485"/>
  <c r="B486"/>
  <c r="E486"/>
  <c r="F486"/>
  <c r="J486"/>
  <c r="B487"/>
  <c r="E487"/>
  <c r="F487"/>
  <c r="J487"/>
  <c r="B488"/>
  <c r="E488"/>
  <c r="F488"/>
  <c r="G488"/>
  <c r="J488"/>
  <c r="B489"/>
  <c r="E489"/>
  <c r="F489"/>
  <c r="J489"/>
  <c r="B490"/>
  <c r="E490"/>
  <c r="F490"/>
  <c r="J490"/>
  <c r="B491"/>
  <c r="E491"/>
  <c r="F491"/>
  <c r="G491"/>
  <c r="J491"/>
  <c r="B492"/>
  <c r="E492"/>
  <c r="F492"/>
  <c r="G492"/>
  <c r="J492"/>
  <c r="B493"/>
  <c r="E493"/>
  <c r="F493"/>
  <c r="G493"/>
  <c r="J493"/>
  <c r="B494"/>
  <c r="E494"/>
  <c r="F494"/>
  <c r="J494"/>
  <c r="F496"/>
  <c r="G496"/>
  <c r="D497"/>
  <c r="B500"/>
  <c r="E500"/>
  <c r="F500"/>
  <c r="G500"/>
  <c r="J500"/>
  <c r="B501"/>
  <c r="E501"/>
  <c r="F501"/>
  <c r="J501"/>
  <c r="B502"/>
  <c r="E502"/>
  <c r="F502"/>
  <c r="G502"/>
  <c r="J502"/>
  <c r="B503"/>
  <c r="E503"/>
  <c r="F503"/>
  <c r="J503"/>
  <c r="B504"/>
  <c r="E504"/>
  <c r="F504"/>
  <c r="G504"/>
  <c r="J504"/>
  <c r="B505"/>
  <c r="E505"/>
  <c r="F505"/>
  <c r="J505"/>
  <c r="B506"/>
  <c r="E506"/>
  <c r="F506"/>
  <c r="G506"/>
  <c r="J506"/>
  <c r="B507"/>
  <c r="E507"/>
  <c r="F507"/>
  <c r="J507"/>
  <c r="B508"/>
  <c r="E508"/>
  <c r="F508"/>
  <c r="G508"/>
  <c r="J508"/>
  <c r="B509"/>
  <c r="E509"/>
  <c r="F509"/>
  <c r="J509"/>
  <c r="B510"/>
  <c r="E510"/>
  <c r="F510"/>
  <c r="G510"/>
  <c r="J510"/>
  <c r="B511"/>
  <c r="E511"/>
  <c r="F511"/>
  <c r="J511"/>
  <c r="B512"/>
  <c r="E512"/>
  <c r="F512"/>
  <c r="G512"/>
  <c r="J512"/>
  <c r="B513"/>
  <c r="E513"/>
  <c r="F513"/>
  <c r="J513"/>
  <c r="B514"/>
  <c r="E514"/>
  <c r="F514"/>
  <c r="G514"/>
  <c r="J514"/>
  <c r="B515"/>
  <c r="E515"/>
  <c r="F515"/>
  <c r="J515"/>
  <c r="B516"/>
  <c r="E516"/>
  <c r="F516"/>
  <c r="G516"/>
  <c r="J516"/>
  <c r="B517"/>
  <c r="E517"/>
  <c r="F517"/>
  <c r="J517"/>
  <c r="B518"/>
  <c r="E518"/>
  <c r="F518"/>
  <c r="G518"/>
  <c r="J518"/>
  <c r="B519"/>
  <c r="E519"/>
  <c r="F519"/>
  <c r="J519"/>
  <c r="B520"/>
  <c r="E520"/>
  <c r="F520"/>
  <c r="G520"/>
  <c r="J520"/>
  <c r="B521"/>
  <c r="E521"/>
  <c r="F521"/>
  <c r="J521"/>
  <c r="B522"/>
  <c r="E522"/>
  <c r="F522"/>
  <c r="G522"/>
  <c r="J522"/>
  <c r="B523"/>
  <c r="E523"/>
  <c r="F523"/>
  <c r="J523"/>
  <c r="B524"/>
  <c r="E524"/>
  <c r="F524"/>
  <c r="G524"/>
  <c r="J524"/>
  <c r="B525"/>
  <c r="E525"/>
  <c r="F525"/>
  <c r="J525"/>
  <c r="B526"/>
  <c r="E526"/>
  <c r="F526"/>
  <c r="G526"/>
  <c r="J526"/>
  <c r="B527"/>
  <c r="E527"/>
  <c r="F527"/>
  <c r="J527"/>
  <c r="B528"/>
  <c r="E528"/>
  <c r="F528"/>
  <c r="G528"/>
  <c r="J528"/>
  <c r="B529"/>
  <c r="E529"/>
  <c r="F529"/>
  <c r="J529"/>
  <c r="B530"/>
  <c r="E530"/>
  <c r="F530"/>
  <c r="G530"/>
  <c r="J530"/>
  <c r="B531"/>
  <c r="E531"/>
  <c r="F531"/>
  <c r="J531"/>
  <c r="B532"/>
  <c r="E532"/>
  <c r="F532"/>
  <c r="G532"/>
  <c r="J532"/>
  <c r="B533"/>
  <c r="E533"/>
  <c r="F533"/>
  <c r="J533"/>
  <c r="B534"/>
  <c r="E534"/>
  <c r="F534"/>
  <c r="G534"/>
  <c r="J534"/>
  <c r="B535"/>
  <c r="E535"/>
  <c r="F535"/>
  <c r="J535"/>
  <c r="B536"/>
  <c r="E536"/>
  <c r="F536"/>
  <c r="G536"/>
  <c r="J536"/>
  <c r="B537"/>
  <c r="E537"/>
  <c r="F537"/>
  <c r="J537"/>
  <c r="B538"/>
  <c r="E538"/>
  <c r="F538"/>
  <c r="G538"/>
  <c r="J538"/>
  <c r="B539"/>
  <c r="E539"/>
  <c r="F539"/>
  <c r="J539"/>
  <c r="B540"/>
  <c r="E540"/>
  <c r="F540"/>
  <c r="G540"/>
  <c r="J540"/>
  <c r="B541"/>
  <c r="E541"/>
  <c r="F541"/>
  <c r="J541"/>
  <c r="B542"/>
  <c r="E542"/>
  <c r="F542"/>
  <c r="G542"/>
  <c r="J542"/>
  <c r="B543"/>
  <c r="E543"/>
  <c r="F543"/>
  <c r="J543"/>
  <c r="B544"/>
  <c r="E544"/>
  <c r="F544"/>
  <c r="G544"/>
  <c r="J544"/>
  <c r="B545"/>
  <c r="E545"/>
  <c r="F545"/>
  <c r="J545"/>
  <c r="B546"/>
  <c r="E546"/>
  <c r="F546"/>
  <c r="G546"/>
  <c r="J546"/>
  <c r="B547"/>
  <c r="E547"/>
  <c r="F547"/>
  <c r="J547"/>
  <c r="B548"/>
  <c r="E548"/>
  <c r="F548"/>
  <c r="G548"/>
  <c r="J548"/>
  <c r="B549"/>
  <c r="E549"/>
  <c r="F549"/>
  <c r="J549"/>
  <c r="F1" i="33"/>
  <c r="G1"/>
  <c r="D2"/>
  <c r="B5"/>
  <c r="E5"/>
  <c r="F5"/>
  <c r="J5"/>
  <c r="B6"/>
  <c r="E6"/>
  <c r="F6"/>
  <c r="J6"/>
  <c r="B7"/>
  <c r="E7"/>
  <c r="F7"/>
  <c r="G7"/>
  <c r="J7"/>
  <c r="B8"/>
  <c r="E8"/>
  <c r="F8"/>
  <c r="G8"/>
  <c r="J8"/>
  <c r="B9"/>
  <c r="E9"/>
  <c r="F9"/>
  <c r="G9"/>
  <c r="J9"/>
  <c r="B10"/>
  <c r="E10"/>
  <c r="F10"/>
  <c r="J10"/>
  <c r="B11"/>
  <c r="E11"/>
  <c r="F11"/>
  <c r="J11"/>
  <c r="B12"/>
  <c r="E12"/>
  <c r="F12"/>
  <c r="G12"/>
  <c r="J12"/>
  <c r="B13"/>
  <c r="E13"/>
  <c r="F13"/>
  <c r="J13"/>
  <c r="B14"/>
  <c r="E14"/>
  <c r="F14"/>
  <c r="J14"/>
  <c r="B15"/>
  <c r="E15"/>
  <c r="F15"/>
  <c r="G15"/>
  <c r="J15"/>
  <c r="B16"/>
  <c r="E16"/>
  <c r="F16"/>
  <c r="G16"/>
  <c r="J16"/>
  <c r="B17"/>
  <c r="E17"/>
  <c r="F17"/>
  <c r="G17"/>
  <c r="J17"/>
  <c r="B18"/>
  <c r="E18"/>
  <c r="F18"/>
  <c r="J18"/>
  <c r="B19"/>
  <c r="E19"/>
  <c r="F19"/>
  <c r="J19"/>
  <c r="B20"/>
  <c r="E20"/>
  <c r="F20"/>
  <c r="G20"/>
  <c r="J20"/>
  <c r="B21"/>
  <c r="E21"/>
  <c r="F21"/>
  <c r="J21"/>
  <c r="B22"/>
  <c r="E22"/>
  <c r="F22"/>
  <c r="J22"/>
  <c r="B23"/>
  <c r="E23"/>
  <c r="F23"/>
  <c r="G23"/>
  <c r="J23"/>
  <c r="B24"/>
  <c r="E24"/>
  <c r="F24"/>
  <c r="G24"/>
  <c r="J24"/>
  <c r="B25"/>
  <c r="E25"/>
  <c r="F25"/>
  <c r="G25"/>
  <c r="J25"/>
  <c r="B26"/>
  <c r="E26"/>
  <c r="F26"/>
  <c r="J26"/>
  <c r="B27"/>
  <c r="E27"/>
  <c r="F27"/>
  <c r="J27"/>
  <c r="B28"/>
  <c r="E28"/>
  <c r="F28"/>
  <c r="G28"/>
  <c r="J28"/>
  <c r="B29"/>
  <c r="E29"/>
  <c r="F29"/>
  <c r="J29"/>
  <c r="B30"/>
  <c r="E30"/>
  <c r="F30"/>
  <c r="J30"/>
  <c r="B31"/>
  <c r="E31"/>
  <c r="F31"/>
  <c r="G31"/>
  <c r="J31"/>
  <c r="B32"/>
  <c r="E32"/>
  <c r="F32"/>
  <c r="G32"/>
  <c r="J32"/>
  <c r="B33"/>
  <c r="E33"/>
  <c r="F33"/>
  <c r="G33"/>
  <c r="J33"/>
  <c r="B34"/>
  <c r="E34"/>
  <c r="F34"/>
  <c r="J34"/>
  <c r="B35"/>
  <c r="E35"/>
  <c r="F35"/>
  <c r="J35"/>
  <c r="B36"/>
  <c r="E36"/>
  <c r="F36"/>
  <c r="G36"/>
  <c r="J36"/>
  <c r="B37"/>
  <c r="E37"/>
  <c r="F37"/>
  <c r="J37"/>
  <c r="B38"/>
  <c r="E38"/>
  <c r="F38"/>
  <c r="J38"/>
  <c r="B39"/>
  <c r="E39"/>
  <c r="F39"/>
  <c r="G39"/>
  <c r="J39"/>
  <c r="B40"/>
  <c r="E40"/>
  <c r="F40"/>
  <c r="G40"/>
  <c r="J40"/>
  <c r="B41"/>
  <c r="E41"/>
  <c r="F41"/>
  <c r="G41"/>
  <c r="J41"/>
  <c r="B42"/>
  <c r="E42"/>
  <c r="F42"/>
  <c r="J42"/>
  <c r="B43"/>
  <c r="E43"/>
  <c r="F43"/>
  <c r="J43"/>
  <c r="B44"/>
  <c r="E44"/>
  <c r="F44"/>
  <c r="G44"/>
  <c r="J44"/>
  <c r="B45"/>
  <c r="E45"/>
  <c r="F45"/>
  <c r="J45"/>
  <c r="B46"/>
  <c r="E46"/>
  <c r="F46"/>
  <c r="J46"/>
  <c r="B47"/>
  <c r="E47"/>
  <c r="F47"/>
  <c r="G47"/>
  <c r="J47"/>
  <c r="B48"/>
  <c r="E48"/>
  <c r="F48"/>
  <c r="G48"/>
  <c r="J48"/>
  <c r="B49"/>
  <c r="E49"/>
  <c r="F49"/>
  <c r="G49"/>
  <c r="J49"/>
  <c r="B50"/>
  <c r="E50"/>
  <c r="F50"/>
  <c r="J50"/>
  <c r="B51"/>
  <c r="E51"/>
  <c r="F51"/>
  <c r="J51"/>
  <c r="B52"/>
  <c r="E52"/>
  <c r="F52"/>
  <c r="G52"/>
  <c r="J52"/>
  <c r="B53"/>
  <c r="E53"/>
  <c r="F53"/>
  <c r="J53"/>
  <c r="B54"/>
  <c r="E54"/>
  <c r="F54"/>
  <c r="J54"/>
  <c r="F56"/>
  <c r="G56"/>
  <c r="D57"/>
  <c r="B60"/>
  <c r="E60"/>
  <c r="F60"/>
  <c r="G60"/>
  <c r="J60"/>
  <c r="B61"/>
  <c r="E61"/>
  <c r="F61"/>
  <c r="J61"/>
  <c r="B62"/>
  <c r="E62"/>
  <c r="F62"/>
  <c r="G62"/>
  <c r="J62"/>
  <c r="B63"/>
  <c r="E63"/>
  <c r="F63"/>
  <c r="J63"/>
  <c r="B64"/>
  <c r="E64"/>
  <c r="F64"/>
  <c r="G64"/>
  <c r="J64"/>
  <c r="B65"/>
  <c r="E65"/>
  <c r="F65"/>
  <c r="J65"/>
  <c r="B66"/>
  <c r="E66"/>
  <c r="F66"/>
  <c r="G66"/>
  <c r="J66"/>
  <c r="B67"/>
  <c r="E67"/>
  <c r="F67"/>
  <c r="J67"/>
  <c r="B68"/>
  <c r="E68"/>
  <c r="F68"/>
  <c r="G68"/>
  <c r="J68"/>
  <c r="B69"/>
  <c r="E69"/>
  <c r="F69"/>
  <c r="J69"/>
  <c r="B70"/>
  <c r="E70"/>
  <c r="F70"/>
  <c r="G70"/>
  <c r="J70"/>
  <c r="B71"/>
  <c r="E71"/>
  <c r="F71"/>
  <c r="J71"/>
  <c r="B72"/>
  <c r="E72"/>
  <c r="F72"/>
  <c r="G72"/>
  <c r="J72"/>
  <c r="B73"/>
  <c r="E73"/>
  <c r="F73"/>
  <c r="J73"/>
  <c r="B74"/>
  <c r="E74"/>
  <c r="F74"/>
  <c r="G74"/>
  <c r="J74"/>
  <c r="B75"/>
  <c r="E75"/>
  <c r="F75"/>
  <c r="J75"/>
  <c r="B76"/>
  <c r="E76"/>
  <c r="F76"/>
  <c r="G76"/>
  <c r="J76"/>
  <c r="B77"/>
  <c r="E77"/>
  <c r="F77"/>
  <c r="J77"/>
  <c r="B78"/>
  <c r="E78"/>
  <c r="F78"/>
  <c r="G78"/>
  <c r="J78"/>
  <c r="B79"/>
  <c r="E79"/>
  <c r="F79"/>
  <c r="J79"/>
  <c r="B80"/>
  <c r="E80"/>
  <c r="F80"/>
  <c r="G80"/>
  <c r="J80"/>
  <c r="B81"/>
  <c r="E81"/>
  <c r="F81"/>
  <c r="J81"/>
  <c r="B82"/>
  <c r="E82"/>
  <c r="F82"/>
  <c r="G82"/>
  <c r="J82"/>
  <c r="B83"/>
  <c r="E83"/>
  <c r="F83"/>
  <c r="J83"/>
  <c r="B84"/>
  <c r="E84"/>
  <c r="F84"/>
  <c r="G84"/>
  <c r="J84"/>
  <c r="B85"/>
  <c r="E85"/>
  <c r="F85"/>
  <c r="J85"/>
  <c r="B86"/>
  <c r="E86"/>
  <c r="F86"/>
  <c r="G86"/>
  <c r="J86"/>
  <c r="B87"/>
  <c r="E87"/>
  <c r="F87"/>
  <c r="J87"/>
  <c r="B88"/>
  <c r="E88"/>
  <c r="F88"/>
  <c r="G88"/>
  <c r="J88"/>
  <c r="B89"/>
  <c r="E89"/>
  <c r="F89"/>
  <c r="J89"/>
  <c r="B90"/>
  <c r="E90"/>
  <c r="F90"/>
  <c r="G90"/>
  <c r="J90"/>
  <c r="B91"/>
  <c r="E91"/>
  <c r="F91"/>
  <c r="J91"/>
  <c r="B92"/>
  <c r="E92"/>
  <c r="F92"/>
  <c r="G92"/>
  <c r="J92"/>
  <c r="B93"/>
  <c r="E93"/>
  <c r="F93"/>
  <c r="J93"/>
  <c r="B94"/>
  <c r="E94"/>
  <c r="F94"/>
  <c r="G94"/>
  <c r="J94"/>
  <c r="B95"/>
  <c r="E95"/>
  <c r="F95"/>
  <c r="J95"/>
  <c r="B96"/>
  <c r="E96"/>
  <c r="F96"/>
  <c r="G96"/>
  <c r="J96"/>
  <c r="B97"/>
  <c r="E97"/>
  <c r="F97"/>
  <c r="J97"/>
  <c r="B98"/>
  <c r="E98"/>
  <c r="F98"/>
  <c r="G98"/>
  <c r="J98"/>
  <c r="B99"/>
  <c r="E99"/>
  <c r="F99"/>
  <c r="J99"/>
  <c r="B100"/>
  <c r="E100"/>
  <c r="F100"/>
  <c r="G100"/>
  <c r="J100"/>
  <c r="B101"/>
  <c r="E101"/>
  <c r="F101"/>
  <c r="J101"/>
  <c r="B102"/>
  <c r="E102"/>
  <c r="F102"/>
  <c r="G102"/>
  <c r="J102"/>
  <c r="B103"/>
  <c r="E103"/>
  <c r="F103"/>
  <c r="J103"/>
  <c r="B104"/>
  <c r="E104"/>
  <c r="F104"/>
  <c r="G104"/>
  <c r="J104"/>
  <c r="B105"/>
  <c r="E105"/>
  <c r="F105"/>
  <c r="J105"/>
  <c r="B106"/>
  <c r="E106"/>
  <c r="F106"/>
  <c r="G106"/>
  <c r="J106"/>
  <c r="B107"/>
  <c r="E107"/>
  <c r="F107"/>
  <c r="J107"/>
  <c r="B108"/>
  <c r="E108"/>
  <c r="F108"/>
  <c r="G108"/>
  <c r="J108"/>
  <c r="B109"/>
  <c r="E109"/>
  <c r="F109"/>
  <c r="J109"/>
  <c r="F111"/>
  <c r="G111"/>
  <c r="D112"/>
  <c r="B115"/>
  <c r="E115"/>
  <c r="F115"/>
  <c r="J115"/>
  <c r="B116"/>
  <c r="E116"/>
  <c r="F116"/>
  <c r="G116"/>
  <c r="J116"/>
  <c r="B117"/>
  <c r="E117"/>
  <c r="F117"/>
  <c r="J117"/>
  <c r="B118"/>
  <c r="E118"/>
  <c r="F118"/>
  <c r="J118"/>
  <c r="B119"/>
  <c r="E119"/>
  <c r="F119"/>
  <c r="G119"/>
  <c r="J119"/>
  <c r="B120"/>
  <c r="E120"/>
  <c r="F120"/>
  <c r="G120"/>
  <c r="J120"/>
  <c r="B121"/>
  <c r="E121"/>
  <c r="F121"/>
  <c r="G121"/>
  <c r="J121"/>
  <c r="B122"/>
  <c r="E122"/>
  <c r="F122"/>
  <c r="J122"/>
  <c r="B123"/>
  <c r="E123"/>
  <c r="F123"/>
  <c r="J123"/>
  <c r="B124"/>
  <c r="E124"/>
  <c r="F124"/>
  <c r="G124"/>
  <c r="J124"/>
  <c r="B125"/>
  <c r="E125"/>
  <c r="F125"/>
  <c r="J125"/>
  <c r="B126"/>
  <c r="E126"/>
  <c r="F126"/>
  <c r="J126"/>
  <c r="B127"/>
  <c r="E127"/>
  <c r="F127"/>
  <c r="G127"/>
  <c r="J127"/>
  <c r="B128"/>
  <c r="E128"/>
  <c r="F128"/>
  <c r="G128"/>
  <c r="J128"/>
  <c r="B129"/>
  <c r="E129"/>
  <c r="F129"/>
  <c r="G129"/>
  <c r="J129"/>
  <c r="B130"/>
  <c r="E130"/>
  <c r="F130"/>
  <c r="J130"/>
  <c r="B131"/>
  <c r="E131"/>
  <c r="F131"/>
  <c r="J131"/>
  <c r="B132"/>
  <c r="E132"/>
  <c r="F132"/>
  <c r="G132"/>
  <c r="J132"/>
  <c r="B133"/>
  <c r="E133"/>
  <c r="F133"/>
  <c r="J133"/>
  <c r="B134"/>
  <c r="E134"/>
  <c r="F134"/>
  <c r="J134"/>
  <c r="B135"/>
  <c r="E135"/>
  <c r="F135"/>
  <c r="G135"/>
  <c r="J135"/>
  <c r="B136"/>
  <c r="E136"/>
  <c r="F136"/>
  <c r="G136"/>
  <c r="J136"/>
  <c r="B137"/>
  <c r="E137"/>
  <c r="F137"/>
  <c r="G137"/>
  <c r="J137"/>
  <c r="B138"/>
  <c r="E138"/>
  <c r="F138"/>
  <c r="J138"/>
  <c r="B139"/>
  <c r="E139"/>
  <c r="F139"/>
  <c r="J139"/>
  <c r="B140"/>
  <c r="E140"/>
  <c r="F140"/>
  <c r="G140"/>
  <c r="J140"/>
  <c r="B141"/>
  <c r="E141"/>
  <c r="F141"/>
  <c r="J141"/>
  <c r="B142"/>
  <c r="E142"/>
  <c r="F142"/>
  <c r="G142"/>
  <c r="J142"/>
  <c r="B143"/>
  <c r="E143"/>
  <c r="F143"/>
  <c r="G143"/>
  <c r="J143"/>
  <c r="B144"/>
  <c r="E144"/>
  <c r="F144"/>
  <c r="J144"/>
  <c r="B145"/>
  <c r="E145"/>
  <c r="F145"/>
  <c r="G145"/>
  <c r="J145"/>
  <c r="B146"/>
  <c r="E146"/>
  <c r="F146"/>
  <c r="J146"/>
  <c r="B147"/>
  <c r="E147"/>
  <c r="F147"/>
  <c r="G147"/>
  <c r="J147"/>
  <c r="B148"/>
  <c r="E148"/>
  <c r="F148"/>
  <c r="J148"/>
  <c r="B149"/>
  <c r="E149"/>
  <c r="F149"/>
  <c r="J149"/>
  <c r="B150"/>
  <c r="E150"/>
  <c r="F150"/>
  <c r="J150"/>
  <c r="B151"/>
  <c r="E151"/>
  <c r="F151"/>
  <c r="G151"/>
  <c r="J151"/>
  <c r="B152"/>
  <c r="E152"/>
  <c r="F152"/>
  <c r="G152"/>
  <c r="J152"/>
  <c r="B153"/>
  <c r="E153"/>
  <c r="F153"/>
  <c r="J153"/>
  <c r="B154"/>
  <c r="E154"/>
  <c r="F154"/>
  <c r="G154"/>
  <c r="J154"/>
  <c r="B155"/>
  <c r="E155"/>
  <c r="F155"/>
  <c r="J155"/>
  <c r="B156"/>
  <c r="E156"/>
  <c r="F156"/>
  <c r="G156"/>
  <c r="J156"/>
  <c r="B157"/>
  <c r="E157"/>
  <c r="F157"/>
  <c r="G157"/>
  <c r="J157"/>
  <c r="B158"/>
  <c r="E158"/>
  <c r="F158"/>
  <c r="J158"/>
  <c r="B159"/>
  <c r="E159"/>
  <c r="F159"/>
  <c r="J159"/>
  <c r="B160"/>
  <c r="E160"/>
  <c r="F160"/>
  <c r="G160"/>
  <c r="J160"/>
  <c r="B161"/>
  <c r="E161"/>
  <c r="F161"/>
  <c r="G161"/>
  <c r="J161"/>
  <c r="B162"/>
  <c r="E162"/>
  <c r="F162"/>
  <c r="J162"/>
  <c r="B163"/>
  <c r="E163"/>
  <c r="F163"/>
  <c r="G163"/>
  <c r="J163"/>
  <c r="B164"/>
  <c r="E164"/>
  <c r="F164"/>
  <c r="J164"/>
  <c r="F166"/>
  <c r="G166"/>
  <c r="D167"/>
  <c r="B170"/>
  <c r="E170"/>
  <c r="F170"/>
  <c r="G170"/>
  <c r="J170"/>
  <c r="B171"/>
  <c r="E171"/>
  <c r="F171"/>
  <c r="G171"/>
  <c r="J171"/>
  <c r="B172"/>
  <c r="E172"/>
  <c r="F172"/>
  <c r="J172"/>
  <c r="B173"/>
  <c r="E173"/>
  <c r="F173"/>
  <c r="G173"/>
  <c r="J173"/>
  <c r="B174"/>
  <c r="E174"/>
  <c r="F174"/>
  <c r="J174"/>
  <c r="B175"/>
  <c r="E175"/>
  <c r="F175"/>
  <c r="G175"/>
  <c r="J175"/>
  <c r="B176"/>
  <c r="E176"/>
  <c r="F176"/>
  <c r="G176"/>
  <c r="J176"/>
  <c r="B177"/>
  <c r="E177"/>
  <c r="F177"/>
  <c r="J177"/>
  <c r="B178"/>
  <c r="E178"/>
  <c r="F178"/>
  <c r="G178"/>
  <c r="J178"/>
  <c r="B179"/>
  <c r="E179"/>
  <c r="F179"/>
  <c r="J179"/>
  <c r="B180"/>
  <c r="E180"/>
  <c r="F180"/>
  <c r="G180"/>
  <c r="J180"/>
  <c r="B181"/>
  <c r="E181"/>
  <c r="F181"/>
  <c r="G181"/>
  <c r="J181"/>
  <c r="B182"/>
  <c r="E182"/>
  <c r="F182"/>
  <c r="J182"/>
  <c r="B183"/>
  <c r="E183"/>
  <c r="F183"/>
  <c r="J183"/>
  <c r="B184"/>
  <c r="E184"/>
  <c r="F184"/>
  <c r="J184"/>
  <c r="B185"/>
  <c r="E185"/>
  <c r="F185"/>
  <c r="J185"/>
  <c r="B186"/>
  <c r="E186"/>
  <c r="F186"/>
  <c r="G186"/>
  <c r="J186"/>
  <c r="B187"/>
  <c r="E187"/>
  <c r="F187"/>
  <c r="G187"/>
  <c r="J187"/>
  <c r="B188"/>
  <c r="E188"/>
  <c r="F188"/>
  <c r="J188"/>
  <c r="B189"/>
  <c r="E189"/>
  <c r="F189"/>
  <c r="G189"/>
  <c r="J189"/>
  <c r="B190"/>
  <c r="E190"/>
  <c r="F190"/>
  <c r="J190"/>
  <c r="B191"/>
  <c r="E191"/>
  <c r="F191"/>
  <c r="G191"/>
  <c r="J191"/>
  <c r="B192"/>
  <c r="E192"/>
  <c r="F192"/>
  <c r="G192"/>
  <c r="J192"/>
  <c r="B193"/>
  <c r="E193"/>
  <c r="F193"/>
  <c r="J193"/>
  <c r="B194"/>
  <c r="E194"/>
  <c r="F194"/>
  <c r="G194"/>
  <c r="J194"/>
  <c r="B195"/>
  <c r="E195"/>
  <c r="F195"/>
  <c r="J195"/>
  <c r="B196"/>
  <c r="E196"/>
  <c r="F196"/>
  <c r="G196"/>
  <c r="J196"/>
  <c r="B197"/>
  <c r="E197"/>
  <c r="F197"/>
  <c r="G197"/>
  <c r="J197"/>
  <c r="B198"/>
  <c r="E198"/>
  <c r="F198"/>
  <c r="J198"/>
  <c r="B199"/>
  <c r="E199"/>
  <c r="F199"/>
  <c r="J199"/>
  <c r="B200"/>
  <c r="E200"/>
  <c r="F200"/>
  <c r="J200"/>
  <c r="B201"/>
  <c r="E201"/>
  <c r="F201"/>
  <c r="J201"/>
  <c r="B202"/>
  <c r="E202"/>
  <c r="F202"/>
  <c r="G202"/>
  <c r="J202"/>
  <c r="B203"/>
  <c r="E203"/>
  <c r="F203"/>
  <c r="G203"/>
  <c r="J203"/>
  <c r="B204"/>
  <c r="E204"/>
  <c r="F204"/>
  <c r="J204"/>
  <c r="B205"/>
  <c r="E205"/>
  <c r="F205"/>
  <c r="G205"/>
  <c r="J205"/>
  <c r="B206"/>
  <c r="E206"/>
  <c r="F206"/>
  <c r="J206"/>
  <c r="B207"/>
  <c r="E207"/>
  <c r="F207"/>
  <c r="G207"/>
  <c r="J207"/>
  <c r="B208"/>
  <c r="E208"/>
  <c r="F208"/>
  <c r="G208"/>
  <c r="J208"/>
  <c r="B209"/>
  <c r="E209"/>
  <c r="F209"/>
  <c r="J209"/>
  <c r="B210"/>
  <c r="E210"/>
  <c r="F210"/>
  <c r="G210"/>
  <c r="J210"/>
  <c r="B211"/>
  <c r="E211"/>
  <c r="F211"/>
  <c r="J211"/>
  <c r="B212"/>
  <c r="E212"/>
  <c r="F212"/>
  <c r="G212"/>
  <c r="J212"/>
  <c r="B213"/>
  <c r="E213"/>
  <c r="F213"/>
  <c r="G213"/>
  <c r="J213"/>
  <c r="B214"/>
  <c r="E214"/>
  <c r="F214"/>
  <c r="J214"/>
  <c r="B215"/>
  <c r="E215"/>
  <c r="F215"/>
  <c r="J215"/>
  <c r="B216"/>
  <c r="E216"/>
  <c r="F216"/>
  <c r="J216"/>
  <c r="B217"/>
  <c r="E217"/>
  <c r="F217"/>
  <c r="J217"/>
  <c r="B218"/>
  <c r="E218"/>
  <c r="F218"/>
  <c r="G218"/>
  <c r="J218"/>
  <c r="B219"/>
  <c r="E219"/>
  <c r="F219"/>
  <c r="G219"/>
  <c r="J219"/>
  <c r="F221"/>
  <c r="G221"/>
  <c r="D222"/>
  <c r="B225"/>
  <c r="E225"/>
  <c r="F225"/>
  <c r="J225"/>
  <c r="B226"/>
  <c r="E226"/>
  <c r="F226"/>
  <c r="G226"/>
  <c r="J226"/>
  <c r="B227"/>
  <c r="E227"/>
  <c r="F227"/>
  <c r="J227"/>
  <c r="B228"/>
  <c r="E228"/>
  <c r="F228"/>
  <c r="G228"/>
  <c r="J228"/>
  <c r="B229"/>
  <c r="E229"/>
  <c r="F229"/>
  <c r="J229"/>
  <c r="B230"/>
  <c r="E230"/>
  <c r="F230"/>
  <c r="J230"/>
  <c r="B231"/>
  <c r="E231"/>
  <c r="F231"/>
  <c r="J231"/>
  <c r="B232"/>
  <c r="E232"/>
  <c r="F232"/>
  <c r="G232"/>
  <c r="J232"/>
  <c r="B233"/>
  <c r="E233"/>
  <c r="F233"/>
  <c r="G233"/>
  <c r="J233"/>
  <c r="B234"/>
  <c r="E234"/>
  <c r="F234"/>
  <c r="J234"/>
  <c r="B235"/>
  <c r="E235"/>
  <c r="F235"/>
  <c r="G235"/>
  <c r="J235"/>
  <c r="B236"/>
  <c r="E236"/>
  <c r="F236"/>
  <c r="J236"/>
  <c r="B237"/>
  <c r="E237"/>
  <c r="F237"/>
  <c r="G237"/>
  <c r="J237"/>
  <c r="B238"/>
  <c r="E238"/>
  <c r="F238"/>
  <c r="G238"/>
  <c r="J238"/>
  <c r="B239"/>
  <c r="E239"/>
  <c r="F239"/>
  <c r="J239"/>
  <c r="B240"/>
  <c r="E240"/>
  <c r="F240"/>
  <c r="J240"/>
  <c r="B241"/>
  <c r="E241"/>
  <c r="F241"/>
  <c r="G241"/>
  <c r="J241"/>
  <c r="B242"/>
  <c r="E242"/>
  <c r="F242"/>
  <c r="G242"/>
  <c r="J242"/>
  <c r="B243"/>
  <c r="E243"/>
  <c r="F243"/>
  <c r="J243"/>
  <c r="B244"/>
  <c r="E244"/>
  <c r="F244"/>
  <c r="G244"/>
  <c r="J244"/>
  <c r="B245"/>
  <c r="E245"/>
  <c r="F245"/>
  <c r="J245"/>
  <c r="B246"/>
  <c r="E246"/>
  <c r="F246"/>
  <c r="G246"/>
  <c r="J246"/>
  <c r="B247"/>
  <c r="E247"/>
  <c r="F247"/>
  <c r="G247"/>
  <c r="J247"/>
  <c r="B248"/>
  <c r="E248"/>
  <c r="F248"/>
  <c r="J248"/>
  <c r="B249"/>
  <c r="E249"/>
  <c r="F249"/>
  <c r="J249"/>
  <c r="B250"/>
  <c r="E250"/>
  <c r="F250"/>
  <c r="J250"/>
  <c r="B251"/>
  <c r="E251"/>
  <c r="F251"/>
  <c r="G251"/>
  <c r="J251"/>
  <c r="B252"/>
  <c r="E252"/>
  <c r="F252"/>
  <c r="J252"/>
  <c r="B253"/>
  <c r="E253"/>
  <c r="F253"/>
  <c r="G253"/>
  <c r="J253"/>
  <c r="B254"/>
  <c r="E254"/>
  <c r="F254"/>
  <c r="J254"/>
  <c r="B255"/>
  <c r="E255"/>
  <c r="F255"/>
  <c r="G255"/>
  <c r="J255"/>
  <c r="B256"/>
  <c r="E256"/>
  <c r="F256"/>
  <c r="G256"/>
  <c r="J256"/>
  <c r="B257"/>
  <c r="E257"/>
  <c r="F257"/>
  <c r="J257"/>
  <c r="B258"/>
  <c r="E258"/>
  <c r="F258"/>
  <c r="G258"/>
  <c r="J258"/>
  <c r="B259"/>
  <c r="E259"/>
  <c r="F259"/>
  <c r="J259"/>
  <c r="B260"/>
  <c r="E260"/>
  <c r="F260"/>
  <c r="G260"/>
  <c r="J260"/>
  <c r="B261"/>
  <c r="E261"/>
  <c r="F261"/>
  <c r="J261"/>
  <c r="B262"/>
  <c r="E262"/>
  <c r="F262"/>
  <c r="J262"/>
  <c r="B263"/>
  <c r="E263"/>
  <c r="F263"/>
  <c r="J263"/>
  <c r="B264"/>
  <c r="E264"/>
  <c r="F264"/>
  <c r="G264"/>
  <c r="J264"/>
  <c r="B265"/>
  <c r="E265"/>
  <c r="F265"/>
  <c r="G265"/>
  <c r="J265"/>
  <c r="B266"/>
  <c r="E266"/>
  <c r="F266"/>
  <c r="J266"/>
  <c r="B267"/>
  <c r="E267"/>
  <c r="F267"/>
  <c r="G267"/>
  <c r="J267"/>
  <c r="B268"/>
  <c r="E268"/>
  <c r="F268"/>
  <c r="J268"/>
  <c r="B269"/>
  <c r="E269"/>
  <c r="F269"/>
  <c r="G269"/>
  <c r="J269"/>
  <c r="B270"/>
  <c r="E270"/>
  <c r="F270"/>
  <c r="G270"/>
  <c r="J270"/>
  <c r="B271"/>
  <c r="E271"/>
  <c r="F271"/>
  <c r="J271"/>
  <c r="B272"/>
  <c r="E272"/>
  <c r="F272"/>
  <c r="J272"/>
  <c r="B273"/>
  <c r="E273"/>
  <c r="F273"/>
  <c r="G273"/>
  <c r="J273"/>
  <c r="B274"/>
  <c r="E274"/>
  <c r="F274"/>
  <c r="G274"/>
  <c r="J274"/>
  <c r="F276"/>
  <c r="G276"/>
  <c r="D277"/>
  <c r="B280"/>
  <c r="E280"/>
  <c r="F280"/>
  <c r="G280"/>
  <c r="J280"/>
  <c r="B281"/>
  <c r="E281"/>
  <c r="F281"/>
  <c r="J281"/>
  <c r="B282"/>
  <c r="E282"/>
  <c r="F282"/>
  <c r="G282"/>
  <c r="J282"/>
  <c r="B283"/>
  <c r="E283"/>
  <c r="F283"/>
  <c r="J283"/>
  <c r="B284"/>
  <c r="E284"/>
  <c r="F284"/>
  <c r="G284"/>
  <c r="J284"/>
  <c r="B285"/>
  <c r="E285"/>
  <c r="F285"/>
  <c r="G285"/>
  <c r="J285"/>
  <c r="B286"/>
  <c r="E286"/>
  <c r="F286"/>
  <c r="J286"/>
  <c r="B287"/>
  <c r="E287"/>
  <c r="F287"/>
  <c r="G287"/>
  <c r="J287"/>
  <c r="B288"/>
  <c r="E288"/>
  <c r="F288"/>
  <c r="J288"/>
  <c r="B289"/>
  <c r="E289"/>
  <c r="F289"/>
  <c r="G289"/>
  <c r="J289"/>
  <c r="B290"/>
  <c r="E290"/>
  <c r="F290"/>
  <c r="G290"/>
  <c r="J290"/>
  <c r="B291"/>
  <c r="E291"/>
  <c r="F291"/>
  <c r="J291"/>
  <c r="B292"/>
  <c r="E292"/>
  <c r="F292"/>
  <c r="J292"/>
  <c r="B293"/>
  <c r="E293"/>
  <c r="F293"/>
  <c r="J293"/>
  <c r="B294"/>
  <c r="E294"/>
  <c r="F294"/>
  <c r="J294"/>
  <c r="B295"/>
  <c r="E295"/>
  <c r="F295"/>
  <c r="G295"/>
  <c r="J295"/>
  <c r="B296"/>
  <c r="E296"/>
  <c r="F296"/>
  <c r="G296"/>
  <c r="J296"/>
  <c r="B297"/>
  <c r="E297"/>
  <c r="F297"/>
  <c r="J297"/>
  <c r="B298"/>
  <c r="E298"/>
  <c r="F298"/>
  <c r="G298"/>
  <c r="J298"/>
  <c r="B299"/>
  <c r="E299"/>
  <c r="F299"/>
  <c r="J299"/>
  <c r="B300"/>
  <c r="E300"/>
  <c r="F300"/>
  <c r="G300"/>
  <c r="J300"/>
  <c r="B301"/>
  <c r="E301"/>
  <c r="F301"/>
  <c r="G301"/>
  <c r="J301"/>
  <c r="B302"/>
  <c r="E302"/>
  <c r="F302"/>
  <c r="J302"/>
  <c r="B303"/>
  <c r="E303"/>
  <c r="F303"/>
  <c r="G303"/>
  <c r="J303"/>
  <c r="B304"/>
  <c r="E304"/>
  <c r="F304"/>
  <c r="J304"/>
  <c r="B305"/>
  <c r="E305"/>
  <c r="F305"/>
  <c r="G305"/>
  <c r="J305"/>
  <c r="B306"/>
  <c r="E306"/>
  <c r="F306"/>
  <c r="G306"/>
  <c r="J306"/>
  <c r="B307"/>
  <c r="E307"/>
  <c r="F307"/>
  <c r="J307"/>
  <c r="B308"/>
  <c r="E308"/>
  <c r="F308"/>
  <c r="J308"/>
  <c r="B309"/>
  <c r="E309"/>
  <c r="F309"/>
  <c r="J309"/>
  <c r="B310"/>
  <c r="E310"/>
  <c r="F310"/>
  <c r="J310"/>
  <c r="B311"/>
  <c r="E311"/>
  <c r="F311"/>
  <c r="G311"/>
  <c r="J311"/>
  <c r="B312"/>
  <c r="E312"/>
  <c r="F312"/>
  <c r="G312"/>
  <c r="J312"/>
  <c r="B313"/>
  <c r="E313"/>
  <c r="F313"/>
  <c r="J313"/>
  <c r="B314"/>
  <c r="E314"/>
  <c r="F314"/>
  <c r="G314"/>
  <c r="J314"/>
  <c r="B315"/>
  <c r="E315"/>
  <c r="F315"/>
  <c r="J315"/>
  <c r="B316"/>
  <c r="E316"/>
  <c r="F316"/>
  <c r="G316"/>
  <c r="J316"/>
  <c r="B317"/>
  <c r="E317"/>
  <c r="F317"/>
  <c r="G317"/>
  <c r="J317"/>
  <c r="B318"/>
  <c r="E318"/>
  <c r="F318"/>
  <c r="J318"/>
  <c r="B319"/>
  <c r="E319"/>
  <c r="F319"/>
  <c r="G319"/>
  <c r="J319"/>
  <c r="B320"/>
  <c r="E320"/>
  <c r="F320"/>
  <c r="J320"/>
  <c r="B321"/>
  <c r="E321"/>
  <c r="F321"/>
  <c r="G321"/>
  <c r="J321"/>
  <c r="B322"/>
  <c r="E322"/>
  <c r="F322"/>
  <c r="G322"/>
  <c r="J322"/>
  <c r="B323"/>
  <c r="E323"/>
  <c r="F323"/>
  <c r="J323"/>
  <c r="B324"/>
  <c r="E324"/>
  <c r="F324"/>
  <c r="J324"/>
  <c r="B325"/>
  <c r="E325"/>
  <c r="F325"/>
  <c r="J325"/>
  <c r="B326"/>
  <c r="E326"/>
  <c r="F326"/>
  <c r="J326"/>
  <c r="B327"/>
  <c r="E327"/>
  <c r="F327"/>
  <c r="G327"/>
  <c r="J327"/>
  <c r="B328"/>
  <c r="E328"/>
  <c r="F328"/>
  <c r="G328"/>
  <c r="J328"/>
  <c r="B329"/>
  <c r="E329"/>
  <c r="F329"/>
  <c r="J329"/>
  <c r="F331"/>
  <c r="G331"/>
  <c r="D332"/>
  <c r="B335"/>
  <c r="E335"/>
  <c r="F335"/>
  <c r="G335"/>
  <c r="J335"/>
  <c r="B336"/>
  <c r="E336"/>
  <c r="F336"/>
  <c r="J336"/>
  <c r="B337"/>
  <c r="E337"/>
  <c r="F337"/>
  <c r="G337"/>
  <c r="J337"/>
  <c r="B338"/>
  <c r="E338"/>
  <c r="F338"/>
  <c r="J338"/>
  <c r="B339"/>
  <c r="E339"/>
  <c r="F339"/>
  <c r="J339"/>
  <c r="B340"/>
  <c r="E340"/>
  <c r="F340"/>
  <c r="J340"/>
  <c r="B341"/>
  <c r="E341"/>
  <c r="F341"/>
  <c r="G341"/>
  <c r="J341"/>
  <c r="B342"/>
  <c r="E342"/>
  <c r="F342"/>
  <c r="G342"/>
  <c r="J342"/>
  <c r="B343"/>
  <c r="E343"/>
  <c r="F343"/>
  <c r="J343"/>
  <c r="B344"/>
  <c r="E344"/>
  <c r="F344"/>
  <c r="G344"/>
  <c r="J344"/>
  <c r="B345"/>
  <c r="E345"/>
  <c r="F345"/>
  <c r="J345"/>
  <c r="B346"/>
  <c r="E346"/>
  <c r="F346"/>
  <c r="G346"/>
  <c r="J346"/>
  <c r="B347"/>
  <c r="E347"/>
  <c r="F347"/>
  <c r="G347"/>
  <c r="J347"/>
  <c r="B348"/>
  <c r="E348"/>
  <c r="F348"/>
  <c r="J348"/>
  <c r="B349"/>
  <c r="E349"/>
  <c r="F349"/>
  <c r="J349"/>
  <c r="B350"/>
  <c r="E350"/>
  <c r="F350"/>
  <c r="G350"/>
  <c r="J350"/>
  <c r="B351"/>
  <c r="E351"/>
  <c r="F351"/>
  <c r="G351"/>
  <c r="J351"/>
  <c r="B352"/>
  <c r="E352"/>
  <c r="F352"/>
  <c r="J352"/>
  <c r="B353"/>
  <c r="E353"/>
  <c r="F353"/>
  <c r="G353"/>
  <c r="J353"/>
  <c r="B354"/>
  <c r="E354"/>
  <c r="F354"/>
  <c r="J354"/>
  <c r="B355"/>
  <c r="E355"/>
  <c r="F355"/>
  <c r="G355"/>
  <c r="J355"/>
  <c r="B356"/>
  <c r="E356"/>
  <c r="F356"/>
  <c r="G356"/>
  <c r="J356"/>
  <c r="B357"/>
  <c r="E357"/>
  <c r="F357"/>
  <c r="J357"/>
  <c r="B358"/>
  <c r="E358"/>
  <c r="F358"/>
  <c r="J358"/>
  <c r="B359"/>
  <c r="E359"/>
  <c r="F359"/>
  <c r="J359"/>
  <c r="B360"/>
  <c r="E360"/>
  <c r="F360"/>
  <c r="G360"/>
  <c r="J360"/>
  <c r="B361"/>
  <c r="E361"/>
  <c r="F361"/>
  <c r="J361"/>
  <c r="B362"/>
  <c r="E362"/>
  <c r="F362"/>
  <c r="G362"/>
  <c r="J362"/>
  <c r="B363"/>
  <c r="E363"/>
  <c r="F363"/>
  <c r="J363"/>
  <c r="B364"/>
  <c r="E364"/>
  <c r="F364"/>
  <c r="G364"/>
  <c r="J364"/>
  <c r="B365"/>
  <c r="E365"/>
  <c r="F365"/>
  <c r="G365"/>
  <c r="J365"/>
  <c r="B366"/>
  <c r="E366"/>
  <c r="F366"/>
  <c r="J366"/>
  <c r="B367"/>
  <c r="E367"/>
  <c r="F367"/>
  <c r="G367"/>
  <c r="J367"/>
  <c r="B368"/>
  <c r="E368"/>
  <c r="F368"/>
  <c r="J368"/>
  <c r="B369"/>
  <c r="E369"/>
  <c r="F369"/>
  <c r="G369"/>
  <c r="J369"/>
  <c r="B370"/>
  <c r="E370"/>
  <c r="F370"/>
  <c r="J370"/>
  <c r="B371"/>
  <c r="E371"/>
  <c r="F371"/>
  <c r="J371"/>
  <c r="B372"/>
  <c r="E372"/>
  <c r="F372"/>
  <c r="J372"/>
  <c r="B373"/>
  <c r="E373"/>
  <c r="F373"/>
  <c r="G373"/>
  <c r="J373"/>
  <c r="B374"/>
  <c r="E374"/>
  <c r="F374"/>
  <c r="G374"/>
  <c r="J374"/>
  <c r="B375"/>
  <c r="E375"/>
  <c r="F375"/>
  <c r="J375"/>
  <c r="B376"/>
  <c r="E376"/>
  <c r="F376"/>
  <c r="G376"/>
  <c r="J376"/>
  <c r="B377"/>
  <c r="E377"/>
  <c r="F377"/>
  <c r="J377"/>
  <c r="B378"/>
  <c r="E378"/>
  <c r="F378"/>
  <c r="G378"/>
  <c r="J378"/>
  <c r="B379"/>
  <c r="E379"/>
  <c r="F379"/>
  <c r="G379"/>
  <c r="J379"/>
  <c r="B380"/>
  <c r="E380"/>
  <c r="F380"/>
  <c r="J380"/>
  <c r="B381"/>
  <c r="E381"/>
  <c r="F381"/>
  <c r="J381"/>
  <c r="B382"/>
  <c r="E382"/>
  <c r="F382"/>
  <c r="G382"/>
  <c r="J382"/>
  <c r="B383"/>
  <c r="E383"/>
  <c r="F383"/>
  <c r="G383"/>
  <c r="J383"/>
  <c r="B384"/>
  <c r="E384"/>
  <c r="F384"/>
  <c r="J384"/>
  <c r="F386"/>
  <c r="G386"/>
  <c r="D387"/>
  <c r="B390"/>
  <c r="E390"/>
  <c r="F390"/>
  <c r="G390"/>
  <c r="J390"/>
  <c r="B391"/>
  <c r="E391"/>
  <c r="F391"/>
  <c r="J391"/>
  <c r="B392"/>
  <c r="E392"/>
  <c r="F392"/>
  <c r="G392"/>
  <c r="J392"/>
  <c r="B393"/>
  <c r="E393"/>
  <c r="F393"/>
  <c r="G393"/>
  <c r="J393"/>
  <c r="B394"/>
  <c r="E394"/>
  <c r="F394"/>
  <c r="J394"/>
  <c r="B395"/>
  <c r="E395"/>
  <c r="F395"/>
  <c r="J395"/>
  <c r="B396"/>
  <c r="E396"/>
  <c r="F396"/>
  <c r="J396"/>
  <c r="B397"/>
  <c r="E397"/>
  <c r="F397"/>
  <c r="J397"/>
  <c r="B398"/>
  <c r="E398"/>
  <c r="F398"/>
  <c r="G398"/>
  <c r="J398"/>
  <c r="B399"/>
  <c r="E399"/>
  <c r="F399"/>
  <c r="G399"/>
  <c r="J399"/>
  <c r="B400"/>
  <c r="E400"/>
  <c r="F400"/>
  <c r="J400"/>
  <c r="B401"/>
  <c r="E401"/>
  <c r="F401"/>
  <c r="G401"/>
  <c r="J401"/>
  <c r="B402"/>
  <c r="E402"/>
  <c r="F402"/>
  <c r="J402"/>
  <c r="B403"/>
  <c r="E403"/>
  <c r="F403"/>
  <c r="G403"/>
  <c r="J403"/>
  <c r="B404"/>
  <c r="E404"/>
  <c r="F404"/>
  <c r="G404"/>
  <c r="J404"/>
  <c r="B405"/>
  <c r="E405"/>
  <c r="F405"/>
  <c r="J405"/>
  <c r="B406"/>
  <c r="E406"/>
  <c r="F406"/>
  <c r="G406"/>
  <c r="J406"/>
  <c r="B407"/>
  <c r="E407"/>
  <c r="F407"/>
  <c r="J407"/>
  <c r="B408"/>
  <c r="E408"/>
  <c r="F408"/>
  <c r="G408"/>
  <c r="J408"/>
  <c r="B409"/>
  <c r="E409"/>
  <c r="F409"/>
  <c r="G409"/>
  <c r="J409"/>
  <c r="B410"/>
  <c r="E410"/>
  <c r="F410"/>
  <c r="J410"/>
  <c r="B411"/>
  <c r="E411"/>
  <c r="F411"/>
  <c r="J411"/>
  <c r="B412"/>
  <c r="E412"/>
  <c r="F412"/>
  <c r="J412"/>
  <c r="B413"/>
  <c r="E413"/>
  <c r="F413"/>
  <c r="J413"/>
  <c r="B414"/>
  <c r="E414"/>
  <c r="F414"/>
  <c r="G414"/>
  <c r="J414"/>
  <c r="B415"/>
  <c r="E415"/>
  <c r="F415"/>
  <c r="G415"/>
  <c r="J415"/>
  <c r="B416"/>
  <c r="E416"/>
  <c r="F416"/>
  <c r="J416"/>
  <c r="B417"/>
  <c r="E417"/>
  <c r="F417"/>
  <c r="G417"/>
  <c r="J417"/>
  <c r="B418"/>
  <c r="E418"/>
  <c r="F418"/>
  <c r="J418"/>
  <c r="B419"/>
  <c r="E419"/>
  <c r="F419"/>
  <c r="G419"/>
  <c r="J419"/>
  <c r="B420"/>
  <c r="E420"/>
  <c r="F420"/>
  <c r="G420"/>
  <c r="J420"/>
  <c r="B421"/>
  <c r="E421"/>
  <c r="F421"/>
  <c r="J421"/>
  <c r="B422"/>
  <c r="E422"/>
  <c r="F422"/>
  <c r="G422"/>
  <c r="J422"/>
  <c r="B423"/>
  <c r="E423"/>
  <c r="F423"/>
  <c r="J423"/>
  <c r="B424"/>
  <c r="E424"/>
  <c r="F424"/>
  <c r="G424"/>
  <c r="J424"/>
  <c r="B425"/>
  <c r="E425"/>
  <c r="F425"/>
  <c r="G425"/>
  <c r="J425"/>
  <c r="B426"/>
  <c r="E426"/>
  <c r="F426"/>
  <c r="J426"/>
  <c r="B427"/>
  <c r="E427"/>
  <c r="F427"/>
  <c r="J427"/>
  <c r="B428"/>
  <c r="E428"/>
  <c r="F428"/>
  <c r="J428"/>
  <c r="B429"/>
  <c r="E429"/>
  <c r="F429"/>
  <c r="J429"/>
  <c r="B430"/>
  <c r="E430"/>
  <c r="F430"/>
  <c r="G430"/>
  <c r="J430"/>
  <c r="B431"/>
  <c r="E431"/>
  <c r="F431"/>
  <c r="G431"/>
  <c r="J431"/>
  <c r="B432"/>
  <c r="E432"/>
  <c r="F432"/>
  <c r="J432"/>
  <c r="B433"/>
  <c r="E433"/>
  <c r="F433"/>
  <c r="G433"/>
  <c r="J433"/>
  <c r="B434"/>
  <c r="E434"/>
  <c r="F434"/>
  <c r="J434"/>
  <c r="B435"/>
  <c r="E435"/>
  <c r="F435"/>
  <c r="G435"/>
  <c r="J435"/>
  <c r="B436"/>
  <c r="E436"/>
  <c r="F436"/>
  <c r="G436"/>
  <c r="J436"/>
  <c r="B437"/>
  <c r="E437"/>
  <c r="F437"/>
  <c r="J437"/>
  <c r="B438"/>
  <c r="E438"/>
  <c r="F438"/>
  <c r="J438"/>
  <c r="B439"/>
  <c r="E439"/>
  <c r="F439"/>
  <c r="G439"/>
  <c r="J439"/>
  <c r="F441"/>
  <c r="G441"/>
  <c r="D442"/>
  <c r="B445"/>
  <c r="E445"/>
  <c r="F445"/>
  <c r="J445"/>
  <c r="B446"/>
  <c r="E446"/>
  <c r="F446"/>
  <c r="G446"/>
  <c r="J446"/>
  <c r="B447"/>
  <c r="E447"/>
  <c r="F447"/>
  <c r="J447"/>
  <c r="B448"/>
  <c r="E448"/>
  <c r="F448"/>
  <c r="J448"/>
  <c r="B449"/>
  <c r="E449"/>
  <c r="F449"/>
  <c r="J449"/>
  <c r="B450"/>
  <c r="E450"/>
  <c r="F450"/>
  <c r="G450"/>
  <c r="J450"/>
  <c r="B451"/>
  <c r="E451"/>
  <c r="F451"/>
  <c r="G451"/>
  <c r="J451"/>
  <c r="B452"/>
  <c r="E452"/>
  <c r="F452"/>
  <c r="J452"/>
  <c r="B453"/>
  <c r="E453"/>
  <c r="F453"/>
  <c r="G453"/>
  <c r="J453"/>
  <c r="B454"/>
  <c r="E454"/>
  <c r="F454"/>
  <c r="J454"/>
  <c r="B455"/>
  <c r="E455"/>
  <c r="F455"/>
  <c r="G455"/>
  <c r="J455"/>
  <c r="B456"/>
  <c r="E456"/>
  <c r="F456"/>
  <c r="G456"/>
  <c r="J456"/>
  <c r="B457"/>
  <c r="E457"/>
  <c r="F457"/>
  <c r="J457"/>
  <c r="B458"/>
  <c r="E458"/>
  <c r="F458"/>
  <c r="J458"/>
  <c r="B459"/>
  <c r="E459"/>
  <c r="F459"/>
  <c r="G459"/>
  <c r="J459"/>
  <c r="B460"/>
  <c r="E460"/>
  <c r="F460"/>
  <c r="G460"/>
  <c r="J460"/>
  <c r="B461"/>
  <c r="E461"/>
  <c r="F461"/>
  <c r="J461"/>
  <c r="B462"/>
  <c r="E462"/>
  <c r="F462"/>
  <c r="G462"/>
  <c r="J462"/>
  <c r="B463"/>
  <c r="E463"/>
  <c r="F463"/>
  <c r="J463"/>
  <c r="B464"/>
  <c r="E464"/>
  <c r="F464"/>
  <c r="G464"/>
  <c r="J464"/>
  <c r="B465"/>
  <c r="E465"/>
  <c r="F465"/>
  <c r="G465"/>
  <c r="J465"/>
  <c r="B466"/>
  <c r="E466"/>
  <c r="F466"/>
  <c r="J466"/>
  <c r="B467"/>
  <c r="E467"/>
  <c r="F467"/>
  <c r="J467"/>
  <c r="B468"/>
  <c r="E468"/>
  <c r="F468"/>
  <c r="J468"/>
  <c r="B469"/>
  <c r="E469"/>
  <c r="F469"/>
  <c r="G469"/>
  <c r="J469"/>
  <c r="B470"/>
  <c r="E470"/>
  <c r="F470"/>
  <c r="J470"/>
  <c r="B471"/>
  <c r="E471"/>
  <c r="F471"/>
  <c r="G471"/>
  <c r="J471"/>
  <c r="B472"/>
  <c r="E472"/>
  <c r="F472"/>
  <c r="J472"/>
  <c r="B473"/>
  <c r="E473"/>
  <c r="F473"/>
  <c r="G473"/>
  <c r="J473"/>
  <c r="B474"/>
  <c r="E474"/>
  <c r="F474"/>
  <c r="G474"/>
  <c r="J474"/>
  <c r="B475"/>
  <c r="E475"/>
  <c r="F475"/>
  <c r="J475"/>
  <c r="B476"/>
  <c r="E476"/>
  <c r="F476"/>
  <c r="G476"/>
  <c r="J476"/>
  <c r="B477"/>
  <c r="E477"/>
  <c r="F477"/>
  <c r="J477"/>
  <c r="B478"/>
  <c r="E478"/>
  <c r="F478"/>
  <c r="G478"/>
  <c r="J478"/>
  <c r="B479"/>
  <c r="E479"/>
  <c r="F479"/>
  <c r="J479"/>
  <c r="B480"/>
  <c r="E480"/>
  <c r="F480"/>
  <c r="J480"/>
  <c r="B481"/>
  <c r="E481"/>
  <c r="F481"/>
  <c r="J481"/>
  <c r="B482"/>
  <c r="E482"/>
  <c r="F482"/>
  <c r="G482"/>
  <c r="J482"/>
  <c r="B483"/>
  <c r="E483"/>
  <c r="F483"/>
  <c r="G483"/>
  <c r="J483"/>
  <c r="B484"/>
  <c r="E484"/>
  <c r="F484"/>
  <c r="J484"/>
  <c r="B485"/>
  <c r="E485"/>
  <c r="F485"/>
  <c r="G485"/>
  <c r="J485"/>
  <c r="B486"/>
  <c r="E486"/>
  <c r="F486"/>
  <c r="J486"/>
  <c r="B487"/>
  <c r="E487"/>
  <c r="F487"/>
  <c r="G487"/>
  <c r="J487"/>
  <c r="B488"/>
  <c r="E488"/>
  <c r="F488"/>
  <c r="G488"/>
  <c r="J488"/>
  <c r="B489"/>
  <c r="E489"/>
  <c r="F489"/>
  <c r="J489"/>
  <c r="B490"/>
  <c r="E490"/>
  <c r="F490"/>
  <c r="J490"/>
  <c r="B491"/>
  <c r="E491"/>
  <c r="F491"/>
  <c r="G491"/>
  <c r="J491"/>
  <c r="B492"/>
  <c r="E492"/>
  <c r="F492"/>
  <c r="G492"/>
  <c r="J492"/>
  <c r="B493"/>
  <c r="E493"/>
  <c r="F493"/>
  <c r="J493"/>
  <c r="B494"/>
  <c r="E494"/>
  <c r="F494"/>
  <c r="G494"/>
  <c r="J494"/>
  <c r="F496"/>
  <c r="G496"/>
  <c r="D497"/>
  <c r="B500"/>
  <c r="E500"/>
  <c r="F500"/>
  <c r="J500"/>
  <c r="B501"/>
  <c r="E501"/>
  <c r="F501"/>
  <c r="G501"/>
  <c r="J501"/>
  <c r="B502"/>
  <c r="E502"/>
  <c r="F502"/>
  <c r="G502"/>
  <c r="J502"/>
  <c r="B503"/>
  <c r="E503"/>
  <c r="F503"/>
  <c r="J503"/>
  <c r="B504"/>
  <c r="E504"/>
  <c r="F504"/>
  <c r="J504"/>
  <c r="B505"/>
  <c r="E505"/>
  <c r="F505"/>
  <c r="J505"/>
  <c r="B506"/>
  <c r="E506"/>
  <c r="F506"/>
  <c r="J506"/>
  <c r="B507"/>
  <c r="E507"/>
  <c r="F507"/>
  <c r="G507"/>
  <c r="J507"/>
  <c r="B508"/>
  <c r="E508"/>
  <c r="F508"/>
  <c r="G508"/>
  <c r="J508"/>
  <c r="B509"/>
  <c r="E509"/>
  <c r="F509"/>
  <c r="J509"/>
  <c r="B510"/>
  <c r="E510"/>
  <c r="F510"/>
  <c r="G510"/>
  <c r="J510"/>
  <c r="B511"/>
  <c r="E511"/>
  <c r="F511"/>
  <c r="J511"/>
  <c r="B512"/>
  <c r="E512"/>
  <c r="F512"/>
  <c r="G512"/>
  <c r="J512"/>
  <c r="B513"/>
  <c r="E513"/>
  <c r="F513"/>
  <c r="G513"/>
  <c r="J513"/>
  <c r="B514"/>
  <c r="E514"/>
  <c r="F514"/>
  <c r="J514"/>
  <c r="B515"/>
  <c r="E515"/>
  <c r="F515"/>
  <c r="G515"/>
  <c r="J515"/>
  <c r="B516"/>
  <c r="E516"/>
  <c r="F516"/>
  <c r="J516"/>
  <c r="B517"/>
  <c r="E517"/>
  <c r="F517"/>
  <c r="G517"/>
  <c r="J517"/>
  <c r="B518"/>
  <c r="E518"/>
  <c r="F518"/>
  <c r="G518"/>
  <c r="J518"/>
  <c r="B519"/>
  <c r="E519"/>
  <c r="F519"/>
  <c r="J519"/>
  <c r="B520"/>
  <c r="E520"/>
  <c r="F520"/>
  <c r="J520"/>
  <c r="B521"/>
  <c r="E521"/>
  <c r="F521"/>
  <c r="G521"/>
  <c r="J521"/>
  <c r="B522"/>
  <c r="E522"/>
  <c r="F522"/>
  <c r="J522"/>
  <c r="B523"/>
  <c r="E523"/>
  <c r="F523"/>
  <c r="G523"/>
  <c r="J523"/>
  <c r="B524"/>
  <c r="E524"/>
  <c r="F524"/>
  <c r="G524"/>
  <c r="J524"/>
  <c r="B525"/>
  <c r="E525"/>
  <c r="F525"/>
  <c r="J525"/>
  <c r="B526"/>
  <c r="E526"/>
  <c r="F526"/>
  <c r="G526"/>
  <c r="J526"/>
  <c r="B527"/>
  <c r="E527"/>
  <c r="F527"/>
  <c r="J527"/>
  <c r="B528"/>
  <c r="E528"/>
  <c r="F528"/>
  <c r="J528"/>
  <c r="B529"/>
  <c r="E529"/>
  <c r="F529"/>
  <c r="G529"/>
  <c r="J529"/>
  <c r="B530"/>
  <c r="E530"/>
  <c r="F530"/>
  <c r="G530"/>
  <c r="J530"/>
  <c r="B531"/>
  <c r="E531"/>
  <c r="F531"/>
  <c r="J531"/>
  <c r="B532"/>
  <c r="E532"/>
  <c r="F532"/>
  <c r="J532"/>
  <c r="B533"/>
  <c r="E533"/>
  <c r="F533"/>
  <c r="J533"/>
  <c r="B534"/>
  <c r="E534"/>
  <c r="F534"/>
  <c r="J534"/>
  <c r="B535"/>
  <c r="E535"/>
  <c r="F535"/>
  <c r="G535"/>
  <c r="J535"/>
  <c r="B536"/>
  <c r="E536"/>
  <c r="F536"/>
  <c r="G536"/>
  <c r="J536"/>
  <c r="B537"/>
  <c r="E537"/>
  <c r="F537"/>
  <c r="G537"/>
  <c r="J537"/>
  <c r="B538"/>
  <c r="E538"/>
  <c r="F538"/>
  <c r="J538"/>
  <c r="B539"/>
  <c r="E539"/>
  <c r="F539"/>
  <c r="G539"/>
  <c r="J539"/>
  <c r="B540"/>
  <c r="E540"/>
  <c r="F540"/>
  <c r="J540"/>
  <c r="B541"/>
  <c r="E541"/>
  <c r="F541"/>
  <c r="G541"/>
  <c r="J541"/>
  <c r="B542"/>
  <c r="E542"/>
  <c r="F542"/>
  <c r="G542"/>
  <c r="J542"/>
  <c r="B543"/>
  <c r="E543"/>
  <c r="F543"/>
  <c r="G543"/>
  <c r="J543"/>
  <c r="B544"/>
  <c r="E544"/>
  <c r="F544"/>
  <c r="J544"/>
  <c r="B545"/>
  <c r="E545"/>
  <c r="F545"/>
  <c r="G545"/>
  <c r="J545"/>
  <c r="B546"/>
  <c r="E546"/>
  <c r="F546"/>
  <c r="J546"/>
  <c r="B547"/>
  <c r="E547"/>
  <c r="F547"/>
  <c r="J547"/>
  <c r="B548"/>
  <c r="E548"/>
  <c r="F548"/>
  <c r="G548"/>
  <c r="J548"/>
  <c r="B549"/>
  <c r="E549"/>
  <c r="F549"/>
  <c r="G549"/>
  <c r="J549"/>
  <c r="F1" i="32"/>
  <c r="G1"/>
  <c r="D2"/>
  <c r="B5"/>
  <c r="E5"/>
  <c r="F5"/>
  <c r="G5"/>
  <c r="J5"/>
  <c r="B6"/>
  <c r="E6"/>
  <c r="F6"/>
  <c r="J6"/>
  <c r="B7"/>
  <c r="E7"/>
  <c r="F7"/>
  <c r="G7"/>
  <c r="J7"/>
  <c r="B8"/>
  <c r="E8"/>
  <c r="F8"/>
  <c r="J8"/>
  <c r="B9"/>
  <c r="E9"/>
  <c r="F9"/>
  <c r="G9"/>
  <c r="J9"/>
  <c r="B10"/>
  <c r="E10"/>
  <c r="F10"/>
  <c r="J10"/>
  <c r="B11"/>
  <c r="E11"/>
  <c r="F11"/>
  <c r="J11"/>
  <c r="B12"/>
  <c r="E12"/>
  <c r="F12"/>
  <c r="J12"/>
  <c r="B13"/>
  <c r="E13"/>
  <c r="F13"/>
  <c r="G13"/>
  <c r="J13"/>
  <c r="B14"/>
  <c r="E14"/>
  <c r="F14"/>
  <c r="G14"/>
  <c r="J14"/>
  <c r="B15"/>
  <c r="E15"/>
  <c r="F15"/>
  <c r="J15"/>
  <c r="B16"/>
  <c r="E16"/>
  <c r="F16"/>
  <c r="G16"/>
  <c r="J16"/>
  <c r="B17"/>
  <c r="E17"/>
  <c r="F17"/>
  <c r="J17"/>
  <c r="B18"/>
  <c r="E18"/>
  <c r="F18"/>
  <c r="G18"/>
  <c r="J18"/>
  <c r="B19"/>
  <c r="E19"/>
  <c r="F19"/>
  <c r="G19"/>
  <c r="J19"/>
  <c r="B20"/>
  <c r="E20"/>
  <c r="F20"/>
  <c r="J20"/>
  <c r="B21"/>
  <c r="E21"/>
  <c r="F21"/>
  <c r="J21"/>
  <c r="B22"/>
  <c r="E22"/>
  <c r="F22"/>
  <c r="G22"/>
  <c r="J22"/>
  <c r="B23"/>
  <c r="E23"/>
  <c r="F23"/>
  <c r="G23"/>
  <c r="J23"/>
  <c r="B24"/>
  <c r="E24"/>
  <c r="F24"/>
  <c r="J24"/>
  <c r="B25"/>
  <c r="E25"/>
  <c r="F25"/>
  <c r="G25"/>
  <c r="J25"/>
  <c r="B26"/>
  <c r="E26"/>
  <c r="F26"/>
  <c r="J26"/>
  <c r="B27"/>
  <c r="E27"/>
  <c r="F27"/>
  <c r="G27"/>
  <c r="J27"/>
  <c r="B28"/>
  <c r="E28"/>
  <c r="F28"/>
  <c r="G28"/>
  <c r="J28"/>
  <c r="B29"/>
  <c r="E29"/>
  <c r="F29"/>
  <c r="J29"/>
  <c r="B30"/>
  <c r="E30"/>
  <c r="F30"/>
  <c r="J30"/>
  <c r="B31"/>
  <c r="E31"/>
  <c r="F31"/>
  <c r="J31"/>
  <c r="B32"/>
  <c r="E32"/>
  <c r="F32"/>
  <c r="G32"/>
  <c r="J32"/>
  <c r="B33"/>
  <c r="E33"/>
  <c r="F33"/>
  <c r="J33"/>
  <c r="B34"/>
  <c r="E34"/>
  <c r="F34"/>
  <c r="G34"/>
  <c r="J34"/>
  <c r="B35"/>
  <c r="E35"/>
  <c r="F35"/>
  <c r="J35"/>
  <c r="B36"/>
  <c r="E36"/>
  <c r="F36"/>
  <c r="G36"/>
  <c r="J36"/>
  <c r="B37"/>
  <c r="E37"/>
  <c r="F37"/>
  <c r="G37"/>
  <c r="J37"/>
  <c r="B38"/>
  <c r="E38"/>
  <c r="F38"/>
  <c r="J38"/>
  <c r="B39"/>
  <c r="E39"/>
  <c r="F39"/>
  <c r="G39"/>
  <c r="J39"/>
  <c r="B40"/>
  <c r="E40"/>
  <c r="F40"/>
  <c r="J40"/>
  <c r="B41"/>
  <c r="E41"/>
  <c r="F41"/>
  <c r="G41"/>
  <c r="J41"/>
  <c r="B42"/>
  <c r="E42"/>
  <c r="F42"/>
  <c r="G42"/>
  <c r="J42"/>
  <c r="B43"/>
  <c r="E43"/>
  <c r="F43"/>
  <c r="J43"/>
  <c r="B44"/>
  <c r="E44"/>
  <c r="F44"/>
  <c r="G44"/>
  <c r="J44"/>
  <c r="B45"/>
  <c r="E45"/>
  <c r="F45"/>
  <c r="J45"/>
  <c r="B46"/>
  <c r="E46"/>
  <c r="F46"/>
  <c r="G46"/>
  <c r="J46"/>
  <c r="B47"/>
  <c r="E47"/>
  <c r="F47"/>
  <c r="G47"/>
  <c r="J47"/>
  <c r="B48"/>
  <c r="E48"/>
  <c r="F48"/>
  <c r="J48"/>
  <c r="B49"/>
  <c r="E49"/>
  <c r="F49"/>
  <c r="J49"/>
  <c r="B50"/>
  <c r="E50"/>
  <c r="F50"/>
  <c r="J50"/>
  <c r="B51"/>
  <c r="E51"/>
  <c r="F51"/>
  <c r="J51"/>
  <c r="B52"/>
  <c r="E52"/>
  <c r="F52"/>
  <c r="G52"/>
  <c r="J52"/>
  <c r="B53"/>
  <c r="E53"/>
  <c r="F53"/>
  <c r="G53"/>
  <c r="J53"/>
  <c r="B54"/>
  <c r="E54"/>
  <c r="F54"/>
  <c r="J54"/>
  <c r="F56"/>
  <c r="G56"/>
  <c r="D57"/>
  <c r="B60"/>
  <c r="E60"/>
  <c r="F60"/>
  <c r="J60"/>
  <c r="B61"/>
  <c r="E61"/>
  <c r="F61"/>
  <c r="J61"/>
  <c r="B62"/>
  <c r="E62"/>
  <c r="F62"/>
  <c r="G62"/>
  <c r="J62"/>
  <c r="B63"/>
  <c r="E63"/>
  <c r="F63"/>
  <c r="G63"/>
  <c r="J63"/>
  <c r="B64"/>
  <c r="E64"/>
  <c r="F64"/>
  <c r="J64"/>
  <c r="B65"/>
  <c r="E65"/>
  <c r="F65"/>
  <c r="G65"/>
  <c r="J65"/>
  <c r="B66"/>
  <c r="E66"/>
  <c r="F66"/>
  <c r="J66"/>
  <c r="B67"/>
  <c r="E67"/>
  <c r="F67"/>
  <c r="G67"/>
  <c r="J67"/>
  <c r="B68"/>
  <c r="E68"/>
  <c r="F68"/>
  <c r="G68"/>
  <c r="J68"/>
  <c r="B69"/>
  <c r="E69"/>
  <c r="F69"/>
  <c r="J69"/>
  <c r="B70"/>
  <c r="E70"/>
  <c r="F70"/>
  <c r="G70"/>
  <c r="J70"/>
  <c r="B71"/>
  <c r="E71"/>
  <c r="F71"/>
  <c r="J71"/>
  <c r="B72"/>
  <c r="E72"/>
  <c r="F72"/>
  <c r="G72"/>
  <c r="J72"/>
  <c r="B73"/>
  <c r="E73"/>
  <c r="F73"/>
  <c r="G73"/>
  <c r="J73"/>
  <c r="B74"/>
  <c r="E74"/>
  <c r="F74"/>
  <c r="J74"/>
  <c r="B75"/>
  <c r="E75"/>
  <c r="F75"/>
  <c r="J75"/>
  <c r="B76"/>
  <c r="E76"/>
  <c r="F76"/>
  <c r="J76"/>
  <c r="B77"/>
  <c r="E77"/>
  <c r="F77"/>
  <c r="J77"/>
  <c r="B78"/>
  <c r="E78"/>
  <c r="F78"/>
  <c r="G78"/>
  <c r="J78"/>
  <c r="B79"/>
  <c r="E79"/>
  <c r="F79"/>
  <c r="G79"/>
  <c r="J79"/>
  <c r="B80"/>
  <c r="E80"/>
  <c r="F80"/>
  <c r="J80"/>
  <c r="B81"/>
  <c r="E81"/>
  <c r="F81"/>
  <c r="G81"/>
  <c r="J81"/>
  <c r="B82"/>
  <c r="E82"/>
  <c r="F82"/>
  <c r="J82"/>
  <c r="B83"/>
  <c r="E83"/>
  <c r="F83"/>
  <c r="J83"/>
  <c r="B84"/>
  <c r="E84"/>
  <c r="F84"/>
  <c r="G84"/>
  <c r="J84"/>
  <c r="B85"/>
  <c r="E85"/>
  <c r="F85"/>
  <c r="G85"/>
  <c r="J85"/>
  <c r="B86"/>
  <c r="E86"/>
  <c r="F86"/>
  <c r="J86"/>
  <c r="B87"/>
  <c r="E87"/>
  <c r="F87"/>
  <c r="J87"/>
  <c r="B88"/>
  <c r="E88"/>
  <c r="F88"/>
  <c r="J88"/>
  <c r="B89"/>
  <c r="E89"/>
  <c r="F89"/>
  <c r="J89"/>
  <c r="B90"/>
  <c r="E90"/>
  <c r="F90"/>
  <c r="G90"/>
  <c r="J90"/>
  <c r="B91"/>
  <c r="E91"/>
  <c r="F91"/>
  <c r="G91"/>
  <c r="J91"/>
  <c r="B92"/>
  <c r="E92"/>
  <c r="F92"/>
  <c r="J92"/>
  <c r="B93"/>
  <c r="E93"/>
  <c r="F93"/>
  <c r="J93"/>
  <c r="B94"/>
  <c r="E94"/>
  <c r="F94"/>
  <c r="G94"/>
  <c r="J94"/>
  <c r="B95"/>
  <c r="E95"/>
  <c r="F95"/>
  <c r="J95"/>
  <c r="B96"/>
  <c r="E96"/>
  <c r="F96"/>
  <c r="G96"/>
  <c r="J96"/>
  <c r="B97"/>
  <c r="E97"/>
  <c r="F97"/>
  <c r="G97"/>
  <c r="J97"/>
  <c r="B98"/>
  <c r="E98"/>
  <c r="F98"/>
  <c r="G98"/>
  <c r="J98"/>
  <c r="B99"/>
  <c r="E99"/>
  <c r="F99"/>
  <c r="J99"/>
  <c r="B100"/>
  <c r="E100"/>
  <c r="F100"/>
  <c r="G100"/>
  <c r="J100"/>
  <c r="B101"/>
  <c r="E101"/>
  <c r="F101"/>
  <c r="J101"/>
  <c r="B102"/>
  <c r="E102"/>
  <c r="F102"/>
  <c r="J102"/>
  <c r="B103"/>
  <c r="E103"/>
  <c r="F103"/>
  <c r="G103"/>
  <c r="J103"/>
  <c r="B104"/>
  <c r="E104"/>
  <c r="F104"/>
  <c r="G104"/>
  <c r="J104"/>
  <c r="B105"/>
  <c r="E105"/>
  <c r="F105"/>
  <c r="J105"/>
  <c r="B106"/>
  <c r="E106"/>
  <c r="F106"/>
  <c r="J106"/>
  <c r="B107"/>
  <c r="E107"/>
  <c r="F107"/>
  <c r="G107"/>
  <c r="J107"/>
  <c r="B108"/>
  <c r="E108"/>
  <c r="F108"/>
  <c r="J108"/>
  <c r="B109"/>
  <c r="E109"/>
  <c r="F109"/>
  <c r="G109"/>
  <c r="J109"/>
  <c r="F111"/>
  <c r="G111"/>
  <c r="D112"/>
  <c r="B115"/>
  <c r="E115"/>
  <c r="F115"/>
  <c r="G115"/>
  <c r="J115"/>
  <c r="B116"/>
  <c r="E116"/>
  <c r="F116"/>
  <c r="J116"/>
  <c r="B117"/>
  <c r="E117"/>
  <c r="F117"/>
  <c r="J117"/>
  <c r="B118"/>
  <c r="E118"/>
  <c r="F118"/>
  <c r="G118"/>
  <c r="J118"/>
  <c r="B119"/>
  <c r="E119"/>
  <c r="F119"/>
  <c r="G119"/>
  <c r="J119"/>
  <c r="B120"/>
  <c r="E120"/>
  <c r="F120"/>
  <c r="J120"/>
  <c r="B121"/>
  <c r="E121"/>
  <c r="F121"/>
  <c r="J121"/>
  <c r="B122"/>
  <c r="E122"/>
  <c r="F122"/>
  <c r="G122"/>
  <c r="J122"/>
  <c r="B123"/>
  <c r="E123"/>
  <c r="F123"/>
  <c r="G123"/>
  <c r="J123"/>
  <c r="B124"/>
  <c r="E124"/>
  <c r="F124"/>
  <c r="J124"/>
  <c r="B125"/>
  <c r="E125"/>
  <c r="F125"/>
  <c r="J125"/>
  <c r="B126"/>
  <c r="E126"/>
  <c r="F126"/>
  <c r="G126"/>
  <c r="J126"/>
  <c r="B127"/>
  <c r="E127"/>
  <c r="F127"/>
  <c r="G127"/>
  <c r="J127"/>
  <c r="B128"/>
  <c r="E128"/>
  <c r="F128"/>
  <c r="J128"/>
  <c r="B129"/>
  <c r="E129"/>
  <c r="F129"/>
  <c r="J129"/>
  <c r="B130"/>
  <c r="E130"/>
  <c r="F130"/>
  <c r="G130"/>
  <c r="J130"/>
  <c r="B131"/>
  <c r="E131"/>
  <c r="F131"/>
  <c r="G131"/>
  <c r="J131"/>
  <c r="B132"/>
  <c r="E132"/>
  <c r="F132"/>
  <c r="J132"/>
  <c r="B133"/>
  <c r="E133"/>
  <c r="F133"/>
  <c r="J133"/>
  <c r="B134"/>
  <c r="E134"/>
  <c r="F134"/>
  <c r="G134"/>
  <c r="J134"/>
  <c r="B135"/>
  <c r="E135"/>
  <c r="F135"/>
  <c r="G135"/>
  <c r="J135"/>
  <c r="B136"/>
  <c r="E136"/>
  <c r="F136"/>
  <c r="J136"/>
  <c r="B137"/>
  <c r="E137"/>
  <c r="F137"/>
  <c r="J137"/>
  <c r="B138"/>
  <c r="E138"/>
  <c r="F138"/>
  <c r="G138"/>
  <c r="J138"/>
  <c r="B139"/>
  <c r="E139"/>
  <c r="F139"/>
  <c r="G139"/>
  <c r="J139"/>
  <c r="B140"/>
  <c r="E140"/>
  <c r="F140"/>
  <c r="J140"/>
  <c r="B141"/>
  <c r="E141"/>
  <c r="F141"/>
  <c r="G141"/>
  <c r="J141"/>
  <c r="B142"/>
  <c r="E142"/>
  <c r="F142"/>
  <c r="J142"/>
  <c r="B143"/>
  <c r="E143"/>
  <c r="F143"/>
  <c r="G143"/>
  <c r="J143"/>
  <c r="B144"/>
  <c r="E144"/>
  <c r="F144"/>
  <c r="G144"/>
  <c r="J144"/>
  <c r="B145"/>
  <c r="E145"/>
  <c r="F145"/>
  <c r="J145"/>
  <c r="B146"/>
  <c r="E146"/>
  <c r="F146"/>
  <c r="J146"/>
  <c r="B147"/>
  <c r="E147"/>
  <c r="F147"/>
  <c r="J147"/>
  <c r="B148"/>
  <c r="E148"/>
  <c r="F148"/>
  <c r="J148"/>
  <c r="B149"/>
  <c r="E149"/>
  <c r="F149"/>
  <c r="G149"/>
  <c r="J149"/>
  <c r="B150"/>
  <c r="E150"/>
  <c r="F150"/>
  <c r="G150"/>
  <c r="J150"/>
  <c r="B151"/>
  <c r="E151"/>
  <c r="F151"/>
  <c r="J151"/>
  <c r="B152"/>
  <c r="E152"/>
  <c r="F152"/>
  <c r="G152"/>
  <c r="J152"/>
  <c r="B153"/>
  <c r="E153"/>
  <c r="F153"/>
  <c r="J153"/>
  <c r="B154"/>
  <c r="E154"/>
  <c r="F154"/>
  <c r="G154"/>
  <c r="J154"/>
  <c r="B155"/>
  <c r="E155"/>
  <c r="F155"/>
  <c r="G155"/>
  <c r="J155"/>
  <c r="B156"/>
  <c r="E156"/>
  <c r="F156"/>
  <c r="J156"/>
  <c r="B157"/>
  <c r="E157"/>
  <c r="F157"/>
  <c r="G157"/>
  <c r="J157"/>
  <c r="B158"/>
  <c r="E158"/>
  <c r="F158"/>
  <c r="J158"/>
  <c r="B159"/>
  <c r="E159"/>
  <c r="F159"/>
  <c r="G159"/>
  <c r="J159"/>
  <c r="B160"/>
  <c r="E160"/>
  <c r="F160"/>
  <c r="G160"/>
  <c r="J160"/>
  <c r="B161"/>
  <c r="E161"/>
  <c r="F161"/>
  <c r="J161"/>
  <c r="B162"/>
  <c r="E162"/>
  <c r="F162"/>
  <c r="J162"/>
  <c r="B163"/>
  <c r="E163"/>
  <c r="F163"/>
  <c r="J163"/>
  <c r="B164"/>
  <c r="E164"/>
  <c r="F164"/>
  <c r="J164"/>
  <c r="F166"/>
  <c r="G166"/>
  <c r="D167"/>
  <c r="B170"/>
  <c r="E170"/>
  <c r="F170"/>
  <c r="G170"/>
  <c r="J170"/>
  <c r="B171"/>
  <c r="E171"/>
  <c r="F171"/>
  <c r="G171"/>
  <c r="J171"/>
  <c r="B172"/>
  <c r="E172"/>
  <c r="F172"/>
  <c r="J172"/>
  <c r="B173"/>
  <c r="E173"/>
  <c r="F173"/>
  <c r="G173"/>
  <c r="J173"/>
  <c r="B174"/>
  <c r="E174"/>
  <c r="F174"/>
  <c r="J174"/>
  <c r="B175"/>
  <c r="E175"/>
  <c r="F175"/>
  <c r="G175"/>
  <c r="J175"/>
  <c r="B176"/>
  <c r="E176"/>
  <c r="F176"/>
  <c r="G176"/>
  <c r="J176"/>
  <c r="B177"/>
  <c r="E177"/>
  <c r="F177"/>
  <c r="J177"/>
  <c r="B178"/>
  <c r="E178"/>
  <c r="F178"/>
  <c r="J178"/>
  <c r="B179"/>
  <c r="E179"/>
  <c r="F179"/>
  <c r="J179"/>
  <c r="B180"/>
  <c r="E180"/>
  <c r="F180"/>
  <c r="J180"/>
  <c r="B181"/>
  <c r="E181"/>
  <c r="F181"/>
  <c r="G181"/>
  <c r="J181"/>
  <c r="B182"/>
  <c r="E182"/>
  <c r="F182"/>
  <c r="G182"/>
  <c r="J182"/>
  <c r="B183"/>
  <c r="E183"/>
  <c r="F183"/>
  <c r="J183"/>
  <c r="B184"/>
  <c r="E184"/>
  <c r="F184"/>
  <c r="G184"/>
  <c r="J184"/>
  <c r="B185"/>
  <c r="E185"/>
  <c r="F185"/>
  <c r="J185"/>
  <c r="B186"/>
  <c r="E186"/>
  <c r="F186"/>
  <c r="G186"/>
  <c r="J186"/>
  <c r="B187"/>
  <c r="E187"/>
  <c r="F187"/>
  <c r="G187"/>
  <c r="J187"/>
  <c r="B188"/>
  <c r="E188"/>
  <c r="F188"/>
  <c r="J188"/>
  <c r="B189"/>
  <c r="E189"/>
  <c r="F189"/>
  <c r="G189"/>
  <c r="J189"/>
  <c r="B190"/>
  <c r="E190"/>
  <c r="F190"/>
  <c r="J190"/>
  <c r="B191"/>
  <c r="E191"/>
  <c r="F191"/>
  <c r="G191"/>
  <c r="J191"/>
  <c r="B192"/>
  <c r="E192"/>
  <c r="F192"/>
  <c r="G192"/>
  <c r="J192"/>
  <c r="B193"/>
  <c r="E193"/>
  <c r="F193"/>
  <c r="J193"/>
  <c r="B194"/>
  <c r="E194"/>
  <c r="F194"/>
  <c r="J194"/>
  <c r="B195"/>
  <c r="E195"/>
  <c r="F195"/>
  <c r="G195"/>
  <c r="J195"/>
  <c r="B196"/>
  <c r="E196"/>
  <c r="F196"/>
  <c r="J196"/>
  <c r="B197"/>
  <c r="E197"/>
  <c r="F197"/>
  <c r="G197"/>
  <c r="J197"/>
  <c r="B198"/>
  <c r="E198"/>
  <c r="F198"/>
  <c r="G198"/>
  <c r="J198"/>
  <c r="B199"/>
  <c r="E199"/>
  <c r="F199"/>
  <c r="G199"/>
  <c r="J199"/>
  <c r="B200"/>
  <c r="E200"/>
  <c r="F200"/>
  <c r="J200"/>
  <c r="B201"/>
  <c r="E201"/>
  <c r="F201"/>
  <c r="G201"/>
  <c r="J201"/>
  <c r="B202"/>
  <c r="E202"/>
  <c r="F202"/>
  <c r="J202"/>
  <c r="B203"/>
  <c r="E203"/>
  <c r="F203"/>
  <c r="J203"/>
  <c r="B204"/>
  <c r="E204"/>
  <c r="F204"/>
  <c r="G204"/>
  <c r="J204"/>
  <c r="B205"/>
  <c r="E205"/>
  <c r="F205"/>
  <c r="G205"/>
  <c r="J205"/>
  <c r="B206"/>
  <c r="E206"/>
  <c r="F206"/>
  <c r="J206"/>
  <c r="B207"/>
  <c r="E207"/>
  <c r="F207"/>
  <c r="J207"/>
  <c r="B208"/>
  <c r="E208"/>
  <c r="F208"/>
  <c r="G208"/>
  <c r="J208"/>
  <c r="B209"/>
  <c r="E209"/>
  <c r="F209"/>
  <c r="J209"/>
  <c r="B210"/>
  <c r="E210"/>
  <c r="F210"/>
  <c r="G210"/>
  <c r="J210"/>
  <c r="B211"/>
  <c r="E211"/>
  <c r="F211"/>
  <c r="G211"/>
  <c r="J211"/>
  <c r="B212"/>
  <c r="E212"/>
  <c r="F212"/>
  <c r="G212"/>
  <c r="J212"/>
  <c r="B213"/>
  <c r="E213"/>
  <c r="F213"/>
  <c r="J213"/>
  <c r="B214"/>
  <c r="E214"/>
  <c r="F214"/>
  <c r="G214"/>
  <c r="J214"/>
  <c r="B215"/>
  <c r="E215"/>
  <c r="F215"/>
  <c r="J215"/>
  <c r="B216"/>
  <c r="E216"/>
  <c r="F216"/>
  <c r="J216"/>
  <c r="B217"/>
  <c r="E217"/>
  <c r="F217"/>
  <c r="G217"/>
  <c r="J217"/>
  <c r="B218"/>
  <c r="E218"/>
  <c r="F218"/>
  <c r="G218"/>
  <c r="J218"/>
  <c r="B219"/>
  <c r="E219"/>
  <c r="F219"/>
  <c r="G219"/>
  <c r="J219"/>
  <c r="F221"/>
  <c r="G221"/>
  <c r="D222"/>
  <c r="B225"/>
  <c r="E225"/>
  <c r="F225"/>
  <c r="G225"/>
  <c r="J225"/>
  <c r="B226"/>
  <c r="E226"/>
  <c r="F226"/>
  <c r="J226"/>
  <c r="B227"/>
  <c r="E227"/>
  <c r="F227"/>
  <c r="G227"/>
  <c r="J227"/>
  <c r="B228"/>
  <c r="E228"/>
  <c r="F228"/>
  <c r="G228"/>
  <c r="J228"/>
  <c r="B229"/>
  <c r="E229"/>
  <c r="F229"/>
  <c r="G229"/>
  <c r="J229"/>
  <c r="B230"/>
  <c r="E230"/>
  <c r="F230"/>
  <c r="J230"/>
  <c r="B231"/>
  <c r="E231"/>
  <c r="F231"/>
  <c r="G231"/>
  <c r="J231"/>
  <c r="B232"/>
  <c r="E232"/>
  <c r="F232"/>
  <c r="G232"/>
  <c r="J232"/>
  <c r="B233"/>
  <c r="E233"/>
  <c r="F233"/>
  <c r="G233"/>
  <c r="J233"/>
  <c r="B234"/>
  <c r="E234"/>
  <c r="F234"/>
  <c r="J234"/>
  <c r="B235"/>
  <c r="E235"/>
  <c r="F235"/>
  <c r="G235"/>
  <c r="J235"/>
  <c r="B236"/>
  <c r="E236"/>
  <c r="F236"/>
  <c r="G236"/>
  <c r="J236"/>
  <c r="B237"/>
  <c r="E237"/>
  <c r="F237"/>
  <c r="G237"/>
  <c r="J237"/>
  <c r="B238"/>
  <c r="E238"/>
  <c r="F238"/>
  <c r="J238"/>
  <c r="B239"/>
  <c r="E239"/>
  <c r="F239"/>
  <c r="G239"/>
  <c r="J239"/>
  <c r="B240"/>
  <c r="E240"/>
  <c r="F240"/>
  <c r="G240"/>
  <c r="J240"/>
  <c r="B241"/>
  <c r="E241"/>
  <c r="F241"/>
  <c r="G241"/>
  <c r="J241"/>
  <c r="B242"/>
  <c r="E242"/>
  <c r="F242"/>
  <c r="J242"/>
  <c r="B243"/>
  <c r="E243"/>
  <c r="F243"/>
  <c r="G243"/>
  <c r="J243"/>
  <c r="B244"/>
  <c r="E244"/>
  <c r="F244"/>
  <c r="G244"/>
  <c r="J244"/>
  <c r="B245"/>
  <c r="E245"/>
  <c r="F245"/>
  <c r="G245"/>
  <c r="J245"/>
  <c r="B246"/>
  <c r="E246"/>
  <c r="F246"/>
  <c r="J246"/>
  <c r="B247"/>
  <c r="E247"/>
  <c r="F247"/>
  <c r="G247"/>
  <c r="J247"/>
  <c r="B248"/>
  <c r="E248"/>
  <c r="F248"/>
  <c r="G248"/>
  <c r="J248"/>
  <c r="B249"/>
  <c r="E249"/>
  <c r="F249"/>
  <c r="G249"/>
  <c r="J249"/>
  <c r="B250"/>
  <c r="E250"/>
  <c r="F250"/>
  <c r="J250"/>
  <c r="B251"/>
  <c r="E251"/>
  <c r="F251"/>
  <c r="G251"/>
  <c r="J251"/>
  <c r="B252"/>
  <c r="E252"/>
  <c r="F252"/>
  <c r="G252"/>
  <c r="J252"/>
  <c r="B253"/>
  <c r="E253"/>
  <c r="F253"/>
  <c r="G253"/>
  <c r="J253"/>
  <c r="B254"/>
  <c r="E254"/>
  <c r="F254"/>
  <c r="J254"/>
  <c r="B255"/>
  <c r="E255"/>
  <c r="F255"/>
  <c r="J255"/>
  <c r="B256"/>
  <c r="E256"/>
  <c r="F256"/>
  <c r="G256"/>
  <c r="J256"/>
  <c r="B257"/>
  <c r="E257"/>
  <c r="F257"/>
  <c r="G257"/>
  <c r="J257"/>
  <c r="B258"/>
  <c r="E258"/>
  <c r="F258"/>
  <c r="J258"/>
  <c r="B259"/>
  <c r="E259"/>
  <c r="F259"/>
  <c r="G259"/>
  <c r="J259"/>
  <c r="B260"/>
  <c r="E260"/>
  <c r="F260"/>
  <c r="J260"/>
  <c r="B261"/>
  <c r="E261"/>
  <c r="F261"/>
  <c r="G261"/>
  <c r="J261"/>
  <c r="B262"/>
  <c r="E262"/>
  <c r="F262"/>
  <c r="G262"/>
  <c r="J262"/>
  <c r="B263"/>
  <c r="E263"/>
  <c r="F263"/>
  <c r="J263"/>
  <c r="B264"/>
  <c r="E264"/>
  <c r="F264"/>
  <c r="G264"/>
  <c r="J264"/>
  <c r="B265"/>
  <c r="E265"/>
  <c r="F265"/>
  <c r="J265"/>
  <c r="B266"/>
  <c r="E266"/>
  <c r="F266"/>
  <c r="G266"/>
  <c r="J266"/>
  <c r="B267"/>
  <c r="E267"/>
  <c r="F267"/>
  <c r="G267"/>
  <c r="J267"/>
  <c r="B268"/>
  <c r="E268"/>
  <c r="F268"/>
  <c r="J268"/>
  <c r="B269"/>
  <c r="E269"/>
  <c r="F269"/>
  <c r="J269"/>
  <c r="B270"/>
  <c r="E270"/>
  <c r="F270"/>
  <c r="J270"/>
  <c r="B271"/>
  <c r="E271"/>
  <c r="F271"/>
  <c r="J271"/>
  <c r="B272"/>
  <c r="E272"/>
  <c r="F272"/>
  <c r="G272"/>
  <c r="J272"/>
  <c r="B273"/>
  <c r="E273"/>
  <c r="F273"/>
  <c r="G273"/>
  <c r="J273"/>
  <c r="B274"/>
  <c r="E274"/>
  <c r="F274"/>
  <c r="J274"/>
  <c r="F276"/>
  <c r="G276"/>
  <c r="D277"/>
  <c r="B280"/>
  <c r="E280"/>
  <c r="F280"/>
  <c r="G280"/>
  <c r="J280"/>
  <c r="B281"/>
  <c r="E281"/>
  <c r="F281"/>
  <c r="J281"/>
  <c r="B282"/>
  <c r="E282"/>
  <c r="F282"/>
  <c r="G282"/>
  <c r="J282"/>
  <c r="B283"/>
  <c r="E283"/>
  <c r="F283"/>
  <c r="G283"/>
  <c r="J283"/>
  <c r="B284"/>
  <c r="E284"/>
  <c r="F284"/>
  <c r="J284"/>
  <c r="B285"/>
  <c r="E285"/>
  <c r="F285"/>
  <c r="J285"/>
  <c r="B286"/>
  <c r="E286"/>
  <c r="F286"/>
  <c r="J286"/>
  <c r="B287"/>
  <c r="E287"/>
  <c r="F287"/>
  <c r="J287"/>
  <c r="B288"/>
  <c r="E288"/>
  <c r="F288"/>
  <c r="G288"/>
  <c r="J288"/>
  <c r="B289"/>
  <c r="E289"/>
  <c r="F289"/>
  <c r="G289"/>
  <c r="J289"/>
  <c r="B290"/>
  <c r="E290"/>
  <c r="F290"/>
  <c r="J290"/>
  <c r="B291"/>
  <c r="E291"/>
  <c r="F291"/>
  <c r="G291"/>
  <c r="J291"/>
  <c r="B292"/>
  <c r="E292"/>
  <c r="F292"/>
  <c r="J292"/>
  <c r="B293"/>
  <c r="E293"/>
  <c r="F293"/>
  <c r="J293"/>
  <c r="B294"/>
  <c r="E294"/>
  <c r="F294"/>
  <c r="G294"/>
  <c r="J294"/>
  <c r="B295"/>
  <c r="E295"/>
  <c r="F295"/>
  <c r="G295"/>
  <c r="J295"/>
  <c r="B296"/>
  <c r="E296"/>
  <c r="F296"/>
  <c r="J296"/>
  <c r="B297"/>
  <c r="E297"/>
  <c r="F297"/>
  <c r="J297"/>
  <c r="B298"/>
  <c r="E298"/>
  <c r="F298"/>
  <c r="G298"/>
  <c r="J298"/>
  <c r="B299"/>
  <c r="E299"/>
  <c r="F299"/>
  <c r="J299"/>
  <c r="B300"/>
  <c r="E300"/>
  <c r="F300"/>
  <c r="J300"/>
  <c r="B301"/>
  <c r="E301"/>
  <c r="F301"/>
  <c r="G301"/>
  <c r="J301"/>
  <c r="B302"/>
  <c r="E302"/>
  <c r="F302"/>
  <c r="G302"/>
  <c r="J302"/>
  <c r="B303"/>
  <c r="E303"/>
  <c r="F303"/>
  <c r="J303"/>
  <c r="B304"/>
  <c r="E304"/>
  <c r="F304"/>
  <c r="J304"/>
  <c r="B305"/>
  <c r="E305"/>
  <c r="F305"/>
  <c r="G305"/>
  <c r="J305"/>
  <c r="B306"/>
  <c r="E306"/>
  <c r="F306"/>
  <c r="J306"/>
  <c r="B307"/>
  <c r="E307"/>
  <c r="F307"/>
  <c r="G307"/>
  <c r="J307"/>
  <c r="B308"/>
  <c r="E308"/>
  <c r="F308"/>
  <c r="G308"/>
  <c r="J308"/>
  <c r="B309"/>
  <c r="E309"/>
  <c r="F309"/>
  <c r="G309"/>
  <c r="J309"/>
  <c r="B310"/>
  <c r="E310"/>
  <c r="F310"/>
  <c r="J310"/>
  <c r="B311"/>
  <c r="E311"/>
  <c r="F311"/>
  <c r="G311"/>
  <c r="J311"/>
  <c r="B312"/>
  <c r="E312"/>
  <c r="F312"/>
  <c r="J312"/>
  <c r="B313"/>
  <c r="E313"/>
  <c r="F313"/>
  <c r="J313"/>
  <c r="B314"/>
  <c r="E314"/>
  <c r="F314"/>
  <c r="G314"/>
  <c r="J314"/>
  <c r="B315"/>
  <c r="E315"/>
  <c r="F315"/>
  <c r="G315"/>
  <c r="J315"/>
  <c r="B316"/>
  <c r="E316"/>
  <c r="F316"/>
  <c r="J316"/>
  <c r="B317"/>
  <c r="E317"/>
  <c r="F317"/>
  <c r="J317"/>
  <c r="B318"/>
  <c r="E318"/>
  <c r="F318"/>
  <c r="J318"/>
  <c r="B319"/>
  <c r="E319"/>
  <c r="F319"/>
  <c r="J319"/>
  <c r="B320"/>
  <c r="E320"/>
  <c r="F320"/>
  <c r="G320"/>
  <c r="J320"/>
  <c r="B321"/>
  <c r="E321"/>
  <c r="F321"/>
  <c r="G321"/>
  <c r="J321"/>
  <c r="B322"/>
  <c r="E322"/>
  <c r="F322"/>
  <c r="J322"/>
  <c r="B323"/>
  <c r="E323"/>
  <c r="F323"/>
  <c r="J323"/>
  <c r="B324"/>
  <c r="E324"/>
  <c r="F324"/>
  <c r="G324"/>
  <c r="J324"/>
  <c r="B325"/>
  <c r="E325"/>
  <c r="F325"/>
  <c r="J325"/>
  <c r="B326"/>
  <c r="E326"/>
  <c r="F326"/>
  <c r="G326"/>
  <c r="J326"/>
  <c r="B327"/>
  <c r="E327"/>
  <c r="F327"/>
  <c r="G327"/>
  <c r="J327"/>
  <c r="B328"/>
  <c r="E328"/>
  <c r="F328"/>
  <c r="G328"/>
  <c r="J328"/>
  <c r="B329"/>
  <c r="E329"/>
  <c r="F329"/>
  <c r="J329"/>
  <c r="F331"/>
  <c r="G331"/>
  <c r="D332"/>
  <c r="B335"/>
  <c r="E335"/>
  <c r="F335"/>
  <c r="G335"/>
  <c r="J335"/>
  <c r="B336"/>
  <c r="E336"/>
  <c r="F336"/>
  <c r="J336"/>
  <c r="B337"/>
  <c r="E337"/>
  <c r="F337"/>
  <c r="G337"/>
  <c r="J337"/>
  <c r="B338"/>
  <c r="E338"/>
  <c r="F338"/>
  <c r="G338"/>
  <c r="J338"/>
  <c r="B339"/>
  <c r="E339"/>
  <c r="F339"/>
  <c r="J339"/>
  <c r="B340"/>
  <c r="E340"/>
  <c r="F340"/>
  <c r="J340"/>
  <c r="B341"/>
  <c r="E341"/>
  <c r="F341"/>
  <c r="G341"/>
  <c r="J341"/>
  <c r="B342"/>
  <c r="E342"/>
  <c r="F342"/>
  <c r="G342"/>
  <c r="J342"/>
  <c r="B343"/>
  <c r="E343"/>
  <c r="F343"/>
  <c r="J343"/>
  <c r="B344"/>
  <c r="E344"/>
  <c r="F344"/>
  <c r="G344"/>
  <c r="J344"/>
  <c r="B345"/>
  <c r="E345"/>
  <c r="F345"/>
  <c r="J345"/>
  <c r="B346"/>
  <c r="E346"/>
  <c r="F346"/>
  <c r="G346"/>
  <c r="J346"/>
  <c r="B347"/>
  <c r="E347"/>
  <c r="F347"/>
  <c r="G347"/>
  <c r="J347"/>
  <c r="B348"/>
  <c r="E348"/>
  <c r="F348"/>
  <c r="J348"/>
  <c r="B349"/>
  <c r="E349"/>
  <c r="F349"/>
  <c r="J349"/>
  <c r="B350"/>
  <c r="E350"/>
  <c r="F350"/>
  <c r="J350"/>
  <c r="B351"/>
  <c r="E351"/>
  <c r="F351"/>
  <c r="G351"/>
  <c r="J351"/>
  <c r="B352"/>
  <c r="E352"/>
  <c r="F352"/>
  <c r="J352"/>
  <c r="B353"/>
  <c r="E353"/>
  <c r="F353"/>
  <c r="G353"/>
  <c r="J353"/>
  <c r="B354"/>
  <c r="E354"/>
  <c r="F354"/>
  <c r="J354"/>
  <c r="B355"/>
  <c r="E355"/>
  <c r="F355"/>
  <c r="G355"/>
  <c r="J355"/>
  <c r="B356"/>
  <c r="E356"/>
  <c r="F356"/>
  <c r="G356"/>
  <c r="J356"/>
  <c r="B357"/>
  <c r="E357"/>
  <c r="F357"/>
  <c r="J357"/>
  <c r="B358"/>
  <c r="E358"/>
  <c r="F358"/>
  <c r="G358"/>
  <c r="J358"/>
  <c r="B359"/>
  <c r="E359"/>
  <c r="F359"/>
  <c r="J359"/>
  <c r="B360"/>
  <c r="E360"/>
  <c r="F360"/>
  <c r="G360"/>
  <c r="J360"/>
  <c r="B361"/>
  <c r="E361"/>
  <c r="F361"/>
  <c r="J361"/>
  <c r="B362"/>
  <c r="E362"/>
  <c r="F362"/>
  <c r="J362"/>
  <c r="B363"/>
  <c r="E363"/>
  <c r="F363"/>
  <c r="J363"/>
  <c r="B364"/>
  <c r="E364"/>
  <c r="F364"/>
  <c r="G364"/>
  <c r="J364"/>
  <c r="B365"/>
  <c r="E365"/>
  <c r="F365"/>
  <c r="G365"/>
  <c r="J365"/>
  <c r="B366"/>
  <c r="E366"/>
  <c r="F366"/>
  <c r="J366"/>
  <c r="B367"/>
  <c r="E367"/>
  <c r="F367"/>
  <c r="G367"/>
  <c r="J367"/>
  <c r="B368"/>
  <c r="E368"/>
  <c r="F368"/>
  <c r="J368"/>
  <c r="B369"/>
  <c r="E369"/>
  <c r="F369"/>
  <c r="G369"/>
  <c r="J369"/>
  <c r="B370"/>
  <c r="E370"/>
  <c r="F370"/>
  <c r="G370"/>
  <c r="J370"/>
  <c r="B371"/>
  <c r="E371"/>
  <c r="F371"/>
  <c r="J371"/>
  <c r="B372"/>
  <c r="E372"/>
  <c r="F372"/>
  <c r="J372"/>
  <c r="B373"/>
  <c r="E373"/>
  <c r="F373"/>
  <c r="G373"/>
  <c r="J373"/>
  <c r="B374"/>
  <c r="E374"/>
  <c r="F374"/>
  <c r="G374"/>
  <c r="J374"/>
  <c r="B375"/>
  <c r="E375"/>
  <c r="F375"/>
  <c r="J375"/>
  <c r="B376"/>
  <c r="E376"/>
  <c r="F376"/>
  <c r="G376"/>
  <c r="J376"/>
  <c r="B377"/>
  <c r="E377"/>
  <c r="F377"/>
  <c r="J377"/>
  <c r="B378"/>
  <c r="E378"/>
  <c r="F378"/>
  <c r="G378"/>
  <c r="J378"/>
  <c r="B379"/>
  <c r="E379"/>
  <c r="F379"/>
  <c r="G379"/>
  <c r="J379"/>
  <c r="B380"/>
  <c r="E380"/>
  <c r="F380"/>
  <c r="J380"/>
  <c r="B381"/>
  <c r="E381"/>
  <c r="F381"/>
  <c r="J381"/>
  <c r="B382"/>
  <c r="E382"/>
  <c r="F382"/>
  <c r="J382"/>
  <c r="B383"/>
  <c r="E383"/>
  <c r="F383"/>
  <c r="G383"/>
  <c r="J383"/>
  <c r="B384"/>
  <c r="E384"/>
  <c r="F384"/>
  <c r="J384"/>
  <c r="F386"/>
  <c r="G386"/>
  <c r="D387"/>
  <c r="B390"/>
  <c r="E390"/>
  <c r="F390"/>
  <c r="J390"/>
  <c r="B391"/>
  <c r="E391"/>
  <c r="F391"/>
  <c r="J391"/>
  <c r="B392"/>
  <c r="E392"/>
  <c r="F392"/>
  <c r="J392"/>
  <c r="B393"/>
  <c r="E393"/>
  <c r="F393"/>
  <c r="G393"/>
  <c r="J393"/>
  <c r="B394"/>
  <c r="E394"/>
  <c r="F394"/>
  <c r="G394"/>
  <c r="J394"/>
  <c r="B395"/>
  <c r="E395"/>
  <c r="F395"/>
  <c r="J395"/>
  <c r="B396"/>
  <c r="E396"/>
  <c r="F396"/>
  <c r="J396"/>
  <c r="B397"/>
  <c r="E397"/>
  <c r="F397"/>
  <c r="G397"/>
  <c r="J397"/>
  <c r="B398"/>
  <c r="E398"/>
  <c r="F398"/>
  <c r="J398"/>
  <c r="B399"/>
  <c r="E399"/>
  <c r="F399"/>
  <c r="G399"/>
  <c r="J399"/>
  <c r="B400"/>
  <c r="E400"/>
  <c r="F400"/>
  <c r="G400"/>
  <c r="J400"/>
  <c r="B401"/>
  <c r="E401"/>
  <c r="F401"/>
  <c r="G401"/>
  <c r="J401"/>
  <c r="B402"/>
  <c r="E402"/>
  <c r="F402"/>
  <c r="J402"/>
  <c r="B403"/>
  <c r="E403"/>
  <c r="F403"/>
  <c r="G403"/>
  <c r="J403"/>
  <c r="B404"/>
  <c r="E404"/>
  <c r="F404"/>
  <c r="G404"/>
  <c r="J404"/>
  <c r="B405"/>
  <c r="E405"/>
  <c r="F405"/>
  <c r="J405"/>
  <c r="B406"/>
  <c r="E406"/>
  <c r="F406"/>
  <c r="G406"/>
  <c r="J406"/>
  <c r="B407"/>
  <c r="E407"/>
  <c r="F407"/>
  <c r="G407"/>
  <c r="J407"/>
  <c r="B408"/>
  <c r="E408"/>
  <c r="F408"/>
  <c r="J408"/>
  <c r="B409"/>
  <c r="E409"/>
  <c r="F409"/>
  <c r="J409"/>
  <c r="B410"/>
  <c r="E410"/>
  <c r="F410"/>
  <c r="G410"/>
  <c r="J410"/>
  <c r="B411"/>
  <c r="E411"/>
  <c r="F411"/>
  <c r="J411"/>
  <c r="B412"/>
  <c r="E412"/>
  <c r="F412"/>
  <c r="G412"/>
  <c r="J412"/>
  <c r="B413"/>
  <c r="E413"/>
  <c r="F413"/>
  <c r="G413"/>
  <c r="J413"/>
  <c r="B414"/>
  <c r="E414"/>
  <c r="F414"/>
  <c r="G414"/>
  <c r="J414"/>
  <c r="B415"/>
  <c r="E415"/>
  <c r="F415"/>
  <c r="J415"/>
  <c r="B416"/>
  <c r="E416"/>
  <c r="F416"/>
  <c r="G416"/>
  <c r="J416"/>
  <c r="B417"/>
  <c r="E417"/>
  <c r="F417"/>
  <c r="J417"/>
  <c r="B418"/>
  <c r="E418"/>
  <c r="F418"/>
  <c r="J418"/>
  <c r="B419"/>
  <c r="E419"/>
  <c r="F419"/>
  <c r="G419"/>
  <c r="J419"/>
  <c r="B420"/>
  <c r="E420"/>
  <c r="F420"/>
  <c r="G420"/>
  <c r="J420"/>
  <c r="B421"/>
  <c r="E421"/>
  <c r="F421"/>
  <c r="J421"/>
  <c r="B422"/>
  <c r="E422"/>
  <c r="F422"/>
  <c r="J422"/>
  <c r="B423"/>
  <c r="E423"/>
  <c r="F423"/>
  <c r="J423"/>
  <c r="B424"/>
  <c r="E424"/>
  <c r="F424"/>
  <c r="J424"/>
  <c r="B425"/>
  <c r="E425"/>
  <c r="F425"/>
  <c r="G425"/>
  <c r="J425"/>
  <c r="B426"/>
  <c r="E426"/>
  <c r="F426"/>
  <c r="G426"/>
  <c r="J426"/>
  <c r="B427"/>
  <c r="E427"/>
  <c r="F427"/>
  <c r="J427"/>
  <c r="B428"/>
  <c r="E428"/>
  <c r="F428"/>
  <c r="J428"/>
  <c r="B429"/>
  <c r="E429"/>
  <c r="F429"/>
  <c r="G429"/>
  <c r="J429"/>
  <c r="B430"/>
  <c r="E430"/>
  <c r="F430"/>
  <c r="G430"/>
  <c r="J430"/>
  <c r="B431"/>
  <c r="E431"/>
  <c r="F431"/>
  <c r="G431"/>
  <c r="J431"/>
  <c r="B432"/>
  <c r="E432"/>
  <c r="F432"/>
  <c r="G432"/>
  <c r="J432"/>
  <c r="B433"/>
  <c r="E433"/>
  <c r="F433"/>
  <c r="G433"/>
  <c r="J433"/>
  <c r="B434"/>
  <c r="E434"/>
  <c r="F434"/>
  <c r="J434"/>
  <c r="B435"/>
  <c r="E435"/>
  <c r="F435"/>
  <c r="G435"/>
  <c r="J435"/>
  <c r="B436"/>
  <c r="E436"/>
  <c r="F436"/>
  <c r="J436"/>
  <c r="B437"/>
  <c r="E437"/>
  <c r="F437"/>
  <c r="J437"/>
  <c r="B438"/>
  <c r="E438"/>
  <c r="F438"/>
  <c r="G438"/>
  <c r="J438"/>
  <c r="B439"/>
  <c r="E439"/>
  <c r="F439"/>
  <c r="G439"/>
  <c r="J439"/>
  <c r="F441"/>
  <c r="G441"/>
  <c r="D442"/>
  <c r="B445"/>
  <c r="E445"/>
  <c r="F445"/>
  <c r="J445"/>
  <c r="B446"/>
  <c r="E446"/>
  <c r="F446"/>
  <c r="J446"/>
  <c r="B447"/>
  <c r="E447"/>
  <c r="F447"/>
  <c r="G447"/>
  <c r="J447"/>
  <c r="B448"/>
  <c r="E448"/>
  <c r="F448"/>
  <c r="G448"/>
  <c r="J448"/>
  <c r="B449"/>
  <c r="E449"/>
  <c r="F449"/>
  <c r="J449"/>
  <c r="B450"/>
  <c r="E450"/>
  <c r="F450"/>
  <c r="J450"/>
  <c r="B451"/>
  <c r="E451"/>
  <c r="F451"/>
  <c r="J451"/>
  <c r="B452"/>
  <c r="E452"/>
  <c r="F452"/>
  <c r="G452"/>
  <c r="J452"/>
  <c r="B453"/>
  <c r="E453"/>
  <c r="F453"/>
  <c r="J453"/>
  <c r="B454"/>
  <c r="E454"/>
  <c r="F454"/>
  <c r="G454"/>
  <c r="J454"/>
  <c r="B455"/>
  <c r="E455"/>
  <c r="F455"/>
  <c r="J455"/>
  <c r="B456"/>
  <c r="E456"/>
  <c r="F456"/>
  <c r="G456"/>
  <c r="J456"/>
  <c r="B457"/>
  <c r="E457"/>
  <c r="F457"/>
  <c r="G457"/>
  <c r="J457"/>
  <c r="B458"/>
  <c r="E458"/>
  <c r="F458"/>
  <c r="J458"/>
  <c r="B459"/>
  <c r="E459"/>
  <c r="F459"/>
  <c r="G459"/>
  <c r="J459"/>
  <c r="B460"/>
  <c r="E460"/>
  <c r="F460"/>
  <c r="J460"/>
  <c r="B461"/>
  <c r="E461"/>
  <c r="F461"/>
  <c r="G461"/>
  <c r="J461"/>
  <c r="B462"/>
  <c r="E462"/>
  <c r="F462"/>
  <c r="J462"/>
  <c r="B463"/>
  <c r="E463"/>
  <c r="F463"/>
  <c r="J463"/>
  <c r="B464"/>
  <c r="E464"/>
  <c r="F464"/>
  <c r="J464"/>
  <c r="B465"/>
  <c r="E465"/>
  <c r="F465"/>
  <c r="G465"/>
  <c r="J465"/>
  <c r="B466"/>
  <c r="E466"/>
  <c r="F466"/>
  <c r="G466"/>
  <c r="J466"/>
  <c r="B467"/>
  <c r="E467"/>
  <c r="F467"/>
  <c r="J467"/>
  <c r="B468"/>
  <c r="E468"/>
  <c r="F468"/>
  <c r="G468"/>
  <c r="J468"/>
  <c r="B469"/>
  <c r="E469"/>
  <c r="F469"/>
  <c r="J469"/>
  <c r="B470"/>
  <c r="E470"/>
  <c r="F470"/>
  <c r="G470"/>
  <c r="J470"/>
  <c r="B471"/>
  <c r="E471"/>
  <c r="F471"/>
  <c r="G471"/>
  <c r="J471"/>
  <c r="B472"/>
  <c r="E472"/>
  <c r="F472"/>
  <c r="J472"/>
  <c r="B473"/>
  <c r="E473"/>
  <c r="F473"/>
  <c r="J473"/>
  <c r="B474"/>
  <c r="E474"/>
  <c r="F474"/>
  <c r="G474"/>
  <c r="J474"/>
  <c r="B475"/>
  <c r="E475"/>
  <c r="F475"/>
  <c r="G475"/>
  <c r="J475"/>
  <c r="B476"/>
  <c r="E476"/>
  <c r="F476"/>
  <c r="G476"/>
  <c r="J476"/>
  <c r="B477"/>
  <c r="E477"/>
  <c r="F477"/>
  <c r="G477"/>
  <c r="J477"/>
  <c r="B478"/>
  <c r="E478"/>
  <c r="F478"/>
  <c r="J478"/>
  <c r="B479"/>
  <c r="E479"/>
  <c r="F479"/>
  <c r="G479"/>
  <c r="J479"/>
  <c r="B480"/>
  <c r="E480"/>
  <c r="F480"/>
  <c r="G480"/>
  <c r="J480"/>
  <c r="B481"/>
  <c r="E481"/>
  <c r="F481"/>
  <c r="J481"/>
  <c r="B482"/>
  <c r="E482"/>
  <c r="F482"/>
  <c r="J482"/>
  <c r="B483"/>
  <c r="E483"/>
  <c r="F483"/>
  <c r="J483"/>
  <c r="B484"/>
  <c r="E484"/>
  <c r="F484"/>
  <c r="G484"/>
  <c r="J484"/>
  <c r="B485"/>
  <c r="E485"/>
  <c r="F485"/>
  <c r="J485"/>
  <c r="B486"/>
  <c r="E486"/>
  <c r="F486"/>
  <c r="G486"/>
  <c r="J486"/>
  <c r="B487"/>
  <c r="E487"/>
  <c r="F487"/>
  <c r="J487"/>
  <c r="B488"/>
  <c r="E488"/>
  <c r="F488"/>
  <c r="G488"/>
  <c r="J488"/>
  <c r="B489"/>
  <c r="E489"/>
  <c r="F489"/>
  <c r="G489"/>
  <c r="J489"/>
  <c r="B490"/>
  <c r="E490"/>
  <c r="F490"/>
  <c r="J490"/>
  <c r="B491"/>
  <c r="E491"/>
  <c r="F491"/>
  <c r="G491"/>
  <c r="J491"/>
  <c r="B492"/>
  <c r="E492"/>
  <c r="F492"/>
  <c r="J492"/>
  <c r="B493"/>
  <c r="E493"/>
  <c r="F493"/>
  <c r="G493"/>
  <c r="J493"/>
  <c r="B494"/>
  <c r="E494"/>
  <c r="F494"/>
  <c r="J494"/>
  <c r="F496"/>
  <c r="G496"/>
  <c r="D497"/>
  <c r="B500"/>
  <c r="E500"/>
  <c r="F500"/>
  <c r="G500"/>
  <c r="J500"/>
  <c r="B501"/>
  <c r="E501"/>
  <c r="F501"/>
  <c r="J501"/>
  <c r="B502"/>
  <c r="E502"/>
  <c r="F502"/>
  <c r="J502"/>
  <c r="B503"/>
  <c r="E503"/>
  <c r="F503"/>
  <c r="G503"/>
  <c r="J503"/>
  <c r="B504"/>
  <c r="E504"/>
  <c r="F504"/>
  <c r="G504"/>
  <c r="J504"/>
  <c r="B505"/>
  <c r="E505"/>
  <c r="F505"/>
  <c r="J505"/>
  <c r="B506"/>
  <c r="E506"/>
  <c r="F506"/>
  <c r="J506"/>
  <c r="B507"/>
  <c r="E507"/>
  <c r="F507"/>
  <c r="G507"/>
  <c r="J507"/>
  <c r="B508"/>
  <c r="E508"/>
  <c r="F508"/>
  <c r="J508"/>
  <c r="B509"/>
  <c r="E509"/>
  <c r="F509"/>
  <c r="G509"/>
  <c r="J509"/>
  <c r="B510"/>
  <c r="E510"/>
  <c r="F510"/>
  <c r="G510"/>
  <c r="J510"/>
  <c r="B511"/>
  <c r="E511"/>
  <c r="F511"/>
  <c r="G511"/>
  <c r="J511"/>
  <c r="B512"/>
  <c r="E512"/>
  <c r="F512"/>
  <c r="J512"/>
  <c r="B513"/>
  <c r="E513"/>
  <c r="F513"/>
  <c r="G513"/>
  <c r="J513"/>
  <c r="B514"/>
  <c r="E514"/>
  <c r="F514"/>
  <c r="J514"/>
  <c r="B515"/>
  <c r="E515"/>
  <c r="F515"/>
  <c r="J515"/>
  <c r="B516"/>
  <c r="E516"/>
  <c r="F516"/>
  <c r="G516"/>
  <c r="J516"/>
  <c r="B517"/>
  <c r="E517"/>
  <c r="F517"/>
  <c r="G517"/>
  <c r="J517"/>
  <c r="B518"/>
  <c r="E518"/>
  <c r="F518"/>
  <c r="J518"/>
  <c r="B519"/>
  <c r="E519"/>
  <c r="F519"/>
  <c r="J519"/>
  <c r="B520"/>
  <c r="E520"/>
  <c r="F520"/>
  <c r="J520"/>
  <c r="B521"/>
  <c r="E521"/>
  <c r="F521"/>
  <c r="J521"/>
  <c r="B522"/>
  <c r="E522"/>
  <c r="F522"/>
  <c r="G522"/>
  <c r="J522"/>
  <c r="B523"/>
  <c r="E523"/>
  <c r="F523"/>
  <c r="G523"/>
  <c r="J523"/>
  <c r="B524"/>
  <c r="E524"/>
  <c r="F524"/>
  <c r="J524"/>
  <c r="B525"/>
  <c r="E525"/>
  <c r="F525"/>
  <c r="J525"/>
  <c r="B526"/>
  <c r="E526"/>
  <c r="F526"/>
  <c r="G526"/>
  <c r="J526"/>
  <c r="B527"/>
  <c r="E527"/>
  <c r="F527"/>
  <c r="J527"/>
  <c r="B528"/>
  <c r="E528"/>
  <c r="F528"/>
  <c r="G528"/>
  <c r="J528"/>
  <c r="B529"/>
  <c r="E529"/>
  <c r="F529"/>
  <c r="G529"/>
  <c r="J529"/>
  <c r="B530"/>
  <c r="E530"/>
  <c r="F530"/>
  <c r="G530"/>
  <c r="J530"/>
  <c r="B531"/>
  <c r="E531"/>
  <c r="F531"/>
  <c r="J531"/>
  <c r="B532"/>
  <c r="E532"/>
  <c r="F532"/>
  <c r="G532"/>
  <c r="J532"/>
  <c r="B533"/>
  <c r="E533"/>
  <c r="F533"/>
  <c r="J533"/>
  <c r="B534"/>
  <c r="E534"/>
  <c r="F534"/>
  <c r="J534"/>
  <c r="B535"/>
  <c r="E535"/>
  <c r="F535"/>
  <c r="G535"/>
  <c r="J535"/>
  <c r="B536"/>
  <c r="E536"/>
  <c r="F536"/>
  <c r="G536"/>
  <c r="J536"/>
  <c r="B537"/>
  <c r="E537"/>
  <c r="F537"/>
  <c r="J537"/>
  <c r="B538"/>
  <c r="E538"/>
  <c r="F538"/>
  <c r="J538"/>
  <c r="B539"/>
  <c r="E539"/>
  <c r="F539"/>
  <c r="G539"/>
  <c r="J539"/>
  <c r="B540"/>
  <c r="E540"/>
  <c r="F540"/>
  <c r="J540"/>
  <c r="B541"/>
  <c r="E541"/>
  <c r="F541"/>
  <c r="G541"/>
  <c r="J541"/>
  <c r="B542"/>
  <c r="E542"/>
  <c r="F542"/>
  <c r="G542"/>
  <c r="J542"/>
  <c r="B543"/>
  <c r="E543"/>
  <c r="F543"/>
  <c r="G543"/>
  <c r="J543"/>
  <c r="B544"/>
  <c r="E544"/>
  <c r="F544"/>
  <c r="J544"/>
  <c r="B545"/>
  <c r="E545"/>
  <c r="F545"/>
  <c r="G545"/>
  <c r="J545"/>
  <c r="B546"/>
  <c r="E546"/>
  <c r="F546"/>
  <c r="J546"/>
  <c r="B547"/>
  <c r="E547"/>
  <c r="F547"/>
  <c r="J547"/>
  <c r="B548"/>
  <c r="E548"/>
  <c r="F548"/>
  <c r="G548"/>
  <c r="J548"/>
  <c r="B549"/>
  <c r="E549"/>
  <c r="F549"/>
  <c r="G549"/>
  <c r="J549"/>
  <c r="F1" i="31"/>
  <c r="G1"/>
  <c r="D2"/>
  <c r="B5"/>
  <c r="E5"/>
  <c r="F5"/>
  <c r="G5"/>
  <c r="J5"/>
  <c r="B6"/>
  <c r="E6"/>
  <c r="F6"/>
  <c r="G6"/>
  <c r="J6"/>
  <c r="B7"/>
  <c r="E7"/>
  <c r="F7"/>
  <c r="J7"/>
  <c r="B8"/>
  <c r="E8"/>
  <c r="F8"/>
  <c r="G8"/>
  <c r="J8"/>
  <c r="B9"/>
  <c r="E9"/>
  <c r="F9"/>
  <c r="J9"/>
  <c r="B10"/>
  <c r="E10"/>
  <c r="F10"/>
  <c r="G10"/>
  <c r="J10"/>
  <c r="B11"/>
  <c r="E11"/>
  <c r="F11"/>
  <c r="G11"/>
  <c r="J11"/>
  <c r="B12"/>
  <c r="E12"/>
  <c r="F12"/>
  <c r="J12"/>
  <c r="B13"/>
  <c r="E13"/>
  <c r="F13"/>
  <c r="J13"/>
  <c r="B14"/>
  <c r="E14"/>
  <c r="F14"/>
  <c r="J14"/>
  <c r="B15"/>
  <c r="E15"/>
  <c r="F15"/>
  <c r="G15"/>
  <c r="J15"/>
  <c r="B16"/>
  <c r="E16"/>
  <c r="F16"/>
  <c r="J16"/>
  <c r="B17"/>
  <c r="E17"/>
  <c r="F17"/>
  <c r="G17"/>
  <c r="J17"/>
  <c r="B18"/>
  <c r="E18"/>
  <c r="F18"/>
  <c r="J18"/>
  <c r="B19"/>
  <c r="E19"/>
  <c r="F19"/>
  <c r="G19"/>
  <c r="J19"/>
  <c r="B20"/>
  <c r="E20"/>
  <c r="F20"/>
  <c r="G20"/>
  <c r="J20"/>
  <c r="B21"/>
  <c r="E21"/>
  <c r="F21"/>
  <c r="G21"/>
  <c r="J21"/>
  <c r="B22"/>
  <c r="E22"/>
  <c r="F22"/>
  <c r="G22"/>
  <c r="J22"/>
  <c r="B23"/>
  <c r="E23"/>
  <c r="F23"/>
  <c r="J23"/>
  <c r="B24"/>
  <c r="E24"/>
  <c r="F24"/>
  <c r="G24"/>
  <c r="J24"/>
  <c r="B25"/>
  <c r="E25"/>
  <c r="F25"/>
  <c r="J25"/>
  <c r="B26"/>
  <c r="E26"/>
  <c r="F26"/>
  <c r="J26"/>
  <c r="B27"/>
  <c r="E27"/>
  <c r="F27"/>
  <c r="J27"/>
  <c r="B28"/>
  <c r="E28"/>
  <c r="F28"/>
  <c r="G28"/>
  <c r="J28"/>
  <c r="B29"/>
  <c r="E29"/>
  <c r="F29"/>
  <c r="G29"/>
  <c r="J29"/>
  <c r="B30"/>
  <c r="E30"/>
  <c r="F30"/>
  <c r="J30"/>
  <c r="B31"/>
  <c r="E31"/>
  <c r="F31"/>
  <c r="G31"/>
  <c r="J31"/>
  <c r="B32"/>
  <c r="E32"/>
  <c r="F32"/>
  <c r="J32"/>
  <c r="B33"/>
  <c r="E33"/>
  <c r="F33"/>
  <c r="G33"/>
  <c r="J33"/>
  <c r="B34"/>
  <c r="E34"/>
  <c r="F34"/>
  <c r="G34"/>
  <c r="J34"/>
  <c r="B35"/>
  <c r="E35"/>
  <c r="F35"/>
  <c r="G35"/>
  <c r="J35"/>
  <c r="B36"/>
  <c r="E36"/>
  <c r="F36"/>
  <c r="J36"/>
  <c r="B37"/>
  <c r="E37"/>
  <c r="F37"/>
  <c r="G37"/>
  <c r="J37"/>
  <c r="B38"/>
  <c r="E38"/>
  <c r="F38"/>
  <c r="G38"/>
  <c r="J38"/>
  <c r="B39"/>
  <c r="E39"/>
  <c r="F39"/>
  <c r="J39"/>
  <c r="B40"/>
  <c r="E40"/>
  <c r="F40"/>
  <c r="G40"/>
  <c r="J40"/>
  <c r="B41"/>
  <c r="E41"/>
  <c r="F41"/>
  <c r="J41"/>
  <c r="B42"/>
  <c r="E42"/>
  <c r="F42"/>
  <c r="G42"/>
  <c r="J42"/>
  <c r="B43"/>
  <c r="E43"/>
  <c r="F43"/>
  <c r="G43"/>
  <c r="J43"/>
  <c r="B44"/>
  <c r="E44"/>
  <c r="F44"/>
  <c r="J44"/>
  <c r="B45"/>
  <c r="E45"/>
  <c r="F45"/>
  <c r="J45"/>
  <c r="B46"/>
  <c r="E46"/>
  <c r="F46"/>
  <c r="J46"/>
  <c r="B47"/>
  <c r="E47"/>
  <c r="F47"/>
  <c r="G47"/>
  <c r="J47"/>
  <c r="B48"/>
  <c r="E48"/>
  <c r="F48"/>
  <c r="J48"/>
  <c r="B49"/>
  <c r="E49"/>
  <c r="F49"/>
  <c r="G49"/>
  <c r="J49"/>
  <c r="B50"/>
  <c r="E50"/>
  <c r="F50"/>
  <c r="J50"/>
  <c r="B51"/>
  <c r="E51"/>
  <c r="F51"/>
  <c r="G51"/>
  <c r="J51"/>
  <c r="B52"/>
  <c r="E52"/>
  <c r="F52"/>
  <c r="G52"/>
  <c r="J52"/>
  <c r="B53"/>
  <c r="E53"/>
  <c r="F53"/>
  <c r="J53"/>
  <c r="B54"/>
  <c r="E54"/>
  <c r="F54"/>
  <c r="G54"/>
  <c r="J54"/>
  <c r="F56"/>
  <c r="G56"/>
  <c r="D57"/>
  <c r="B60"/>
  <c r="E60"/>
  <c r="F60"/>
  <c r="J60"/>
  <c r="B61"/>
  <c r="E61"/>
  <c r="F61"/>
  <c r="J61"/>
  <c r="B62"/>
  <c r="E62"/>
  <c r="F62"/>
  <c r="G62"/>
  <c r="J62"/>
  <c r="B63"/>
  <c r="E63"/>
  <c r="F63"/>
  <c r="G63"/>
  <c r="J63"/>
  <c r="B64"/>
  <c r="E64"/>
  <c r="F64"/>
  <c r="J64"/>
  <c r="B65"/>
  <c r="E65"/>
  <c r="F65"/>
  <c r="J65"/>
  <c r="B66"/>
  <c r="E66"/>
  <c r="F66"/>
  <c r="G66"/>
  <c r="J66"/>
  <c r="B67"/>
  <c r="E67"/>
  <c r="F67"/>
  <c r="J67"/>
  <c r="B68"/>
  <c r="E68"/>
  <c r="F68"/>
  <c r="G68"/>
  <c r="J68"/>
  <c r="B69"/>
  <c r="E69"/>
  <c r="F69"/>
  <c r="G69"/>
  <c r="J69"/>
  <c r="B70"/>
  <c r="E70"/>
  <c r="F70"/>
  <c r="G70"/>
  <c r="J70"/>
  <c r="B71"/>
  <c r="E71"/>
  <c r="F71"/>
  <c r="J71"/>
  <c r="B72"/>
  <c r="E72"/>
  <c r="F72"/>
  <c r="G72"/>
  <c r="J72"/>
  <c r="B73"/>
  <c r="E73"/>
  <c r="F73"/>
  <c r="J73"/>
  <c r="B74"/>
  <c r="E74"/>
  <c r="F74"/>
  <c r="J74"/>
  <c r="B75"/>
  <c r="E75"/>
  <c r="F75"/>
  <c r="G75"/>
  <c r="J75"/>
  <c r="B76"/>
  <c r="E76"/>
  <c r="F76"/>
  <c r="G76"/>
  <c r="J76"/>
  <c r="B77"/>
  <c r="E77"/>
  <c r="F77"/>
  <c r="J77"/>
  <c r="B78"/>
  <c r="E78"/>
  <c r="F78"/>
  <c r="J78"/>
  <c r="B79"/>
  <c r="E79"/>
  <c r="F79"/>
  <c r="J79"/>
  <c r="B80"/>
  <c r="E80"/>
  <c r="F80"/>
  <c r="J80"/>
  <c r="B81"/>
  <c r="E81"/>
  <c r="F81"/>
  <c r="G81"/>
  <c r="J81"/>
  <c r="B82"/>
  <c r="E82"/>
  <c r="F82"/>
  <c r="G82"/>
  <c r="J82"/>
  <c r="B83"/>
  <c r="E83"/>
  <c r="F83"/>
  <c r="J83"/>
  <c r="B84"/>
  <c r="E84"/>
  <c r="F84"/>
  <c r="J84"/>
  <c r="B85"/>
  <c r="E85"/>
  <c r="F85"/>
  <c r="G85"/>
  <c r="J85"/>
  <c r="B86"/>
  <c r="E86"/>
  <c r="F86"/>
  <c r="J86"/>
  <c r="B87"/>
  <c r="E87"/>
  <c r="F87"/>
  <c r="G87"/>
  <c r="J87"/>
  <c r="B88"/>
  <c r="E88"/>
  <c r="F88"/>
  <c r="G88"/>
  <c r="J88"/>
  <c r="B89"/>
  <c r="E89"/>
  <c r="F89"/>
  <c r="G89"/>
  <c r="J89"/>
  <c r="B90"/>
  <c r="E90"/>
  <c r="F90"/>
  <c r="J90"/>
  <c r="B91"/>
  <c r="E91"/>
  <c r="F91"/>
  <c r="G91"/>
  <c r="J91"/>
  <c r="B92"/>
  <c r="E92"/>
  <c r="F92"/>
  <c r="J92"/>
  <c r="B93"/>
  <c r="E93"/>
  <c r="F93"/>
  <c r="J93"/>
  <c r="B94"/>
  <c r="E94"/>
  <c r="F94"/>
  <c r="G94"/>
  <c r="J94"/>
  <c r="B95"/>
  <c r="E95"/>
  <c r="F95"/>
  <c r="G95"/>
  <c r="J95"/>
  <c r="B96"/>
  <c r="E96"/>
  <c r="F96"/>
  <c r="J96"/>
  <c r="B97"/>
  <c r="E97"/>
  <c r="F97"/>
  <c r="J97"/>
  <c r="B98"/>
  <c r="E98"/>
  <c r="F98"/>
  <c r="G98"/>
  <c r="J98"/>
  <c r="B99"/>
  <c r="E99"/>
  <c r="F99"/>
  <c r="J99"/>
  <c r="B100"/>
  <c r="E100"/>
  <c r="F100"/>
  <c r="G100"/>
  <c r="J100"/>
  <c r="B101"/>
  <c r="E101"/>
  <c r="F101"/>
  <c r="G101"/>
  <c r="J101"/>
  <c r="B102"/>
  <c r="E102"/>
  <c r="F102"/>
  <c r="G102"/>
  <c r="J102"/>
  <c r="B103"/>
  <c r="E103"/>
  <c r="F103"/>
  <c r="J103"/>
  <c r="B104"/>
  <c r="E104"/>
  <c r="F104"/>
  <c r="G104"/>
  <c r="J104"/>
  <c r="B105"/>
  <c r="E105"/>
  <c r="F105"/>
  <c r="J105"/>
  <c r="B106"/>
  <c r="E106"/>
  <c r="F106"/>
  <c r="J106"/>
  <c r="B107"/>
  <c r="E107"/>
  <c r="F107"/>
  <c r="G107"/>
  <c r="J107"/>
  <c r="B108"/>
  <c r="E108"/>
  <c r="F108"/>
  <c r="G108"/>
  <c r="J108"/>
  <c r="B109"/>
  <c r="E109"/>
  <c r="F109"/>
  <c r="G109"/>
  <c r="J109"/>
  <c r="F111"/>
  <c r="G111"/>
  <c r="D112"/>
  <c r="B115"/>
  <c r="E115"/>
  <c r="F115"/>
  <c r="J115"/>
  <c r="B116"/>
  <c r="E116"/>
  <c r="F116"/>
  <c r="G116"/>
  <c r="J116"/>
  <c r="B117"/>
  <c r="E117"/>
  <c r="F117"/>
  <c r="J117"/>
  <c r="B118"/>
  <c r="E118"/>
  <c r="F118"/>
  <c r="G118"/>
  <c r="J118"/>
  <c r="B119"/>
  <c r="E119"/>
  <c r="F119"/>
  <c r="G119"/>
  <c r="J119"/>
  <c r="B120"/>
  <c r="E120"/>
  <c r="F120"/>
  <c r="J120"/>
  <c r="B121"/>
  <c r="E121"/>
  <c r="F121"/>
  <c r="J121"/>
  <c r="B122"/>
  <c r="E122"/>
  <c r="F122"/>
  <c r="G122"/>
  <c r="J122"/>
  <c r="B123"/>
  <c r="E123"/>
  <c r="F123"/>
  <c r="G123"/>
  <c r="J123"/>
  <c r="B124"/>
  <c r="E124"/>
  <c r="F124"/>
  <c r="J124"/>
  <c r="B125"/>
  <c r="E125"/>
  <c r="F125"/>
  <c r="G125"/>
  <c r="J125"/>
  <c r="B126"/>
  <c r="E126"/>
  <c r="F126"/>
  <c r="J126"/>
  <c r="B127"/>
  <c r="E127"/>
  <c r="F127"/>
  <c r="G127"/>
  <c r="J127"/>
  <c r="B128"/>
  <c r="E128"/>
  <c r="F128"/>
  <c r="G128"/>
  <c r="J128"/>
  <c r="B129"/>
  <c r="E129"/>
  <c r="F129"/>
  <c r="J129"/>
  <c r="B130"/>
  <c r="E130"/>
  <c r="F130"/>
  <c r="J130"/>
  <c r="B131"/>
  <c r="E131"/>
  <c r="F131"/>
  <c r="J131"/>
  <c r="B132"/>
  <c r="E132"/>
  <c r="F132"/>
  <c r="G132"/>
  <c r="J132"/>
  <c r="B133"/>
  <c r="E133"/>
  <c r="F133"/>
  <c r="J133"/>
  <c r="B134"/>
  <c r="E134"/>
  <c r="F134"/>
  <c r="G134"/>
  <c r="J134"/>
  <c r="B135"/>
  <c r="E135"/>
  <c r="F135"/>
  <c r="J135"/>
  <c r="B136"/>
  <c r="E136"/>
  <c r="F136"/>
  <c r="G136"/>
  <c r="J136"/>
  <c r="B137"/>
  <c r="E137"/>
  <c r="F137"/>
  <c r="G137"/>
  <c r="J137"/>
  <c r="B138"/>
  <c r="E138"/>
  <c r="F138"/>
  <c r="J138"/>
  <c r="B139"/>
  <c r="E139"/>
  <c r="F139"/>
  <c r="G139"/>
  <c r="J139"/>
  <c r="B140"/>
  <c r="E140"/>
  <c r="F140"/>
  <c r="J140"/>
  <c r="B141"/>
  <c r="E141"/>
  <c r="F141"/>
  <c r="G141"/>
  <c r="J141"/>
  <c r="B142"/>
  <c r="E142"/>
  <c r="F142"/>
  <c r="J142"/>
  <c r="B143"/>
  <c r="E143"/>
  <c r="F143"/>
  <c r="J143"/>
  <c r="B144"/>
  <c r="E144"/>
  <c r="F144"/>
  <c r="J144"/>
  <c r="B145"/>
  <c r="E145"/>
  <c r="F145"/>
  <c r="G145"/>
  <c r="J145"/>
  <c r="B146"/>
  <c r="E146"/>
  <c r="F146"/>
  <c r="G146"/>
  <c r="J146"/>
  <c r="B147"/>
  <c r="E147"/>
  <c r="F147"/>
  <c r="J147"/>
  <c r="B148"/>
  <c r="E148"/>
  <c r="F148"/>
  <c r="G148"/>
  <c r="J148"/>
  <c r="B149"/>
  <c r="E149"/>
  <c r="F149"/>
  <c r="J149"/>
  <c r="B150"/>
  <c r="E150"/>
  <c r="F150"/>
  <c r="G150"/>
  <c r="J150"/>
  <c r="B151"/>
  <c r="E151"/>
  <c r="F151"/>
  <c r="G151"/>
  <c r="J151"/>
  <c r="B152"/>
  <c r="E152"/>
  <c r="F152"/>
  <c r="J152"/>
  <c r="B153"/>
  <c r="E153"/>
  <c r="F153"/>
  <c r="J153"/>
  <c r="B154"/>
  <c r="E154"/>
  <c r="F154"/>
  <c r="G154"/>
  <c r="J154"/>
  <c r="B155"/>
  <c r="E155"/>
  <c r="F155"/>
  <c r="G155"/>
  <c r="J155"/>
  <c r="B156"/>
  <c r="E156"/>
  <c r="F156"/>
  <c r="J156"/>
  <c r="B157"/>
  <c r="E157"/>
  <c r="F157"/>
  <c r="G157"/>
  <c r="J157"/>
  <c r="B158"/>
  <c r="E158"/>
  <c r="F158"/>
  <c r="J158"/>
  <c r="B159"/>
  <c r="E159"/>
  <c r="F159"/>
  <c r="G159"/>
  <c r="J159"/>
  <c r="B160"/>
  <c r="E160"/>
  <c r="F160"/>
  <c r="G160"/>
  <c r="J160"/>
  <c r="B161"/>
  <c r="E161"/>
  <c r="F161"/>
  <c r="J161"/>
  <c r="B162"/>
  <c r="E162"/>
  <c r="F162"/>
  <c r="J162"/>
  <c r="B163"/>
  <c r="E163"/>
  <c r="F163"/>
  <c r="J163"/>
  <c r="B164"/>
  <c r="E164"/>
  <c r="F164"/>
  <c r="G164"/>
  <c r="J164"/>
  <c r="F166"/>
  <c r="G166"/>
  <c r="D167"/>
  <c r="B170"/>
  <c r="E170"/>
  <c r="F170"/>
  <c r="G170"/>
  <c r="J170"/>
  <c r="B171"/>
  <c r="E171"/>
  <c r="F171"/>
  <c r="J171"/>
  <c r="B172"/>
  <c r="E172"/>
  <c r="F172"/>
  <c r="G172"/>
  <c r="J172"/>
  <c r="B173"/>
  <c r="E173"/>
  <c r="F173"/>
  <c r="J173"/>
  <c r="B174"/>
  <c r="E174"/>
  <c r="F174"/>
  <c r="J174"/>
  <c r="B175"/>
  <c r="E175"/>
  <c r="F175"/>
  <c r="G175"/>
  <c r="J175"/>
  <c r="B176"/>
  <c r="E176"/>
  <c r="F176"/>
  <c r="G176"/>
  <c r="J176"/>
  <c r="B177"/>
  <c r="E177"/>
  <c r="F177"/>
  <c r="J177"/>
  <c r="B178"/>
  <c r="E178"/>
  <c r="F178"/>
  <c r="J178"/>
  <c r="B179"/>
  <c r="E179"/>
  <c r="F179"/>
  <c r="G179"/>
  <c r="J179"/>
  <c r="B180"/>
  <c r="E180"/>
  <c r="F180"/>
  <c r="J180"/>
  <c r="B181"/>
  <c r="E181"/>
  <c r="F181"/>
  <c r="G181"/>
  <c r="J181"/>
  <c r="B182"/>
  <c r="E182"/>
  <c r="F182"/>
  <c r="G182"/>
  <c r="J182"/>
  <c r="B183"/>
  <c r="E183"/>
  <c r="F183"/>
  <c r="G183"/>
  <c r="J183"/>
  <c r="B184"/>
  <c r="E184"/>
  <c r="F184"/>
  <c r="J184"/>
  <c r="B185"/>
  <c r="E185"/>
  <c r="F185"/>
  <c r="G185"/>
  <c r="J185"/>
  <c r="B186"/>
  <c r="E186"/>
  <c r="F186"/>
  <c r="J186"/>
  <c r="B187"/>
  <c r="E187"/>
  <c r="F187"/>
  <c r="J187"/>
  <c r="B188"/>
  <c r="E188"/>
  <c r="F188"/>
  <c r="G188"/>
  <c r="J188"/>
  <c r="B189"/>
  <c r="E189"/>
  <c r="F189"/>
  <c r="G189"/>
  <c r="J189"/>
  <c r="B190"/>
  <c r="E190"/>
  <c r="F190"/>
  <c r="J190"/>
  <c r="B191"/>
  <c r="E191"/>
  <c r="F191"/>
  <c r="J191"/>
  <c r="B192"/>
  <c r="E192"/>
  <c r="F192"/>
  <c r="J192"/>
  <c r="B193"/>
  <c r="E193"/>
  <c r="F193"/>
  <c r="J193"/>
  <c r="B194"/>
  <c r="E194"/>
  <c r="F194"/>
  <c r="G194"/>
  <c r="J194"/>
  <c r="B195"/>
  <c r="E195"/>
  <c r="F195"/>
  <c r="G195"/>
  <c r="J195"/>
  <c r="B196"/>
  <c r="E196"/>
  <c r="F196"/>
  <c r="G196"/>
  <c r="J196"/>
  <c r="B197"/>
  <c r="E197"/>
  <c r="F197"/>
  <c r="J197"/>
  <c r="B198"/>
  <c r="E198"/>
  <c r="F198"/>
  <c r="G198"/>
  <c r="J198"/>
  <c r="B199"/>
  <c r="E199"/>
  <c r="F199"/>
  <c r="J199"/>
  <c r="B200"/>
  <c r="E200"/>
  <c r="F200"/>
  <c r="G200"/>
  <c r="J200"/>
  <c r="B201"/>
  <c r="E201"/>
  <c r="F201"/>
  <c r="G201"/>
  <c r="J201"/>
  <c r="B202"/>
  <c r="E202"/>
  <c r="F202"/>
  <c r="G202"/>
  <c r="J202"/>
  <c r="B203"/>
  <c r="E203"/>
  <c r="F203"/>
  <c r="J203"/>
  <c r="B204"/>
  <c r="E204"/>
  <c r="F204"/>
  <c r="G204"/>
  <c r="J204"/>
  <c r="B205"/>
  <c r="E205"/>
  <c r="F205"/>
  <c r="J205"/>
  <c r="B206"/>
  <c r="E206"/>
  <c r="F206"/>
  <c r="J206"/>
  <c r="B207"/>
  <c r="E207"/>
  <c r="F207"/>
  <c r="G207"/>
  <c r="J207"/>
  <c r="B208"/>
  <c r="E208"/>
  <c r="F208"/>
  <c r="G208"/>
  <c r="J208"/>
  <c r="B209"/>
  <c r="E209"/>
  <c r="F209"/>
  <c r="J209"/>
  <c r="B210"/>
  <c r="E210"/>
  <c r="F210"/>
  <c r="J210"/>
  <c r="B211"/>
  <c r="E211"/>
  <c r="F211"/>
  <c r="G211"/>
  <c r="J211"/>
  <c r="B212"/>
  <c r="E212"/>
  <c r="F212"/>
  <c r="J212"/>
  <c r="B213"/>
  <c r="E213"/>
  <c r="F213"/>
  <c r="G213"/>
  <c r="J213"/>
  <c r="B214"/>
  <c r="E214"/>
  <c r="F214"/>
  <c r="G214"/>
  <c r="J214"/>
  <c r="B215"/>
  <c r="E215"/>
  <c r="F215"/>
  <c r="G215"/>
  <c r="J215"/>
  <c r="B216"/>
  <c r="E216"/>
  <c r="F216"/>
  <c r="J216"/>
  <c r="B217"/>
  <c r="E217"/>
  <c r="F217"/>
  <c r="J217"/>
  <c r="B218"/>
  <c r="E218"/>
  <c r="F218"/>
  <c r="G218"/>
  <c r="J218"/>
  <c r="B219"/>
  <c r="E219"/>
  <c r="F219"/>
  <c r="J219"/>
  <c r="F221"/>
  <c r="G221"/>
  <c r="D222"/>
  <c r="B225"/>
  <c r="E225"/>
  <c r="F225"/>
  <c r="G225"/>
  <c r="J225"/>
  <c r="B226"/>
  <c r="E226"/>
  <c r="F226"/>
  <c r="G226"/>
  <c r="J226"/>
  <c r="B227"/>
  <c r="E227"/>
  <c r="F227"/>
  <c r="J227"/>
  <c r="B228"/>
  <c r="E228"/>
  <c r="F228"/>
  <c r="G228"/>
  <c r="J228"/>
  <c r="B229"/>
  <c r="E229"/>
  <c r="F229"/>
  <c r="J229"/>
  <c r="B230"/>
  <c r="E230"/>
  <c r="F230"/>
  <c r="G230"/>
  <c r="J230"/>
  <c r="B231"/>
  <c r="E231"/>
  <c r="F231"/>
  <c r="J231"/>
  <c r="B232"/>
  <c r="E232"/>
  <c r="F232"/>
  <c r="J232"/>
  <c r="B233"/>
  <c r="E233"/>
  <c r="F233"/>
  <c r="J233"/>
  <c r="B234"/>
  <c r="E234"/>
  <c r="F234"/>
  <c r="G234"/>
  <c r="J234"/>
  <c r="B235"/>
  <c r="E235"/>
  <c r="F235"/>
  <c r="G235"/>
  <c r="J235"/>
  <c r="B236"/>
  <c r="E236"/>
  <c r="F236"/>
  <c r="J236"/>
  <c r="B237"/>
  <c r="E237"/>
  <c r="F237"/>
  <c r="G237"/>
  <c r="J237"/>
  <c r="B238"/>
  <c r="E238"/>
  <c r="F238"/>
  <c r="J238"/>
  <c r="B239"/>
  <c r="E239"/>
  <c r="F239"/>
  <c r="G239"/>
  <c r="J239"/>
  <c r="B240"/>
  <c r="E240"/>
  <c r="F240"/>
  <c r="G240"/>
  <c r="J240"/>
  <c r="B241"/>
  <c r="E241"/>
  <c r="F241"/>
  <c r="J241"/>
  <c r="B242"/>
  <c r="E242"/>
  <c r="F242"/>
  <c r="J242"/>
  <c r="B243"/>
  <c r="E243"/>
  <c r="F243"/>
  <c r="G243"/>
  <c r="J243"/>
  <c r="B244"/>
  <c r="E244"/>
  <c r="F244"/>
  <c r="G244"/>
  <c r="J244"/>
  <c r="B245"/>
  <c r="E245"/>
  <c r="F245"/>
  <c r="J245"/>
  <c r="B246"/>
  <c r="E246"/>
  <c r="F246"/>
  <c r="G246"/>
  <c r="J246"/>
  <c r="B247"/>
  <c r="E247"/>
  <c r="F247"/>
  <c r="J247"/>
  <c r="B248"/>
  <c r="E248"/>
  <c r="F248"/>
  <c r="G248"/>
  <c r="J248"/>
  <c r="B249"/>
  <c r="E249"/>
  <c r="F249"/>
  <c r="G249"/>
  <c r="J249"/>
  <c r="B250"/>
  <c r="E250"/>
  <c r="F250"/>
  <c r="J250"/>
  <c r="B251"/>
  <c r="E251"/>
  <c r="F251"/>
  <c r="J251"/>
  <c r="B252"/>
  <c r="E252"/>
  <c r="F252"/>
  <c r="J252"/>
  <c r="B253"/>
  <c r="E253"/>
  <c r="F253"/>
  <c r="G253"/>
  <c r="J253"/>
  <c r="B254"/>
  <c r="E254"/>
  <c r="F254"/>
  <c r="J254"/>
  <c r="B255"/>
  <c r="E255"/>
  <c r="F255"/>
  <c r="G255"/>
  <c r="J255"/>
  <c r="B256"/>
  <c r="E256"/>
  <c r="F256"/>
  <c r="J256"/>
  <c r="B257"/>
  <c r="E257"/>
  <c r="F257"/>
  <c r="G257"/>
  <c r="J257"/>
  <c r="B258"/>
  <c r="E258"/>
  <c r="F258"/>
  <c r="G258"/>
  <c r="J258"/>
  <c r="B259"/>
  <c r="E259"/>
  <c r="F259"/>
  <c r="J259"/>
  <c r="B260"/>
  <c r="E260"/>
  <c r="F260"/>
  <c r="G260"/>
  <c r="J260"/>
  <c r="B261"/>
  <c r="E261"/>
  <c r="F261"/>
  <c r="J261"/>
  <c r="B262"/>
  <c r="E262"/>
  <c r="F262"/>
  <c r="G262"/>
  <c r="J262"/>
  <c r="B263"/>
  <c r="E263"/>
  <c r="F263"/>
  <c r="J263"/>
  <c r="B264"/>
  <c r="E264"/>
  <c r="F264"/>
  <c r="J264"/>
  <c r="B265"/>
  <c r="E265"/>
  <c r="F265"/>
  <c r="J265"/>
  <c r="B266"/>
  <c r="E266"/>
  <c r="F266"/>
  <c r="G266"/>
  <c r="J266"/>
  <c r="B267"/>
  <c r="E267"/>
  <c r="F267"/>
  <c r="G267"/>
  <c r="J267"/>
  <c r="B268"/>
  <c r="E268"/>
  <c r="F268"/>
  <c r="J268"/>
  <c r="B269"/>
  <c r="E269"/>
  <c r="F269"/>
  <c r="G269"/>
  <c r="J269"/>
  <c r="B270"/>
  <c r="E270"/>
  <c r="F270"/>
  <c r="J270"/>
  <c r="B271"/>
  <c r="E271"/>
  <c r="F271"/>
  <c r="G271"/>
  <c r="J271"/>
  <c r="B272"/>
  <c r="E272"/>
  <c r="F272"/>
  <c r="G272"/>
  <c r="J272"/>
  <c r="B273"/>
  <c r="E273"/>
  <c r="F273"/>
  <c r="J273"/>
  <c r="B274"/>
  <c r="E274"/>
  <c r="F274"/>
  <c r="J274"/>
  <c r="F276"/>
  <c r="G276"/>
  <c r="D277"/>
  <c r="B280"/>
  <c r="E280"/>
  <c r="F280"/>
  <c r="J280"/>
  <c r="B281"/>
  <c r="E281"/>
  <c r="F281"/>
  <c r="G281"/>
  <c r="J281"/>
  <c r="B282"/>
  <c r="E282"/>
  <c r="F282"/>
  <c r="G282"/>
  <c r="J282"/>
  <c r="B283"/>
  <c r="E283"/>
  <c r="F283"/>
  <c r="J283"/>
  <c r="B284"/>
  <c r="E284"/>
  <c r="F284"/>
  <c r="J284"/>
  <c r="B285"/>
  <c r="E285"/>
  <c r="F285"/>
  <c r="J285"/>
  <c r="B286"/>
  <c r="E286"/>
  <c r="F286"/>
  <c r="J286"/>
  <c r="B287"/>
  <c r="E287"/>
  <c r="F287"/>
  <c r="G287"/>
  <c r="J287"/>
  <c r="B288"/>
  <c r="E288"/>
  <c r="F288"/>
  <c r="G288"/>
  <c r="J288"/>
  <c r="B289"/>
  <c r="E289"/>
  <c r="F289"/>
  <c r="J289"/>
  <c r="B290"/>
  <c r="E290"/>
  <c r="F290"/>
  <c r="J290"/>
  <c r="B291"/>
  <c r="E291"/>
  <c r="F291"/>
  <c r="G291"/>
  <c r="J291"/>
  <c r="B292"/>
  <c r="E292"/>
  <c r="F292"/>
  <c r="J292"/>
  <c r="B293"/>
  <c r="E293"/>
  <c r="F293"/>
  <c r="G293"/>
  <c r="J293"/>
  <c r="B294"/>
  <c r="E294"/>
  <c r="F294"/>
  <c r="G294"/>
  <c r="J294"/>
  <c r="B295"/>
  <c r="E295"/>
  <c r="F295"/>
  <c r="G295"/>
  <c r="J295"/>
  <c r="B296"/>
  <c r="E296"/>
  <c r="F296"/>
  <c r="J296"/>
  <c r="B297"/>
  <c r="E297"/>
  <c r="F297"/>
  <c r="G297"/>
  <c r="J297"/>
  <c r="B298"/>
  <c r="E298"/>
  <c r="F298"/>
  <c r="J298"/>
  <c r="B299"/>
  <c r="E299"/>
  <c r="F299"/>
  <c r="J299"/>
  <c r="B300"/>
  <c r="E300"/>
  <c r="F300"/>
  <c r="G300"/>
  <c r="J300"/>
  <c r="B301"/>
  <c r="E301"/>
  <c r="F301"/>
  <c r="G301"/>
  <c r="J301"/>
  <c r="B302"/>
  <c r="E302"/>
  <c r="F302"/>
  <c r="J302"/>
  <c r="B303"/>
  <c r="E303"/>
  <c r="F303"/>
  <c r="J303"/>
  <c r="B304"/>
  <c r="E304"/>
  <c r="F304"/>
  <c r="G304"/>
  <c r="J304"/>
  <c r="B305"/>
  <c r="E305"/>
  <c r="F305"/>
  <c r="J305"/>
  <c r="B306"/>
  <c r="E306"/>
  <c r="F306"/>
  <c r="G306"/>
  <c r="J306"/>
  <c r="B307"/>
  <c r="E307"/>
  <c r="F307"/>
  <c r="G307"/>
  <c r="J307"/>
  <c r="B308"/>
  <c r="E308"/>
  <c r="F308"/>
  <c r="G308"/>
  <c r="J308"/>
  <c r="B309"/>
  <c r="E309"/>
  <c r="F309"/>
  <c r="J309"/>
  <c r="B310"/>
  <c r="E310"/>
  <c r="F310"/>
  <c r="G310"/>
  <c r="J310"/>
  <c r="B311"/>
  <c r="E311"/>
  <c r="F311"/>
  <c r="J311"/>
  <c r="B312"/>
  <c r="E312"/>
  <c r="F312"/>
  <c r="J312"/>
  <c r="B313"/>
  <c r="E313"/>
  <c r="F313"/>
  <c r="G313"/>
  <c r="J313"/>
  <c r="B314"/>
  <c r="E314"/>
  <c r="F314"/>
  <c r="G314"/>
  <c r="J314"/>
  <c r="B315"/>
  <c r="E315"/>
  <c r="F315"/>
  <c r="J315"/>
  <c r="B316"/>
  <c r="E316"/>
  <c r="F316"/>
  <c r="J316"/>
  <c r="B317"/>
  <c r="E317"/>
  <c r="F317"/>
  <c r="J317"/>
  <c r="B318"/>
  <c r="E318"/>
  <c r="F318"/>
  <c r="J318"/>
  <c r="B319"/>
  <c r="E319"/>
  <c r="F319"/>
  <c r="G319"/>
  <c r="J319"/>
  <c r="B320"/>
  <c r="E320"/>
  <c r="F320"/>
  <c r="G320"/>
  <c r="J320"/>
  <c r="B321"/>
  <c r="E321"/>
  <c r="F321"/>
  <c r="J321"/>
  <c r="B322"/>
  <c r="E322"/>
  <c r="F322"/>
  <c r="J322"/>
  <c r="B323"/>
  <c r="E323"/>
  <c r="F323"/>
  <c r="G323"/>
  <c r="J323"/>
  <c r="B324"/>
  <c r="E324"/>
  <c r="F324"/>
  <c r="J324"/>
  <c r="B325"/>
  <c r="E325"/>
  <c r="F325"/>
  <c r="G325"/>
  <c r="J325"/>
  <c r="B326"/>
  <c r="E326"/>
  <c r="F326"/>
  <c r="G326"/>
  <c r="J326"/>
  <c r="B327"/>
  <c r="E327"/>
  <c r="F327"/>
  <c r="G327"/>
  <c r="J327"/>
  <c r="B328"/>
  <c r="E328"/>
  <c r="F328"/>
  <c r="J328"/>
  <c r="B329"/>
  <c r="E329"/>
  <c r="F329"/>
  <c r="G329"/>
  <c r="J329"/>
  <c r="F331"/>
  <c r="G331"/>
  <c r="D332"/>
  <c r="B335"/>
  <c r="E335"/>
  <c r="F335"/>
  <c r="J335"/>
  <c r="B336"/>
  <c r="E336"/>
  <c r="F336"/>
  <c r="G336"/>
  <c r="J336"/>
  <c r="B337"/>
  <c r="E337"/>
  <c r="F337"/>
  <c r="J337"/>
  <c r="B338"/>
  <c r="E338"/>
  <c r="F338"/>
  <c r="G338"/>
  <c r="J338"/>
  <c r="B339"/>
  <c r="E339"/>
  <c r="F339"/>
  <c r="J339"/>
  <c r="B340"/>
  <c r="E340"/>
  <c r="F340"/>
  <c r="G340"/>
  <c r="J340"/>
  <c r="B341"/>
  <c r="E341"/>
  <c r="F341"/>
  <c r="J341"/>
  <c r="B342"/>
  <c r="E342"/>
  <c r="F342"/>
  <c r="G342"/>
  <c r="J342"/>
  <c r="B343"/>
  <c r="E343"/>
  <c r="F343"/>
  <c r="J343"/>
  <c r="B344"/>
  <c r="E344"/>
  <c r="F344"/>
  <c r="G344"/>
  <c r="J344"/>
  <c r="B345"/>
  <c r="E345"/>
  <c r="F345"/>
  <c r="J345"/>
  <c r="B346"/>
  <c r="E346"/>
  <c r="F346"/>
  <c r="G346"/>
  <c r="J346"/>
  <c r="B347"/>
  <c r="E347"/>
  <c r="F347"/>
  <c r="J347"/>
  <c r="B348"/>
  <c r="E348"/>
  <c r="F348"/>
  <c r="G348"/>
  <c r="J348"/>
  <c r="B349"/>
  <c r="E349"/>
  <c r="F349"/>
  <c r="J349"/>
  <c r="B350"/>
  <c r="E350"/>
  <c r="F350"/>
  <c r="G350"/>
  <c r="J350"/>
  <c r="B351"/>
  <c r="E351"/>
  <c r="F351"/>
  <c r="J351"/>
  <c r="B352"/>
  <c r="E352"/>
  <c r="F352"/>
  <c r="G352"/>
  <c r="J352"/>
  <c r="B353"/>
  <c r="E353"/>
  <c r="F353"/>
  <c r="G353"/>
  <c r="J353"/>
  <c r="B354"/>
  <c r="E354"/>
  <c r="F354"/>
  <c r="J354"/>
  <c r="B355"/>
  <c r="E355"/>
  <c r="F355"/>
  <c r="J355"/>
  <c r="B356"/>
  <c r="E356"/>
  <c r="F356"/>
  <c r="G356"/>
  <c r="J356"/>
  <c r="B357"/>
  <c r="E357"/>
  <c r="F357"/>
  <c r="G357"/>
  <c r="J357"/>
  <c r="B358"/>
  <c r="E358"/>
  <c r="F358"/>
  <c r="J358"/>
  <c r="B359"/>
  <c r="E359"/>
  <c r="F359"/>
  <c r="G359"/>
  <c r="J359"/>
  <c r="B360"/>
  <c r="E360"/>
  <c r="F360"/>
  <c r="J360"/>
  <c r="B361"/>
  <c r="E361"/>
  <c r="F361"/>
  <c r="G361"/>
  <c r="J361"/>
  <c r="B362"/>
  <c r="E362"/>
  <c r="F362"/>
  <c r="G362"/>
  <c r="J362"/>
  <c r="B363"/>
  <c r="E363"/>
  <c r="F363"/>
  <c r="J363"/>
  <c r="B364"/>
  <c r="E364"/>
  <c r="F364"/>
  <c r="J364"/>
  <c r="B365"/>
  <c r="E365"/>
  <c r="F365"/>
  <c r="J365"/>
  <c r="B366"/>
  <c r="E366"/>
  <c r="F366"/>
  <c r="G366"/>
  <c r="J366"/>
  <c r="B367"/>
  <c r="E367"/>
  <c r="F367"/>
  <c r="J367"/>
  <c r="B368"/>
  <c r="E368"/>
  <c r="F368"/>
  <c r="G368"/>
  <c r="J368"/>
  <c r="B369"/>
  <c r="E369"/>
  <c r="F369"/>
  <c r="G369"/>
  <c r="J369"/>
  <c r="B370"/>
  <c r="E370"/>
  <c r="F370"/>
  <c r="G370"/>
  <c r="J370"/>
  <c r="B371"/>
  <c r="E371"/>
  <c r="F371"/>
  <c r="G371"/>
  <c r="J371"/>
  <c r="B372"/>
  <c r="E372"/>
  <c r="F372"/>
  <c r="J372"/>
  <c r="B373"/>
  <c r="E373"/>
  <c r="F373"/>
  <c r="G373"/>
  <c r="J373"/>
  <c r="B374"/>
  <c r="E374"/>
  <c r="F374"/>
  <c r="J374"/>
  <c r="B375"/>
  <c r="E375"/>
  <c r="F375"/>
  <c r="G375"/>
  <c r="J375"/>
  <c r="B376"/>
  <c r="E376"/>
  <c r="F376"/>
  <c r="J376"/>
  <c r="B377"/>
  <c r="E377"/>
  <c r="F377"/>
  <c r="J377"/>
  <c r="B378"/>
  <c r="E378"/>
  <c r="F378"/>
  <c r="J378"/>
  <c r="B379"/>
  <c r="E379"/>
  <c r="F379"/>
  <c r="G379"/>
  <c r="J379"/>
  <c r="B380"/>
  <c r="E380"/>
  <c r="F380"/>
  <c r="G380"/>
  <c r="J380"/>
  <c r="B381"/>
  <c r="E381"/>
  <c r="F381"/>
  <c r="J381"/>
  <c r="B382"/>
  <c r="E382"/>
  <c r="F382"/>
  <c r="G382"/>
  <c r="J382"/>
  <c r="B383"/>
  <c r="E383"/>
  <c r="F383"/>
  <c r="J383"/>
  <c r="B384"/>
  <c r="E384"/>
  <c r="F384"/>
  <c r="G384"/>
  <c r="J384"/>
  <c r="F386"/>
  <c r="G386"/>
  <c r="D387"/>
  <c r="B390"/>
  <c r="E390"/>
  <c r="F390"/>
  <c r="J390"/>
  <c r="B391"/>
  <c r="E391"/>
  <c r="F391"/>
  <c r="J391"/>
  <c r="B392"/>
  <c r="E392"/>
  <c r="F392"/>
  <c r="G392"/>
  <c r="J392"/>
  <c r="B393"/>
  <c r="E393"/>
  <c r="F393"/>
  <c r="J393"/>
  <c r="B394"/>
  <c r="E394"/>
  <c r="F394"/>
  <c r="G394"/>
  <c r="J394"/>
  <c r="B395"/>
  <c r="E395"/>
  <c r="F395"/>
  <c r="G395"/>
  <c r="J395"/>
  <c r="B396"/>
  <c r="E396"/>
  <c r="F396"/>
  <c r="G396"/>
  <c r="J396"/>
  <c r="B397"/>
  <c r="E397"/>
  <c r="F397"/>
  <c r="J397"/>
  <c r="B398"/>
  <c r="E398"/>
  <c r="F398"/>
  <c r="G398"/>
  <c r="J398"/>
  <c r="B399"/>
  <c r="E399"/>
  <c r="F399"/>
  <c r="J399"/>
  <c r="B400"/>
  <c r="E400"/>
  <c r="F400"/>
  <c r="J400"/>
  <c r="B401"/>
  <c r="E401"/>
  <c r="F401"/>
  <c r="G401"/>
  <c r="J401"/>
  <c r="B402"/>
  <c r="E402"/>
  <c r="F402"/>
  <c r="G402"/>
  <c r="J402"/>
  <c r="B403"/>
  <c r="E403"/>
  <c r="F403"/>
  <c r="J403"/>
  <c r="B404"/>
  <c r="E404"/>
  <c r="F404"/>
  <c r="J404"/>
  <c r="B405"/>
  <c r="E405"/>
  <c r="F405"/>
  <c r="G405"/>
  <c r="J405"/>
  <c r="B406"/>
  <c r="E406"/>
  <c r="F406"/>
  <c r="J406"/>
  <c r="B407"/>
  <c r="E407"/>
  <c r="F407"/>
  <c r="G407"/>
  <c r="J407"/>
  <c r="B408"/>
  <c r="E408"/>
  <c r="F408"/>
  <c r="G408"/>
  <c r="J408"/>
  <c r="B409"/>
  <c r="E409"/>
  <c r="F409"/>
  <c r="G409"/>
  <c r="J409"/>
  <c r="B410"/>
  <c r="E410"/>
  <c r="F410"/>
  <c r="J410"/>
  <c r="B411"/>
  <c r="E411"/>
  <c r="F411"/>
  <c r="G411"/>
  <c r="J411"/>
  <c r="B412"/>
  <c r="E412"/>
  <c r="F412"/>
  <c r="J412"/>
  <c r="B413"/>
  <c r="E413"/>
  <c r="F413"/>
  <c r="J413"/>
  <c r="B414"/>
  <c r="E414"/>
  <c r="F414"/>
  <c r="G414"/>
  <c r="J414"/>
  <c r="B415"/>
  <c r="E415"/>
  <c r="F415"/>
  <c r="G415"/>
  <c r="J415"/>
  <c r="B416"/>
  <c r="E416"/>
  <c r="F416"/>
  <c r="J416"/>
  <c r="B417"/>
  <c r="E417"/>
  <c r="F417"/>
  <c r="J417"/>
  <c r="B418"/>
  <c r="E418"/>
  <c r="F418"/>
  <c r="J418"/>
  <c r="B419"/>
  <c r="E419"/>
  <c r="F419"/>
  <c r="J419"/>
  <c r="B420"/>
  <c r="E420"/>
  <c r="F420"/>
  <c r="G420"/>
  <c r="J420"/>
  <c r="B421"/>
  <c r="E421"/>
  <c r="F421"/>
  <c r="G421"/>
  <c r="J421"/>
  <c r="B422"/>
  <c r="E422"/>
  <c r="F422"/>
  <c r="G422"/>
  <c r="J422"/>
  <c r="B423"/>
  <c r="E423"/>
  <c r="F423"/>
  <c r="J423"/>
  <c r="B424"/>
  <c r="E424"/>
  <c r="F424"/>
  <c r="J424"/>
  <c r="B425"/>
  <c r="E425"/>
  <c r="F425"/>
  <c r="G425"/>
  <c r="J425"/>
  <c r="B426"/>
  <c r="E426"/>
  <c r="F426"/>
  <c r="J426"/>
  <c r="B427"/>
  <c r="E427"/>
  <c r="F427"/>
  <c r="J427"/>
  <c r="B428"/>
  <c r="E428"/>
  <c r="F428"/>
  <c r="G428"/>
  <c r="J428"/>
  <c r="B429"/>
  <c r="E429"/>
  <c r="F429"/>
  <c r="G429"/>
  <c r="J429"/>
  <c r="B430"/>
  <c r="E430"/>
  <c r="F430"/>
  <c r="G430"/>
  <c r="J430"/>
  <c r="B431"/>
  <c r="E431"/>
  <c r="F431"/>
  <c r="J431"/>
  <c r="B432"/>
  <c r="E432"/>
  <c r="F432"/>
  <c r="G432"/>
  <c r="J432"/>
  <c r="B433"/>
  <c r="E433"/>
  <c r="F433"/>
  <c r="J433"/>
  <c r="B434"/>
  <c r="E434"/>
  <c r="F434"/>
  <c r="G434"/>
  <c r="J434"/>
  <c r="B435"/>
  <c r="E435"/>
  <c r="F435"/>
  <c r="G435"/>
  <c r="J435"/>
  <c r="B436"/>
  <c r="E436"/>
  <c r="F436"/>
  <c r="G436"/>
  <c r="J436"/>
  <c r="B437"/>
  <c r="E437"/>
  <c r="F437"/>
  <c r="J437"/>
  <c r="B438"/>
  <c r="E438"/>
  <c r="F438"/>
  <c r="G438"/>
  <c r="J438"/>
  <c r="B439"/>
  <c r="E439"/>
  <c r="F439"/>
  <c r="J439"/>
  <c r="F441"/>
  <c r="G441"/>
  <c r="D442"/>
  <c r="B445"/>
  <c r="E445"/>
  <c r="F445"/>
  <c r="J445"/>
  <c r="B446"/>
  <c r="E446"/>
  <c r="F446"/>
  <c r="G446"/>
  <c r="J446"/>
  <c r="B447"/>
  <c r="E447"/>
  <c r="F447"/>
  <c r="G447"/>
  <c r="J447"/>
  <c r="B448"/>
  <c r="E448"/>
  <c r="F448"/>
  <c r="J448"/>
  <c r="B449"/>
  <c r="E449"/>
  <c r="F449"/>
  <c r="G449"/>
  <c r="J449"/>
  <c r="B450"/>
  <c r="E450"/>
  <c r="F450"/>
  <c r="J450"/>
  <c r="B451"/>
  <c r="E451"/>
  <c r="F451"/>
  <c r="G451"/>
  <c r="J451"/>
  <c r="B452"/>
  <c r="E452"/>
  <c r="F452"/>
  <c r="G452"/>
  <c r="J452"/>
  <c r="B453"/>
  <c r="E453"/>
  <c r="F453"/>
  <c r="J453"/>
  <c r="B454"/>
  <c r="E454"/>
  <c r="F454"/>
  <c r="G454"/>
  <c r="J454"/>
  <c r="B455"/>
  <c r="E455"/>
  <c r="F455"/>
  <c r="J455"/>
  <c r="B456"/>
  <c r="E456"/>
  <c r="F456"/>
  <c r="G456"/>
  <c r="J456"/>
  <c r="B457"/>
  <c r="E457"/>
  <c r="F457"/>
  <c r="G457"/>
  <c r="J457"/>
  <c r="B458"/>
  <c r="E458"/>
  <c r="F458"/>
  <c r="J458"/>
  <c r="B459"/>
  <c r="E459"/>
  <c r="F459"/>
  <c r="J459"/>
  <c r="B460"/>
  <c r="E460"/>
  <c r="F460"/>
  <c r="J460"/>
  <c r="B461"/>
  <c r="E461"/>
  <c r="F461"/>
  <c r="J461"/>
  <c r="B462"/>
  <c r="E462"/>
  <c r="F462"/>
  <c r="G462"/>
  <c r="J462"/>
  <c r="B463"/>
  <c r="E463"/>
  <c r="F463"/>
  <c r="G463"/>
  <c r="J463"/>
  <c r="B464"/>
  <c r="E464"/>
  <c r="F464"/>
  <c r="J464"/>
  <c r="B465"/>
  <c r="E465"/>
  <c r="F465"/>
  <c r="G465"/>
  <c r="J465"/>
  <c r="B466"/>
  <c r="E466"/>
  <c r="F466"/>
  <c r="J466"/>
  <c r="B467"/>
  <c r="E467"/>
  <c r="F467"/>
  <c r="G467"/>
  <c r="J467"/>
  <c r="B468"/>
  <c r="E468"/>
  <c r="F468"/>
  <c r="G468"/>
  <c r="J468"/>
  <c r="B469"/>
  <c r="E469"/>
  <c r="F469"/>
  <c r="J469"/>
  <c r="B470"/>
  <c r="E470"/>
  <c r="F470"/>
  <c r="G470"/>
  <c r="J470"/>
  <c r="B471"/>
  <c r="E471"/>
  <c r="F471"/>
  <c r="J471"/>
  <c r="B472"/>
  <c r="E472"/>
  <c r="F472"/>
  <c r="G472"/>
  <c r="J472"/>
  <c r="B473"/>
  <c r="E473"/>
  <c r="F473"/>
  <c r="G473"/>
  <c r="J473"/>
  <c r="B474"/>
  <c r="E474"/>
  <c r="F474"/>
  <c r="J474"/>
  <c r="B475"/>
  <c r="E475"/>
  <c r="F475"/>
  <c r="J475"/>
  <c r="B476"/>
  <c r="E476"/>
  <c r="F476"/>
  <c r="G476"/>
  <c r="J476"/>
  <c r="B477"/>
  <c r="E477"/>
  <c r="F477"/>
  <c r="J477"/>
  <c r="B478"/>
  <c r="E478"/>
  <c r="F478"/>
  <c r="G478"/>
  <c r="J478"/>
  <c r="B479"/>
  <c r="E479"/>
  <c r="F479"/>
  <c r="G479"/>
  <c r="J479"/>
  <c r="B480"/>
  <c r="E480"/>
  <c r="F480"/>
  <c r="J480"/>
  <c r="B481"/>
  <c r="E481"/>
  <c r="F481"/>
  <c r="G481"/>
  <c r="J481"/>
  <c r="B482"/>
  <c r="E482"/>
  <c r="F482"/>
  <c r="J482"/>
  <c r="B483"/>
  <c r="E483"/>
  <c r="F483"/>
  <c r="G483"/>
  <c r="J483"/>
  <c r="B484"/>
  <c r="E484"/>
  <c r="F484"/>
  <c r="G484"/>
  <c r="J484"/>
  <c r="B485"/>
  <c r="E485"/>
  <c r="F485"/>
  <c r="J485"/>
  <c r="B486"/>
  <c r="E486"/>
  <c r="F486"/>
  <c r="G486"/>
  <c r="J486"/>
  <c r="B487"/>
  <c r="E487"/>
  <c r="F487"/>
  <c r="J487"/>
  <c r="B488"/>
  <c r="E488"/>
  <c r="F488"/>
  <c r="G488"/>
  <c r="J488"/>
  <c r="B489"/>
  <c r="E489"/>
  <c r="F489"/>
  <c r="G489"/>
  <c r="J489"/>
  <c r="B490"/>
  <c r="E490"/>
  <c r="F490"/>
  <c r="J490"/>
  <c r="B491"/>
  <c r="E491"/>
  <c r="F491"/>
  <c r="J491"/>
  <c r="B492"/>
  <c r="E492"/>
  <c r="F492"/>
  <c r="J492"/>
  <c r="B493"/>
  <c r="E493"/>
  <c r="F493"/>
  <c r="J493"/>
  <c r="B494"/>
  <c r="E494"/>
  <c r="F494"/>
  <c r="G494"/>
  <c r="J494"/>
  <c r="F496"/>
  <c r="G496"/>
  <c r="D497"/>
  <c r="B500"/>
  <c r="E500"/>
  <c r="F500"/>
  <c r="J500"/>
  <c r="B501"/>
  <c r="E501"/>
  <c r="F501"/>
  <c r="G501"/>
  <c r="J501"/>
  <c r="B502"/>
  <c r="E502"/>
  <c r="F502"/>
  <c r="J502"/>
  <c r="B503"/>
  <c r="E503"/>
  <c r="F503"/>
  <c r="G503"/>
  <c r="J503"/>
  <c r="B504"/>
  <c r="E504"/>
  <c r="F504"/>
  <c r="J504"/>
  <c r="B505"/>
  <c r="E505"/>
  <c r="F505"/>
  <c r="G505"/>
  <c r="J505"/>
  <c r="B506"/>
  <c r="E506"/>
  <c r="F506"/>
  <c r="J506"/>
  <c r="B507"/>
  <c r="E507"/>
  <c r="F507"/>
  <c r="G507"/>
  <c r="J507"/>
  <c r="B508"/>
  <c r="E508"/>
  <c r="F508"/>
  <c r="J508"/>
  <c r="B509"/>
  <c r="E509"/>
  <c r="F509"/>
  <c r="J509"/>
  <c r="B510"/>
  <c r="E510"/>
  <c r="F510"/>
  <c r="J510"/>
  <c r="B511"/>
  <c r="E511"/>
  <c r="F511"/>
  <c r="G511"/>
  <c r="J511"/>
  <c r="B512"/>
  <c r="E512"/>
  <c r="F512"/>
  <c r="G512"/>
  <c r="J512"/>
  <c r="B513"/>
  <c r="E513"/>
  <c r="F513"/>
  <c r="J513"/>
  <c r="B514"/>
  <c r="E514"/>
  <c r="F514"/>
  <c r="G514"/>
  <c r="J514"/>
  <c r="B515"/>
  <c r="E515"/>
  <c r="F515"/>
  <c r="J515"/>
  <c r="B516"/>
  <c r="E516"/>
  <c r="F516"/>
  <c r="G516"/>
  <c r="J516"/>
  <c r="B517"/>
  <c r="E517"/>
  <c r="F517"/>
  <c r="G517"/>
  <c r="J517"/>
  <c r="B518"/>
  <c r="E518"/>
  <c r="F518"/>
  <c r="J518"/>
  <c r="B519"/>
  <c r="E519"/>
  <c r="F519"/>
  <c r="J519"/>
  <c r="B520"/>
  <c r="E520"/>
  <c r="F520"/>
  <c r="G520"/>
  <c r="J520"/>
  <c r="B521"/>
  <c r="E521"/>
  <c r="F521"/>
  <c r="G521"/>
  <c r="J521"/>
  <c r="B522"/>
  <c r="E522"/>
  <c r="F522"/>
  <c r="J522"/>
  <c r="B523"/>
  <c r="E523"/>
  <c r="F523"/>
  <c r="G523"/>
  <c r="J523"/>
  <c r="B524"/>
  <c r="E524"/>
  <c r="F524"/>
  <c r="J524"/>
  <c r="B525"/>
  <c r="E525"/>
  <c r="F525"/>
  <c r="G525"/>
  <c r="J525"/>
  <c r="B526"/>
  <c r="E526"/>
  <c r="F526"/>
  <c r="G526"/>
  <c r="J526"/>
  <c r="B527"/>
  <c r="E527"/>
  <c r="F527"/>
  <c r="J527"/>
  <c r="B528"/>
  <c r="E528"/>
  <c r="F528"/>
  <c r="G528"/>
  <c r="J528"/>
  <c r="B529"/>
  <c r="E529"/>
  <c r="F529"/>
  <c r="J529"/>
  <c r="B530"/>
  <c r="E530"/>
  <c r="F530"/>
  <c r="J530"/>
  <c r="B531"/>
  <c r="E531"/>
  <c r="F531"/>
  <c r="G531"/>
  <c r="J531"/>
  <c r="B532"/>
  <c r="E532"/>
  <c r="F532"/>
  <c r="G532"/>
  <c r="J532"/>
  <c r="B533"/>
  <c r="E533"/>
  <c r="F533"/>
  <c r="J533"/>
  <c r="B534"/>
  <c r="E534"/>
  <c r="F534"/>
  <c r="J534"/>
  <c r="B535"/>
  <c r="E535"/>
  <c r="F535"/>
  <c r="J535"/>
  <c r="B536"/>
  <c r="E536"/>
  <c r="F536"/>
  <c r="J536"/>
  <c r="B537"/>
  <c r="E537"/>
  <c r="F537"/>
  <c r="G537"/>
  <c r="J537"/>
  <c r="B538"/>
  <c r="E538"/>
  <c r="F538"/>
  <c r="G538"/>
  <c r="J538"/>
  <c r="B539"/>
  <c r="E539"/>
  <c r="F539"/>
  <c r="J539"/>
  <c r="B540"/>
  <c r="E540"/>
  <c r="F540"/>
  <c r="J540"/>
  <c r="B541"/>
  <c r="E541"/>
  <c r="F541"/>
  <c r="G541"/>
  <c r="J541"/>
  <c r="B542"/>
  <c r="E542"/>
  <c r="F542"/>
  <c r="J542"/>
  <c r="B543"/>
  <c r="E543"/>
  <c r="F543"/>
  <c r="G543"/>
  <c r="J543"/>
  <c r="B544"/>
  <c r="E544"/>
  <c r="F544"/>
  <c r="G544"/>
  <c r="J544"/>
  <c r="B545"/>
  <c r="E545"/>
  <c r="F545"/>
  <c r="G545"/>
  <c r="J545"/>
  <c r="B546"/>
  <c r="E546"/>
  <c r="F546"/>
  <c r="J546"/>
  <c r="B547"/>
  <c r="E547"/>
  <c r="F547"/>
  <c r="G547"/>
  <c r="J547"/>
  <c r="B548"/>
  <c r="E548"/>
  <c r="F548"/>
  <c r="J548"/>
  <c r="B549"/>
  <c r="E549"/>
  <c r="F549"/>
  <c r="J549"/>
  <c r="F1" i="30"/>
  <c r="G1"/>
  <c r="D2"/>
  <c r="B5"/>
  <c r="E5"/>
  <c r="F5"/>
  <c r="J5"/>
  <c r="B6"/>
  <c r="E6"/>
  <c r="F6"/>
  <c r="J6"/>
  <c r="B7"/>
  <c r="E7"/>
  <c r="F7"/>
  <c r="G7"/>
  <c r="J7"/>
  <c r="B8"/>
  <c r="E8"/>
  <c r="F8"/>
  <c r="G8"/>
  <c r="J8"/>
  <c r="B9"/>
  <c r="E9"/>
  <c r="F9"/>
  <c r="J9"/>
  <c r="B10"/>
  <c r="E10"/>
  <c r="F10"/>
  <c r="G10"/>
  <c r="J10"/>
  <c r="B11"/>
  <c r="E11"/>
  <c r="F11"/>
  <c r="J11"/>
  <c r="B12"/>
  <c r="E12"/>
  <c r="F12"/>
  <c r="G12"/>
  <c r="J12"/>
  <c r="B13"/>
  <c r="E13"/>
  <c r="F13"/>
  <c r="G13"/>
  <c r="J13"/>
  <c r="B14"/>
  <c r="E14"/>
  <c r="F14"/>
  <c r="J14"/>
  <c r="B15"/>
  <c r="E15"/>
  <c r="F15"/>
  <c r="G15"/>
  <c r="J15"/>
  <c r="B16"/>
  <c r="E16"/>
  <c r="F16"/>
  <c r="J16"/>
  <c r="B17"/>
  <c r="E17"/>
  <c r="F17"/>
  <c r="G17"/>
  <c r="J17"/>
  <c r="B18"/>
  <c r="E18"/>
  <c r="F18"/>
  <c r="G18"/>
  <c r="J18"/>
  <c r="B19"/>
  <c r="E19"/>
  <c r="F19"/>
  <c r="J19"/>
  <c r="B20"/>
  <c r="E20"/>
  <c r="F20"/>
  <c r="J20"/>
  <c r="B21"/>
  <c r="E21"/>
  <c r="F21"/>
  <c r="J21"/>
  <c r="B22"/>
  <c r="E22"/>
  <c r="F22"/>
  <c r="J22"/>
  <c r="B23"/>
  <c r="E23"/>
  <c r="F23"/>
  <c r="G23"/>
  <c r="J23"/>
  <c r="B24"/>
  <c r="E24"/>
  <c r="F24"/>
  <c r="G24"/>
  <c r="J24"/>
  <c r="B25"/>
  <c r="E25"/>
  <c r="F25"/>
  <c r="J25"/>
  <c r="B26"/>
  <c r="E26"/>
  <c r="F26"/>
  <c r="G26"/>
  <c r="J26"/>
  <c r="B27"/>
  <c r="E27"/>
  <c r="F27"/>
  <c r="J27"/>
  <c r="B28"/>
  <c r="E28"/>
  <c r="F28"/>
  <c r="G28"/>
  <c r="J28"/>
  <c r="B29"/>
  <c r="E29"/>
  <c r="F29"/>
  <c r="G29"/>
  <c r="J29"/>
  <c r="B30"/>
  <c r="E30"/>
  <c r="F30"/>
  <c r="J30"/>
  <c r="B31"/>
  <c r="E31"/>
  <c r="F31"/>
  <c r="G31"/>
  <c r="J31"/>
  <c r="B32"/>
  <c r="E32"/>
  <c r="F32"/>
  <c r="J32"/>
  <c r="B33"/>
  <c r="E33"/>
  <c r="F33"/>
  <c r="G33"/>
  <c r="J33"/>
  <c r="B34"/>
  <c r="E34"/>
  <c r="F34"/>
  <c r="G34"/>
  <c r="J34"/>
  <c r="B35"/>
  <c r="E35"/>
  <c r="F35"/>
  <c r="J35"/>
  <c r="B36"/>
  <c r="E36"/>
  <c r="F36"/>
  <c r="J36"/>
  <c r="B37"/>
  <c r="E37"/>
  <c r="F37"/>
  <c r="J37"/>
  <c r="B38"/>
  <c r="E38"/>
  <c r="F38"/>
  <c r="J38"/>
  <c r="B39"/>
  <c r="E39"/>
  <c r="F39"/>
  <c r="G39"/>
  <c r="J39"/>
  <c r="B40"/>
  <c r="E40"/>
  <c r="F40"/>
  <c r="G40"/>
  <c r="J40"/>
  <c r="B41"/>
  <c r="E41"/>
  <c r="F41"/>
  <c r="J41"/>
  <c r="B42"/>
  <c r="E42"/>
  <c r="F42"/>
  <c r="G42"/>
  <c r="J42"/>
  <c r="B43"/>
  <c r="E43"/>
  <c r="F43"/>
  <c r="J43"/>
  <c r="B44"/>
  <c r="E44"/>
  <c r="F44"/>
  <c r="G44"/>
  <c r="J44"/>
  <c r="B45"/>
  <c r="E45"/>
  <c r="F45"/>
  <c r="G45"/>
  <c r="J45"/>
  <c r="B46"/>
  <c r="E46"/>
  <c r="F46"/>
  <c r="J46"/>
  <c r="B47"/>
  <c r="E47"/>
  <c r="F47"/>
  <c r="G47"/>
  <c r="J47"/>
  <c r="B48"/>
  <c r="E48"/>
  <c r="F48"/>
  <c r="J48"/>
  <c r="B49"/>
  <c r="E49"/>
  <c r="F49"/>
  <c r="G49"/>
  <c r="J49"/>
  <c r="B50"/>
  <c r="E50"/>
  <c r="F50"/>
  <c r="G50"/>
  <c r="J50"/>
  <c r="B51"/>
  <c r="E51"/>
  <c r="F51"/>
  <c r="J51"/>
  <c r="B52"/>
  <c r="E52"/>
  <c r="F52"/>
  <c r="J52"/>
  <c r="B53"/>
  <c r="E53"/>
  <c r="F53"/>
  <c r="J53"/>
  <c r="B54"/>
  <c r="E54"/>
  <c r="F54"/>
  <c r="J54"/>
  <c r="F56"/>
  <c r="G56"/>
  <c r="D57"/>
  <c r="B60"/>
  <c r="E60"/>
  <c r="F60"/>
  <c r="G60"/>
  <c r="J60"/>
  <c r="B61"/>
  <c r="E61"/>
  <c r="F61"/>
  <c r="J61"/>
  <c r="B62"/>
  <c r="E62"/>
  <c r="F62"/>
  <c r="G62"/>
  <c r="J62"/>
  <c r="B63"/>
  <c r="E63"/>
  <c r="F63"/>
  <c r="J63"/>
  <c r="B64"/>
  <c r="E64"/>
  <c r="F64"/>
  <c r="G64"/>
  <c r="J64"/>
  <c r="B65"/>
  <c r="E65"/>
  <c r="F65"/>
  <c r="J65"/>
  <c r="B66"/>
  <c r="E66"/>
  <c r="F66"/>
  <c r="G66"/>
  <c r="J66"/>
  <c r="B67"/>
  <c r="E67"/>
  <c r="F67"/>
  <c r="J67"/>
  <c r="B68"/>
  <c r="E68"/>
  <c r="F68"/>
  <c r="G68"/>
  <c r="J68"/>
  <c r="B69"/>
  <c r="E69"/>
  <c r="F69"/>
  <c r="J69"/>
  <c r="B70"/>
  <c r="E70"/>
  <c r="F70"/>
  <c r="G70"/>
  <c r="J70"/>
  <c r="B71"/>
  <c r="E71"/>
  <c r="F71"/>
  <c r="J71"/>
  <c r="B72"/>
  <c r="E72"/>
  <c r="F72"/>
  <c r="G72"/>
  <c r="J72"/>
  <c r="B73"/>
  <c r="E73"/>
  <c r="F73"/>
  <c r="J73"/>
  <c r="B74"/>
  <c r="E74"/>
  <c r="F74"/>
  <c r="G74"/>
  <c r="J74"/>
  <c r="B75"/>
  <c r="E75"/>
  <c r="F75"/>
  <c r="J75"/>
  <c r="B76"/>
  <c r="E76"/>
  <c r="F76"/>
  <c r="G76"/>
  <c r="J76"/>
  <c r="B77"/>
  <c r="E77"/>
  <c r="F77"/>
  <c r="J77"/>
  <c r="B78"/>
  <c r="E78"/>
  <c r="F78"/>
  <c r="G78"/>
  <c r="J78"/>
  <c r="B79"/>
  <c r="E79"/>
  <c r="F79"/>
  <c r="J79"/>
  <c r="B80"/>
  <c r="E80"/>
  <c r="F80"/>
  <c r="G80"/>
  <c r="J80"/>
  <c r="B81"/>
  <c r="E81"/>
  <c r="F81"/>
  <c r="J81"/>
  <c r="B82"/>
  <c r="E82"/>
  <c r="F82"/>
  <c r="G82"/>
  <c r="J82"/>
  <c r="B83"/>
  <c r="E83"/>
  <c r="F83"/>
  <c r="J83"/>
  <c r="B84"/>
  <c r="E84"/>
  <c r="F84"/>
  <c r="G84"/>
  <c r="J84"/>
  <c r="B85"/>
  <c r="E85"/>
  <c r="F85"/>
  <c r="J85"/>
  <c r="B86"/>
  <c r="E86"/>
  <c r="F86"/>
  <c r="G86"/>
  <c r="J86"/>
  <c r="B87"/>
  <c r="E87"/>
  <c r="F87"/>
  <c r="J87"/>
  <c r="B88"/>
  <c r="E88"/>
  <c r="F88"/>
  <c r="G88"/>
  <c r="J88"/>
  <c r="B89"/>
  <c r="E89"/>
  <c r="F89"/>
  <c r="J89"/>
  <c r="B90"/>
  <c r="E90"/>
  <c r="F90"/>
  <c r="G90"/>
  <c r="J90"/>
  <c r="B91"/>
  <c r="E91"/>
  <c r="F91"/>
  <c r="J91"/>
  <c r="B92"/>
  <c r="E92"/>
  <c r="F92"/>
  <c r="G92"/>
  <c r="J92"/>
  <c r="B93"/>
  <c r="E93"/>
  <c r="F93"/>
  <c r="G93"/>
  <c r="J93"/>
  <c r="B94"/>
  <c r="E94"/>
  <c r="F94"/>
  <c r="J94"/>
  <c r="B95"/>
  <c r="E95"/>
  <c r="F95"/>
  <c r="G95"/>
  <c r="J95"/>
  <c r="B96"/>
  <c r="E96"/>
  <c r="F96"/>
  <c r="J96"/>
  <c r="B97"/>
  <c r="E97"/>
  <c r="F97"/>
  <c r="G97"/>
  <c r="J97"/>
  <c r="B98"/>
  <c r="E98"/>
  <c r="F98"/>
  <c r="G98"/>
  <c r="J98"/>
  <c r="B99"/>
  <c r="E99"/>
  <c r="F99"/>
  <c r="J99"/>
  <c r="B100"/>
  <c r="E100"/>
  <c r="F100"/>
  <c r="G100"/>
  <c r="J100"/>
  <c r="B101"/>
  <c r="E101"/>
  <c r="F101"/>
  <c r="J101"/>
  <c r="B102"/>
  <c r="E102"/>
  <c r="F102"/>
  <c r="G102"/>
  <c r="J102"/>
  <c r="B103"/>
  <c r="E103"/>
  <c r="F103"/>
  <c r="G103"/>
  <c r="J103"/>
  <c r="B104"/>
  <c r="E104"/>
  <c r="F104"/>
  <c r="J104"/>
  <c r="B105"/>
  <c r="E105"/>
  <c r="F105"/>
  <c r="J105"/>
  <c r="B106"/>
  <c r="E106"/>
  <c r="F106"/>
  <c r="J106"/>
  <c r="B107"/>
  <c r="E107"/>
  <c r="F107"/>
  <c r="J107"/>
  <c r="B108"/>
  <c r="E108"/>
  <c r="F108"/>
  <c r="G108"/>
  <c r="J108"/>
  <c r="B109"/>
  <c r="E109"/>
  <c r="F109"/>
  <c r="G109"/>
  <c r="J109"/>
  <c r="F111"/>
  <c r="G111"/>
  <c r="D112"/>
  <c r="B115"/>
  <c r="E115"/>
  <c r="F115"/>
  <c r="J115"/>
  <c r="B116"/>
  <c r="E116"/>
  <c r="F116"/>
  <c r="G116"/>
  <c r="J116"/>
  <c r="B117"/>
  <c r="E117"/>
  <c r="F117"/>
  <c r="G117"/>
  <c r="J117"/>
  <c r="B118"/>
  <c r="E118"/>
  <c r="F118"/>
  <c r="G118"/>
  <c r="J118"/>
  <c r="B119"/>
  <c r="E119"/>
  <c r="F119"/>
  <c r="G119"/>
  <c r="J119"/>
  <c r="B120"/>
  <c r="E120"/>
  <c r="F120"/>
  <c r="J120"/>
  <c r="B121"/>
  <c r="E121"/>
  <c r="F121"/>
  <c r="J121"/>
  <c r="B122"/>
  <c r="E122"/>
  <c r="F122"/>
  <c r="J122"/>
  <c r="B123"/>
  <c r="E123"/>
  <c r="F123"/>
  <c r="J123"/>
  <c r="B124"/>
  <c r="E124"/>
  <c r="F124"/>
  <c r="G124"/>
  <c r="J124"/>
  <c r="B125"/>
  <c r="E125"/>
  <c r="F125"/>
  <c r="G125"/>
  <c r="J125"/>
  <c r="B126"/>
  <c r="E126"/>
  <c r="F126"/>
  <c r="J126"/>
  <c r="B127"/>
  <c r="E127"/>
  <c r="F127"/>
  <c r="G127"/>
  <c r="J127"/>
  <c r="B128"/>
  <c r="E128"/>
  <c r="F128"/>
  <c r="J128"/>
  <c r="B129"/>
  <c r="E129"/>
  <c r="F129"/>
  <c r="G129"/>
  <c r="J129"/>
  <c r="B130"/>
  <c r="E130"/>
  <c r="F130"/>
  <c r="G130"/>
  <c r="J130"/>
  <c r="B131"/>
  <c r="E131"/>
  <c r="F131"/>
  <c r="J131"/>
  <c r="B132"/>
  <c r="E132"/>
  <c r="F132"/>
  <c r="G132"/>
  <c r="J132"/>
  <c r="B133"/>
  <c r="E133"/>
  <c r="F133"/>
  <c r="J133"/>
  <c r="B134"/>
  <c r="E134"/>
  <c r="F134"/>
  <c r="G134"/>
  <c r="J134"/>
  <c r="B135"/>
  <c r="E135"/>
  <c r="F135"/>
  <c r="G135"/>
  <c r="J135"/>
  <c r="B136"/>
  <c r="E136"/>
  <c r="F136"/>
  <c r="J136"/>
  <c r="B137"/>
  <c r="E137"/>
  <c r="F137"/>
  <c r="J137"/>
  <c r="B138"/>
  <c r="E138"/>
  <c r="F138"/>
  <c r="J138"/>
  <c r="B139"/>
  <c r="E139"/>
  <c r="F139"/>
  <c r="J139"/>
  <c r="B140"/>
  <c r="E140"/>
  <c r="F140"/>
  <c r="G140"/>
  <c r="J140"/>
  <c r="B141"/>
  <c r="E141"/>
  <c r="F141"/>
  <c r="G141"/>
  <c r="J141"/>
  <c r="B142"/>
  <c r="E142"/>
  <c r="F142"/>
  <c r="J142"/>
  <c r="B143"/>
  <c r="E143"/>
  <c r="F143"/>
  <c r="G143"/>
  <c r="J143"/>
  <c r="B144"/>
  <c r="E144"/>
  <c r="F144"/>
  <c r="J144"/>
  <c r="B145"/>
  <c r="E145"/>
  <c r="F145"/>
  <c r="G145"/>
  <c r="J145"/>
  <c r="B146"/>
  <c r="E146"/>
  <c r="F146"/>
  <c r="G146"/>
  <c r="J146"/>
  <c r="B147"/>
  <c r="E147"/>
  <c r="F147"/>
  <c r="J147"/>
  <c r="B148"/>
  <c r="E148"/>
  <c r="F148"/>
  <c r="G148"/>
  <c r="J148"/>
  <c r="B149"/>
  <c r="E149"/>
  <c r="F149"/>
  <c r="J149"/>
  <c r="B150"/>
  <c r="E150"/>
  <c r="F150"/>
  <c r="G150"/>
  <c r="J150"/>
  <c r="B151"/>
  <c r="E151"/>
  <c r="F151"/>
  <c r="G151"/>
  <c r="J151"/>
  <c r="B152"/>
  <c r="E152"/>
  <c r="F152"/>
  <c r="J152"/>
  <c r="B153"/>
  <c r="E153"/>
  <c r="F153"/>
  <c r="J153"/>
  <c r="B154"/>
  <c r="E154"/>
  <c r="F154"/>
  <c r="J154"/>
  <c r="B155"/>
  <c r="E155"/>
  <c r="F155"/>
  <c r="J155"/>
  <c r="B156"/>
  <c r="E156"/>
  <c r="F156"/>
  <c r="G156"/>
  <c r="J156"/>
  <c r="B157"/>
  <c r="E157"/>
  <c r="F157"/>
  <c r="G157"/>
  <c r="J157"/>
  <c r="B158"/>
  <c r="E158"/>
  <c r="F158"/>
  <c r="J158"/>
  <c r="B159"/>
  <c r="E159"/>
  <c r="F159"/>
  <c r="G159"/>
  <c r="J159"/>
  <c r="B160"/>
  <c r="E160"/>
  <c r="F160"/>
  <c r="J160"/>
  <c r="B161"/>
  <c r="E161"/>
  <c r="F161"/>
  <c r="G161"/>
  <c r="J161"/>
  <c r="B162"/>
  <c r="E162"/>
  <c r="F162"/>
  <c r="G162"/>
  <c r="J162"/>
  <c r="B163"/>
  <c r="E163"/>
  <c r="F163"/>
  <c r="J163"/>
  <c r="B164"/>
  <c r="E164"/>
  <c r="F164"/>
  <c r="G164"/>
  <c r="J164"/>
  <c r="F166"/>
  <c r="G166"/>
  <c r="D167"/>
  <c r="B170"/>
  <c r="E170"/>
  <c r="F170"/>
  <c r="J170"/>
  <c r="B171"/>
  <c r="E171"/>
  <c r="F171"/>
  <c r="G171"/>
  <c r="J171"/>
  <c r="B172"/>
  <c r="E172"/>
  <c r="F172"/>
  <c r="J172"/>
  <c r="B173"/>
  <c r="E173"/>
  <c r="F173"/>
  <c r="G173"/>
  <c r="J173"/>
  <c r="B174"/>
  <c r="E174"/>
  <c r="F174"/>
  <c r="J174"/>
  <c r="B175"/>
  <c r="E175"/>
  <c r="F175"/>
  <c r="G175"/>
  <c r="J175"/>
  <c r="B176"/>
  <c r="E176"/>
  <c r="F176"/>
  <c r="J176"/>
  <c r="B177"/>
  <c r="E177"/>
  <c r="F177"/>
  <c r="G177"/>
  <c r="J177"/>
  <c r="B178"/>
  <c r="E178"/>
  <c r="F178"/>
  <c r="J178"/>
  <c r="B179"/>
  <c r="E179"/>
  <c r="F179"/>
  <c r="G179"/>
  <c r="J179"/>
  <c r="B180"/>
  <c r="E180"/>
  <c r="F180"/>
  <c r="J180"/>
  <c r="B181"/>
  <c r="E181"/>
  <c r="F181"/>
  <c r="G181"/>
  <c r="J181"/>
  <c r="B182"/>
  <c r="E182"/>
  <c r="F182"/>
  <c r="J182"/>
  <c r="B183"/>
  <c r="E183"/>
  <c r="F183"/>
  <c r="G183"/>
  <c r="J183"/>
  <c r="B184"/>
  <c r="E184"/>
  <c r="F184"/>
  <c r="J184"/>
  <c r="B185"/>
  <c r="E185"/>
  <c r="F185"/>
  <c r="G185"/>
  <c r="J185"/>
  <c r="B186"/>
  <c r="E186"/>
  <c r="F186"/>
  <c r="J186"/>
  <c r="B187"/>
  <c r="E187"/>
  <c r="F187"/>
  <c r="G187"/>
  <c r="J187"/>
  <c r="B188"/>
  <c r="E188"/>
  <c r="F188"/>
  <c r="G188"/>
  <c r="J188"/>
  <c r="B189"/>
  <c r="E189"/>
  <c r="F189"/>
  <c r="G189"/>
  <c r="J189"/>
  <c r="B190"/>
  <c r="E190"/>
  <c r="F190"/>
  <c r="J190"/>
  <c r="B191"/>
  <c r="E191"/>
  <c r="F191"/>
  <c r="G191"/>
  <c r="J191"/>
  <c r="B192"/>
  <c r="E192"/>
  <c r="F192"/>
  <c r="J192"/>
  <c r="B193"/>
  <c r="E193"/>
  <c r="F193"/>
  <c r="G193"/>
  <c r="J193"/>
  <c r="B194"/>
  <c r="E194"/>
  <c r="F194"/>
  <c r="J194"/>
  <c r="B195"/>
  <c r="E195"/>
  <c r="F195"/>
  <c r="G195"/>
  <c r="J195"/>
  <c r="B196"/>
  <c r="E196"/>
  <c r="F196"/>
  <c r="J196"/>
  <c r="B197"/>
  <c r="E197"/>
  <c r="F197"/>
  <c r="G197"/>
  <c r="J197"/>
  <c r="B198"/>
  <c r="E198"/>
  <c r="F198"/>
  <c r="J198"/>
  <c r="B199"/>
  <c r="E199"/>
  <c r="F199"/>
  <c r="G199"/>
  <c r="J199"/>
  <c r="B200"/>
  <c r="E200"/>
  <c r="F200"/>
  <c r="J200"/>
  <c r="B201"/>
  <c r="E201"/>
  <c r="F201"/>
  <c r="G201"/>
  <c r="J201"/>
  <c r="B202"/>
  <c r="E202"/>
  <c r="F202"/>
  <c r="J202"/>
  <c r="B203"/>
  <c r="E203"/>
  <c r="F203"/>
  <c r="G203"/>
  <c r="J203"/>
  <c r="B204"/>
  <c r="E204"/>
  <c r="F204"/>
  <c r="J204"/>
  <c r="B205"/>
  <c r="E205"/>
  <c r="F205"/>
  <c r="G205"/>
  <c r="J205"/>
  <c r="B206"/>
  <c r="E206"/>
  <c r="F206"/>
  <c r="J206"/>
  <c r="B207"/>
  <c r="E207"/>
  <c r="F207"/>
  <c r="G207"/>
  <c r="J207"/>
  <c r="B208"/>
  <c r="E208"/>
  <c r="F208"/>
  <c r="J208"/>
  <c r="B209"/>
  <c r="E209"/>
  <c r="F209"/>
  <c r="G209"/>
  <c r="J209"/>
  <c r="B210"/>
  <c r="E210"/>
  <c r="F210"/>
  <c r="J210"/>
  <c r="B211"/>
  <c r="E211"/>
  <c r="F211"/>
  <c r="G211"/>
  <c r="J211"/>
  <c r="B212"/>
  <c r="E212"/>
  <c r="F212"/>
  <c r="G212"/>
  <c r="J212"/>
  <c r="B213"/>
  <c r="E213"/>
  <c r="F213"/>
  <c r="J213"/>
  <c r="B214"/>
  <c r="E214"/>
  <c r="F214"/>
  <c r="G214"/>
  <c r="J214"/>
  <c r="B215"/>
  <c r="E215"/>
  <c r="F215"/>
  <c r="J215"/>
  <c r="B216"/>
  <c r="E216"/>
  <c r="F216"/>
  <c r="G216"/>
  <c r="J216"/>
  <c r="B217"/>
  <c r="E217"/>
  <c r="F217"/>
  <c r="G217"/>
  <c r="J217"/>
  <c r="B218"/>
  <c r="E218"/>
  <c r="F218"/>
  <c r="J218"/>
  <c r="B219"/>
  <c r="E219"/>
  <c r="F219"/>
  <c r="G219"/>
  <c r="J219"/>
  <c r="F221"/>
  <c r="G221"/>
  <c r="D222"/>
  <c r="B225"/>
  <c r="E225"/>
  <c r="F225"/>
  <c r="J225"/>
  <c r="B226"/>
  <c r="E226"/>
  <c r="F226"/>
  <c r="G226"/>
  <c r="J226"/>
  <c r="B227"/>
  <c r="E227"/>
  <c r="F227"/>
  <c r="G227"/>
  <c r="J227"/>
  <c r="B228"/>
  <c r="E228"/>
  <c r="F228"/>
  <c r="J228"/>
  <c r="B229"/>
  <c r="E229"/>
  <c r="F229"/>
  <c r="G229"/>
  <c r="J229"/>
  <c r="B230"/>
  <c r="E230"/>
  <c r="F230"/>
  <c r="J230"/>
  <c r="B231"/>
  <c r="E231"/>
  <c r="F231"/>
  <c r="G231"/>
  <c r="J231"/>
  <c r="B232"/>
  <c r="E232"/>
  <c r="F232"/>
  <c r="G232"/>
  <c r="J232"/>
  <c r="B233"/>
  <c r="E233"/>
  <c r="F233"/>
  <c r="J233"/>
  <c r="B234"/>
  <c r="E234"/>
  <c r="F234"/>
  <c r="J234"/>
  <c r="B235"/>
  <c r="E235"/>
  <c r="F235"/>
  <c r="J235"/>
  <c r="B236"/>
  <c r="E236"/>
  <c r="F236"/>
  <c r="J236"/>
  <c r="B237"/>
  <c r="E237"/>
  <c r="F237"/>
  <c r="G237"/>
  <c r="J237"/>
  <c r="B238"/>
  <c r="E238"/>
  <c r="F238"/>
  <c r="G238"/>
  <c r="J238"/>
  <c r="B239"/>
  <c r="E239"/>
  <c r="F239"/>
  <c r="J239"/>
  <c r="B240"/>
  <c r="E240"/>
  <c r="F240"/>
  <c r="G240"/>
  <c r="J240"/>
  <c r="B241"/>
  <c r="E241"/>
  <c r="F241"/>
  <c r="J241"/>
  <c r="B242"/>
  <c r="E242"/>
  <c r="F242"/>
  <c r="G242"/>
  <c r="J242"/>
  <c r="B243"/>
  <c r="E243"/>
  <c r="F243"/>
  <c r="G243"/>
  <c r="J243"/>
  <c r="B244"/>
  <c r="E244"/>
  <c r="F244"/>
  <c r="J244"/>
  <c r="B245"/>
  <c r="E245"/>
  <c r="F245"/>
  <c r="G245"/>
  <c r="J245"/>
  <c r="B246"/>
  <c r="E246"/>
  <c r="F246"/>
  <c r="J246"/>
  <c r="B247"/>
  <c r="E247"/>
  <c r="F247"/>
  <c r="G247"/>
  <c r="J247"/>
  <c r="B248"/>
  <c r="E248"/>
  <c r="F248"/>
  <c r="G248"/>
  <c r="J248"/>
  <c r="B249"/>
  <c r="E249"/>
  <c r="F249"/>
  <c r="J249"/>
  <c r="B250"/>
  <c r="E250"/>
  <c r="F250"/>
  <c r="J250"/>
  <c r="B251"/>
  <c r="E251"/>
  <c r="F251"/>
  <c r="J251"/>
  <c r="B252"/>
  <c r="E252"/>
  <c r="F252"/>
  <c r="J252"/>
  <c r="B253"/>
  <c r="E253"/>
  <c r="F253"/>
  <c r="G253"/>
  <c r="J253"/>
  <c r="B254"/>
  <c r="E254"/>
  <c r="F254"/>
  <c r="G254"/>
  <c r="J254"/>
  <c r="B255"/>
  <c r="E255"/>
  <c r="F255"/>
  <c r="J255"/>
  <c r="B256"/>
  <c r="E256"/>
  <c r="F256"/>
  <c r="G256"/>
  <c r="J256"/>
  <c r="B257"/>
  <c r="E257"/>
  <c r="F257"/>
  <c r="J257"/>
  <c r="B258"/>
  <c r="E258"/>
  <c r="F258"/>
  <c r="G258"/>
  <c r="J258"/>
  <c r="B259"/>
  <c r="E259"/>
  <c r="F259"/>
  <c r="G259"/>
  <c r="J259"/>
  <c r="B260"/>
  <c r="E260"/>
  <c r="F260"/>
  <c r="J260"/>
  <c r="B261"/>
  <c r="E261"/>
  <c r="F261"/>
  <c r="G261"/>
  <c r="J261"/>
  <c r="B262"/>
  <c r="E262"/>
  <c r="F262"/>
  <c r="J262"/>
  <c r="B263"/>
  <c r="E263"/>
  <c r="F263"/>
  <c r="G263"/>
  <c r="J263"/>
  <c r="B264"/>
  <c r="E264"/>
  <c r="F264"/>
  <c r="G264"/>
  <c r="J264"/>
  <c r="B265"/>
  <c r="E265"/>
  <c r="F265"/>
  <c r="J265"/>
  <c r="B266"/>
  <c r="E266"/>
  <c r="F266"/>
  <c r="J266"/>
  <c r="B267"/>
  <c r="E267"/>
  <c r="F267"/>
  <c r="G267"/>
  <c r="J267"/>
  <c r="B268"/>
  <c r="E268"/>
  <c r="F268"/>
  <c r="J268"/>
  <c r="B269"/>
  <c r="E269"/>
  <c r="F269"/>
  <c r="G269"/>
  <c r="J269"/>
  <c r="B270"/>
  <c r="E270"/>
  <c r="F270"/>
  <c r="G270"/>
  <c r="J270"/>
  <c r="B271"/>
  <c r="E271"/>
  <c r="F271"/>
  <c r="J271"/>
  <c r="B272"/>
  <c r="E272"/>
  <c r="F272"/>
  <c r="G272"/>
  <c r="J272"/>
  <c r="B273"/>
  <c r="E273"/>
  <c r="F273"/>
  <c r="J273"/>
  <c r="B274"/>
  <c r="E274"/>
  <c r="F274"/>
  <c r="G274"/>
  <c r="J274"/>
  <c r="F276"/>
  <c r="G276"/>
  <c r="D277"/>
  <c r="B280"/>
  <c r="E280"/>
  <c r="F280"/>
  <c r="G280"/>
  <c r="J280"/>
  <c r="B281"/>
  <c r="E281"/>
  <c r="F281"/>
  <c r="J281"/>
  <c r="B282"/>
  <c r="E282"/>
  <c r="F282"/>
  <c r="J282"/>
  <c r="B283"/>
  <c r="E283"/>
  <c r="F283"/>
  <c r="G283"/>
  <c r="J283"/>
  <c r="B284"/>
  <c r="E284"/>
  <c r="F284"/>
  <c r="G284"/>
  <c r="J284"/>
  <c r="B285"/>
  <c r="E285"/>
  <c r="F285"/>
  <c r="J285"/>
  <c r="B286"/>
  <c r="E286"/>
  <c r="F286"/>
  <c r="J286"/>
  <c r="B287"/>
  <c r="E287"/>
  <c r="F287"/>
  <c r="G287"/>
  <c r="J287"/>
  <c r="B288"/>
  <c r="E288"/>
  <c r="F288"/>
  <c r="G288"/>
  <c r="J288"/>
  <c r="B289"/>
  <c r="E289"/>
  <c r="F289"/>
  <c r="J289"/>
  <c r="B290"/>
  <c r="E290"/>
  <c r="F290"/>
  <c r="J290"/>
  <c r="B291"/>
  <c r="E291"/>
  <c r="F291"/>
  <c r="G291"/>
  <c r="J291"/>
  <c r="B292"/>
  <c r="E292"/>
  <c r="F292"/>
  <c r="G292"/>
  <c r="J292"/>
  <c r="B293"/>
  <c r="E293"/>
  <c r="F293"/>
  <c r="J293"/>
  <c r="B294"/>
  <c r="E294"/>
  <c r="F294"/>
  <c r="J294"/>
  <c r="B295"/>
  <c r="E295"/>
  <c r="F295"/>
  <c r="G295"/>
  <c r="J295"/>
  <c r="B296"/>
  <c r="E296"/>
  <c r="F296"/>
  <c r="G296"/>
  <c r="J296"/>
  <c r="B297"/>
  <c r="E297"/>
  <c r="F297"/>
  <c r="J297"/>
  <c r="B298"/>
  <c r="E298"/>
  <c r="F298"/>
  <c r="J298"/>
  <c r="B299"/>
  <c r="E299"/>
  <c r="F299"/>
  <c r="G299"/>
  <c r="J299"/>
  <c r="B300"/>
  <c r="E300"/>
  <c r="F300"/>
  <c r="G300"/>
  <c r="J300"/>
  <c r="B301"/>
  <c r="E301"/>
  <c r="F301"/>
  <c r="J301"/>
  <c r="B302"/>
  <c r="E302"/>
  <c r="F302"/>
  <c r="J302"/>
  <c r="B303"/>
  <c r="E303"/>
  <c r="F303"/>
  <c r="G303"/>
  <c r="J303"/>
  <c r="B304"/>
  <c r="E304"/>
  <c r="F304"/>
  <c r="G304"/>
  <c r="J304"/>
  <c r="B305"/>
  <c r="E305"/>
  <c r="F305"/>
  <c r="J305"/>
  <c r="B306"/>
  <c r="E306"/>
  <c r="F306"/>
  <c r="J306"/>
  <c r="B307"/>
  <c r="E307"/>
  <c r="F307"/>
  <c r="G307"/>
  <c r="J307"/>
  <c r="B308"/>
  <c r="E308"/>
  <c r="F308"/>
  <c r="G308"/>
  <c r="J308"/>
  <c r="B309"/>
  <c r="E309"/>
  <c r="F309"/>
  <c r="J309"/>
  <c r="B310"/>
  <c r="E310"/>
  <c r="F310"/>
  <c r="J310"/>
  <c r="B311"/>
  <c r="E311"/>
  <c r="F311"/>
  <c r="G311"/>
  <c r="J311"/>
  <c r="B312"/>
  <c r="E312"/>
  <c r="F312"/>
  <c r="G312"/>
  <c r="J312"/>
  <c r="B313"/>
  <c r="E313"/>
  <c r="F313"/>
  <c r="J313"/>
  <c r="B314"/>
  <c r="E314"/>
  <c r="F314"/>
  <c r="J314"/>
  <c r="B315"/>
  <c r="E315"/>
  <c r="F315"/>
  <c r="G315"/>
  <c r="J315"/>
  <c r="B316"/>
  <c r="E316"/>
  <c r="F316"/>
  <c r="G316"/>
  <c r="J316"/>
  <c r="B317"/>
  <c r="E317"/>
  <c r="F317"/>
  <c r="J317"/>
  <c r="B318"/>
  <c r="E318"/>
  <c r="F318"/>
  <c r="J318"/>
  <c r="B319"/>
  <c r="E319"/>
  <c r="F319"/>
  <c r="G319"/>
  <c r="J319"/>
  <c r="B320"/>
  <c r="E320"/>
  <c r="F320"/>
  <c r="G320"/>
  <c r="J320"/>
  <c r="B321"/>
  <c r="E321"/>
  <c r="F321"/>
  <c r="J321"/>
  <c r="B322"/>
  <c r="E322"/>
  <c r="F322"/>
  <c r="J322"/>
  <c r="B323"/>
  <c r="E323"/>
  <c r="F323"/>
  <c r="G323"/>
  <c r="J323"/>
  <c r="B324"/>
  <c r="E324"/>
  <c r="F324"/>
  <c r="G324"/>
  <c r="J324"/>
  <c r="B325"/>
  <c r="E325"/>
  <c r="F325"/>
  <c r="J325"/>
  <c r="B326"/>
  <c r="E326"/>
  <c r="F326"/>
  <c r="J326"/>
  <c r="B327"/>
  <c r="E327"/>
  <c r="F327"/>
  <c r="G327"/>
  <c r="J327"/>
  <c r="B328"/>
  <c r="E328"/>
  <c r="F328"/>
  <c r="G328"/>
  <c r="J328"/>
  <c r="B329"/>
  <c r="E329"/>
  <c r="F329"/>
  <c r="J329"/>
  <c r="F331"/>
  <c r="G331"/>
  <c r="D332"/>
  <c r="B335"/>
  <c r="E335"/>
  <c r="F335"/>
  <c r="G335"/>
  <c r="J335"/>
  <c r="B336"/>
  <c r="E336"/>
  <c r="F336"/>
  <c r="J336"/>
  <c r="B337"/>
  <c r="E337"/>
  <c r="F337"/>
  <c r="G337"/>
  <c r="J337"/>
  <c r="B338"/>
  <c r="E338"/>
  <c r="F338"/>
  <c r="G338"/>
  <c r="J338"/>
  <c r="B339"/>
  <c r="E339"/>
  <c r="F339"/>
  <c r="J339"/>
  <c r="B340"/>
  <c r="E340"/>
  <c r="F340"/>
  <c r="G340"/>
  <c r="J340"/>
  <c r="B341"/>
  <c r="E341"/>
  <c r="F341"/>
  <c r="J341"/>
  <c r="B342"/>
  <c r="E342"/>
  <c r="F342"/>
  <c r="G342"/>
  <c r="J342"/>
  <c r="B343"/>
  <c r="E343"/>
  <c r="F343"/>
  <c r="G343"/>
  <c r="J343"/>
  <c r="B344"/>
  <c r="E344"/>
  <c r="F344"/>
  <c r="J344"/>
  <c r="B345"/>
  <c r="E345"/>
  <c r="F345"/>
  <c r="J345"/>
  <c r="B346"/>
  <c r="E346"/>
  <c r="F346"/>
  <c r="J346"/>
  <c r="B347"/>
  <c r="E347"/>
  <c r="F347"/>
  <c r="J347"/>
  <c r="B348"/>
  <c r="E348"/>
  <c r="F348"/>
  <c r="G348"/>
  <c r="J348"/>
  <c r="B349"/>
  <c r="E349"/>
  <c r="F349"/>
  <c r="G349"/>
  <c r="J349"/>
  <c r="B350"/>
  <c r="E350"/>
  <c r="F350"/>
  <c r="J350"/>
  <c r="B351"/>
  <c r="E351"/>
  <c r="F351"/>
  <c r="G351"/>
  <c r="J351"/>
  <c r="B352"/>
  <c r="E352"/>
  <c r="F352"/>
  <c r="J352"/>
  <c r="B353"/>
  <c r="E353"/>
  <c r="F353"/>
  <c r="G353"/>
  <c r="J353"/>
  <c r="B354"/>
  <c r="E354"/>
  <c r="F354"/>
  <c r="G354"/>
  <c r="J354"/>
  <c r="B355"/>
  <c r="E355"/>
  <c r="F355"/>
  <c r="J355"/>
  <c r="B356"/>
  <c r="E356"/>
  <c r="F356"/>
  <c r="G356"/>
  <c r="J356"/>
  <c r="B357"/>
  <c r="E357"/>
  <c r="F357"/>
  <c r="J357"/>
  <c r="B358"/>
  <c r="E358"/>
  <c r="F358"/>
  <c r="G358"/>
  <c r="J358"/>
  <c r="B359"/>
  <c r="E359"/>
  <c r="F359"/>
  <c r="G359"/>
  <c r="J359"/>
  <c r="B360"/>
  <c r="E360"/>
  <c r="F360"/>
  <c r="J360"/>
  <c r="B361"/>
  <c r="E361"/>
  <c r="F361"/>
  <c r="J361"/>
  <c r="B362"/>
  <c r="E362"/>
  <c r="F362"/>
  <c r="J362"/>
  <c r="B363"/>
  <c r="E363"/>
  <c r="F363"/>
  <c r="J363"/>
  <c r="B364"/>
  <c r="E364"/>
  <c r="F364"/>
  <c r="G364"/>
  <c r="J364"/>
  <c r="B365"/>
  <c r="E365"/>
  <c r="F365"/>
  <c r="G365"/>
  <c r="J365"/>
  <c r="B366"/>
  <c r="E366"/>
  <c r="F366"/>
  <c r="J366"/>
  <c r="B367"/>
  <c r="E367"/>
  <c r="F367"/>
  <c r="G367"/>
  <c r="J367"/>
  <c r="B368"/>
  <c r="E368"/>
  <c r="F368"/>
  <c r="J368"/>
  <c r="B369"/>
  <c r="E369"/>
  <c r="F369"/>
  <c r="G369"/>
  <c r="J369"/>
  <c r="B370"/>
  <c r="E370"/>
  <c r="F370"/>
  <c r="G370"/>
  <c r="J370"/>
  <c r="B371"/>
  <c r="E371"/>
  <c r="F371"/>
  <c r="J371"/>
  <c r="B372"/>
  <c r="E372"/>
  <c r="F372"/>
  <c r="G372"/>
  <c r="J372"/>
  <c r="B373"/>
  <c r="E373"/>
  <c r="F373"/>
  <c r="J373"/>
  <c r="B374"/>
  <c r="E374"/>
  <c r="F374"/>
  <c r="G374"/>
  <c r="J374"/>
  <c r="B375"/>
  <c r="E375"/>
  <c r="F375"/>
  <c r="G375"/>
  <c r="J375"/>
  <c r="B376"/>
  <c r="E376"/>
  <c r="F376"/>
  <c r="J376"/>
  <c r="B377"/>
  <c r="E377"/>
  <c r="F377"/>
  <c r="J377"/>
  <c r="B378"/>
  <c r="E378"/>
  <c r="F378"/>
  <c r="J378"/>
  <c r="B379"/>
  <c r="E379"/>
  <c r="F379"/>
  <c r="J379"/>
  <c r="B380"/>
  <c r="E380"/>
  <c r="F380"/>
  <c r="G380"/>
  <c r="J380"/>
  <c r="B381"/>
  <c r="E381"/>
  <c r="F381"/>
  <c r="G381"/>
  <c r="J381"/>
  <c r="B382"/>
  <c r="E382"/>
  <c r="F382"/>
  <c r="J382"/>
  <c r="B383"/>
  <c r="E383"/>
  <c r="F383"/>
  <c r="G383"/>
  <c r="J383"/>
  <c r="B384"/>
  <c r="E384"/>
  <c r="F384"/>
  <c r="J384"/>
  <c r="F386"/>
  <c r="G386"/>
  <c r="D387"/>
  <c r="B390"/>
  <c r="E390"/>
  <c r="F390"/>
  <c r="G390"/>
  <c r="J390"/>
  <c r="B391"/>
  <c r="E391"/>
  <c r="F391"/>
  <c r="J391"/>
  <c r="B392"/>
  <c r="E392"/>
  <c r="F392"/>
  <c r="G392"/>
  <c r="J392"/>
  <c r="B393"/>
  <c r="E393"/>
  <c r="F393"/>
  <c r="J393"/>
  <c r="B394"/>
  <c r="E394"/>
  <c r="F394"/>
  <c r="G394"/>
  <c r="J394"/>
  <c r="B395"/>
  <c r="E395"/>
  <c r="F395"/>
  <c r="J395"/>
  <c r="B396"/>
  <c r="E396"/>
  <c r="F396"/>
  <c r="G396"/>
  <c r="J396"/>
  <c r="B397"/>
  <c r="E397"/>
  <c r="F397"/>
  <c r="J397"/>
  <c r="B398"/>
  <c r="E398"/>
  <c r="F398"/>
  <c r="G398"/>
  <c r="J398"/>
  <c r="B399"/>
  <c r="E399"/>
  <c r="F399"/>
  <c r="J399"/>
  <c r="B400"/>
  <c r="E400"/>
  <c r="F400"/>
  <c r="G400"/>
  <c r="J400"/>
  <c r="B401"/>
  <c r="E401"/>
  <c r="F401"/>
  <c r="J401"/>
  <c r="B402"/>
  <c r="E402"/>
  <c r="F402"/>
  <c r="G402"/>
  <c r="J402"/>
  <c r="B403"/>
  <c r="E403"/>
  <c r="F403"/>
  <c r="J403"/>
  <c r="B404"/>
  <c r="E404"/>
  <c r="F404"/>
  <c r="G404"/>
  <c r="J404"/>
  <c r="B405"/>
  <c r="E405"/>
  <c r="F405"/>
  <c r="J405"/>
  <c r="B406"/>
  <c r="E406"/>
  <c r="F406"/>
  <c r="G406"/>
  <c r="J406"/>
  <c r="B407"/>
  <c r="E407"/>
  <c r="F407"/>
  <c r="J407"/>
  <c r="B408"/>
  <c r="E408"/>
  <c r="F408"/>
  <c r="G408"/>
  <c r="J408"/>
  <c r="B409"/>
  <c r="E409"/>
  <c r="F409"/>
  <c r="J409"/>
  <c r="B410"/>
  <c r="E410"/>
  <c r="F410"/>
  <c r="G410"/>
  <c r="J410"/>
  <c r="B411"/>
  <c r="E411"/>
  <c r="F411"/>
  <c r="J411"/>
  <c r="B412"/>
  <c r="E412"/>
  <c r="F412"/>
  <c r="G412"/>
  <c r="J412"/>
  <c r="B413"/>
  <c r="E413"/>
  <c r="F413"/>
  <c r="J413"/>
  <c r="B414"/>
  <c r="E414"/>
  <c r="F414"/>
  <c r="G414"/>
  <c r="J414"/>
  <c r="B415"/>
  <c r="E415"/>
  <c r="F415"/>
  <c r="J415"/>
  <c r="B416"/>
  <c r="E416"/>
  <c r="F416"/>
  <c r="G416"/>
  <c r="J416"/>
  <c r="B417"/>
  <c r="E417"/>
  <c r="F417"/>
  <c r="J417"/>
  <c r="B418"/>
  <c r="E418"/>
  <c r="F418"/>
  <c r="G418"/>
  <c r="J418"/>
  <c r="B419"/>
  <c r="E419"/>
  <c r="F419"/>
  <c r="J419"/>
  <c r="B420"/>
  <c r="E420"/>
  <c r="F420"/>
  <c r="G420"/>
  <c r="J420"/>
  <c r="B421"/>
  <c r="E421"/>
  <c r="F421"/>
  <c r="J421"/>
  <c r="B422"/>
  <c r="E422"/>
  <c r="F422"/>
  <c r="G422"/>
  <c r="J422"/>
  <c r="B423"/>
  <c r="E423"/>
  <c r="F423"/>
  <c r="J423"/>
  <c r="B424"/>
  <c r="E424"/>
  <c r="F424"/>
  <c r="G424"/>
  <c r="J424"/>
  <c r="B425"/>
  <c r="E425"/>
  <c r="F425"/>
  <c r="J425"/>
  <c r="B426"/>
  <c r="E426"/>
  <c r="F426"/>
  <c r="G426"/>
  <c r="J426"/>
  <c r="B427"/>
  <c r="E427"/>
  <c r="F427"/>
  <c r="J427"/>
  <c r="B428"/>
  <c r="E428"/>
  <c r="F428"/>
  <c r="G428"/>
  <c r="J428"/>
  <c r="B429"/>
  <c r="E429"/>
  <c r="F429"/>
  <c r="J429"/>
  <c r="B430"/>
  <c r="E430"/>
  <c r="F430"/>
  <c r="G430"/>
  <c r="J430"/>
  <c r="B431"/>
  <c r="E431"/>
  <c r="F431"/>
  <c r="J431"/>
  <c r="B432"/>
  <c r="E432"/>
  <c r="F432"/>
  <c r="G432"/>
  <c r="J432"/>
  <c r="B433"/>
  <c r="E433"/>
  <c r="F433"/>
  <c r="J433"/>
  <c r="B434"/>
  <c r="E434"/>
  <c r="F434"/>
  <c r="G434"/>
  <c r="J434"/>
  <c r="B435"/>
  <c r="E435"/>
  <c r="F435"/>
  <c r="J435"/>
  <c r="B436"/>
  <c r="E436"/>
  <c r="F436"/>
  <c r="G436"/>
  <c r="J436"/>
  <c r="B437"/>
  <c r="E437"/>
  <c r="F437"/>
  <c r="J437"/>
  <c r="B438"/>
  <c r="E438"/>
  <c r="F438"/>
  <c r="G438"/>
  <c r="J438"/>
  <c r="B439"/>
  <c r="E439"/>
  <c r="F439"/>
  <c r="J439"/>
  <c r="F441"/>
  <c r="G441"/>
  <c r="D442"/>
  <c r="B445"/>
  <c r="E445"/>
  <c r="F445"/>
  <c r="G445"/>
  <c r="J445"/>
  <c r="B446"/>
  <c r="E446"/>
  <c r="F446"/>
  <c r="J446"/>
  <c r="B447"/>
  <c r="E447"/>
  <c r="F447"/>
  <c r="G447"/>
  <c r="J447"/>
  <c r="B448"/>
  <c r="E448"/>
  <c r="F448"/>
  <c r="G448"/>
  <c r="J448"/>
  <c r="B449"/>
  <c r="E449"/>
  <c r="F449"/>
  <c r="J449"/>
  <c r="B450"/>
  <c r="E450"/>
  <c r="F450"/>
  <c r="J450"/>
  <c r="B451"/>
  <c r="E451"/>
  <c r="F451"/>
  <c r="J451"/>
  <c r="B452"/>
  <c r="E452"/>
  <c r="F452"/>
  <c r="J452"/>
  <c r="B453"/>
  <c r="E453"/>
  <c r="F453"/>
  <c r="G453"/>
  <c r="J453"/>
  <c r="B454"/>
  <c r="E454"/>
  <c r="F454"/>
  <c r="G454"/>
  <c r="J454"/>
  <c r="B455"/>
  <c r="E455"/>
  <c r="F455"/>
  <c r="J455"/>
  <c r="B456"/>
  <c r="E456"/>
  <c r="F456"/>
  <c r="G456"/>
  <c r="J456"/>
  <c r="B457"/>
  <c r="E457"/>
  <c r="F457"/>
  <c r="J457"/>
  <c r="B458"/>
  <c r="E458"/>
  <c r="F458"/>
  <c r="G458"/>
  <c r="J458"/>
  <c r="B459"/>
  <c r="E459"/>
  <c r="F459"/>
  <c r="G459"/>
  <c r="J459"/>
  <c r="B460"/>
  <c r="E460"/>
  <c r="F460"/>
  <c r="J460"/>
  <c r="B461"/>
  <c r="E461"/>
  <c r="F461"/>
  <c r="G461"/>
  <c r="J461"/>
  <c r="B462"/>
  <c r="E462"/>
  <c r="F462"/>
  <c r="J462"/>
  <c r="B463"/>
  <c r="E463"/>
  <c r="F463"/>
  <c r="G463"/>
  <c r="J463"/>
  <c r="B464"/>
  <c r="E464"/>
  <c r="F464"/>
  <c r="G464"/>
  <c r="J464"/>
  <c r="B465"/>
  <c r="E465"/>
  <c r="F465"/>
  <c r="G465"/>
  <c r="J465"/>
  <c r="B466"/>
  <c r="E466"/>
  <c r="F466"/>
  <c r="J466"/>
  <c r="B467"/>
  <c r="E467"/>
  <c r="F467"/>
  <c r="G467"/>
  <c r="J467"/>
  <c r="B468"/>
  <c r="E468"/>
  <c r="F468"/>
  <c r="J468"/>
  <c r="B469"/>
  <c r="E469"/>
  <c r="F469"/>
  <c r="G469"/>
  <c r="J469"/>
  <c r="B470"/>
  <c r="E470"/>
  <c r="F470"/>
  <c r="G470"/>
  <c r="J470"/>
  <c r="B471"/>
  <c r="E471"/>
  <c r="F471"/>
  <c r="J471"/>
  <c r="B472"/>
  <c r="E472"/>
  <c r="F472"/>
  <c r="G472"/>
  <c r="J472"/>
  <c r="B473"/>
  <c r="E473"/>
  <c r="F473"/>
  <c r="J473"/>
  <c r="B474"/>
  <c r="E474"/>
  <c r="F474"/>
  <c r="G474"/>
  <c r="J474"/>
  <c r="B475"/>
  <c r="E475"/>
  <c r="F475"/>
  <c r="G475"/>
  <c r="J475"/>
  <c r="B476"/>
  <c r="E476"/>
  <c r="F476"/>
  <c r="J476"/>
  <c r="B477"/>
  <c r="E477"/>
  <c r="F477"/>
  <c r="G477"/>
  <c r="J477"/>
  <c r="B478"/>
  <c r="E478"/>
  <c r="F478"/>
  <c r="J478"/>
  <c r="B479"/>
  <c r="E479"/>
  <c r="F479"/>
  <c r="G479"/>
  <c r="J479"/>
  <c r="B480"/>
  <c r="E480"/>
  <c r="F480"/>
  <c r="G480"/>
  <c r="J480"/>
  <c r="B481"/>
  <c r="E481"/>
  <c r="F481"/>
  <c r="J481"/>
  <c r="B482"/>
  <c r="E482"/>
  <c r="F482"/>
  <c r="J482"/>
  <c r="B483"/>
  <c r="E483"/>
  <c r="F483"/>
  <c r="J483"/>
  <c r="B484"/>
  <c r="E484"/>
  <c r="F484"/>
  <c r="J484"/>
  <c r="B485"/>
  <c r="E485"/>
  <c r="F485"/>
  <c r="G485"/>
  <c r="J485"/>
  <c r="B486"/>
  <c r="E486"/>
  <c r="F486"/>
  <c r="G486"/>
  <c r="J486"/>
  <c r="B487"/>
  <c r="E487"/>
  <c r="F487"/>
  <c r="J487"/>
  <c r="B488"/>
  <c r="E488"/>
  <c r="F488"/>
  <c r="G488"/>
  <c r="J488"/>
  <c r="B489"/>
  <c r="E489"/>
  <c r="F489"/>
  <c r="J489"/>
  <c r="B490"/>
  <c r="E490"/>
  <c r="F490"/>
  <c r="G490"/>
  <c r="J490"/>
  <c r="B491"/>
  <c r="E491"/>
  <c r="F491"/>
  <c r="G491"/>
  <c r="J491"/>
  <c r="B492"/>
  <c r="E492"/>
  <c r="F492"/>
  <c r="J492"/>
  <c r="B493"/>
  <c r="E493"/>
  <c r="F493"/>
  <c r="G493"/>
  <c r="J493"/>
  <c r="B494"/>
  <c r="E494"/>
  <c r="F494"/>
  <c r="J494"/>
  <c r="F496"/>
  <c r="G496"/>
  <c r="D497"/>
  <c r="B500"/>
  <c r="E500"/>
  <c r="F500"/>
  <c r="G500"/>
  <c r="J500"/>
  <c r="B501"/>
  <c r="E501"/>
  <c r="F501"/>
  <c r="G501"/>
  <c r="J501"/>
  <c r="B502"/>
  <c r="E502"/>
  <c r="F502"/>
  <c r="J502"/>
  <c r="B503"/>
  <c r="E503"/>
  <c r="F503"/>
  <c r="J503"/>
  <c r="B504"/>
  <c r="E504"/>
  <c r="F504"/>
  <c r="G504"/>
  <c r="J504"/>
  <c r="B505"/>
  <c r="E505"/>
  <c r="F505"/>
  <c r="G505"/>
  <c r="J505"/>
  <c r="B506"/>
  <c r="E506"/>
  <c r="F506"/>
  <c r="J506"/>
  <c r="B507"/>
  <c r="E507"/>
  <c r="F507"/>
  <c r="J507"/>
  <c r="B508"/>
  <c r="E508"/>
  <c r="F508"/>
  <c r="G508"/>
  <c r="J508"/>
  <c r="B509"/>
  <c r="E509"/>
  <c r="F509"/>
  <c r="G509"/>
  <c r="J509"/>
  <c r="B510"/>
  <c r="E510"/>
  <c r="F510"/>
  <c r="J510"/>
  <c r="B511"/>
  <c r="E511"/>
  <c r="F511"/>
  <c r="J511"/>
  <c r="B512"/>
  <c r="E512"/>
  <c r="F512"/>
  <c r="G512"/>
  <c r="J512"/>
  <c r="B513"/>
  <c r="E513"/>
  <c r="F513"/>
  <c r="G513"/>
  <c r="J513"/>
  <c r="B514"/>
  <c r="E514"/>
  <c r="F514"/>
  <c r="J514"/>
  <c r="B515"/>
  <c r="E515"/>
  <c r="F515"/>
  <c r="J515"/>
  <c r="B516"/>
  <c r="E516"/>
  <c r="F516"/>
  <c r="G516"/>
  <c r="J516"/>
  <c r="B517"/>
  <c r="E517"/>
  <c r="F517"/>
  <c r="G517"/>
  <c r="J517"/>
  <c r="B518"/>
  <c r="E518"/>
  <c r="F518"/>
  <c r="J518"/>
  <c r="B519"/>
  <c r="E519"/>
  <c r="F519"/>
  <c r="J519"/>
  <c r="B520"/>
  <c r="E520"/>
  <c r="F520"/>
  <c r="G520"/>
  <c r="J520"/>
  <c r="B521"/>
  <c r="E521"/>
  <c r="F521"/>
  <c r="G521"/>
  <c r="J521"/>
  <c r="B522"/>
  <c r="E522"/>
  <c r="F522"/>
  <c r="J522"/>
  <c r="B523"/>
  <c r="E523"/>
  <c r="F523"/>
  <c r="J523"/>
  <c r="B524"/>
  <c r="E524"/>
  <c r="F524"/>
  <c r="G524"/>
  <c r="J524"/>
  <c r="B525"/>
  <c r="E525"/>
  <c r="F525"/>
  <c r="G525"/>
  <c r="J525"/>
  <c r="B526"/>
  <c r="E526"/>
  <c r="F526"/>
  <c r="J526"/>
  <c r="B527"/>
  <c r="E527"/>
  <c r="F527"/>
  <c r="J527"/>
  <c r="B528"/>
  <c r="E528"/>
  <c r="F528"/>
  <c r="G528"/>
  <c r="J528"/>
  <c r="B529"/>
  <c r="E529"/>
  <c r="F529"/>
  <c r="G529"/>
  <c r="J529"/>
  <c r="B530"/>
  <c r="E530"/>
  <c r="F530"/>
  <c r="J530"/>
  <c r="B531"/>
  <c r="E531"/>
  <c r="F531"/>
  <c r="J531"/>
  <c r="B532"/>
  <c r="E532"/>
  <c r="F532"/>
  <c r="G532"/>
  <c r="J532"/>
  <c r="B533"/>
  <c r="E533"/>
  <c r="F533"/>
  <c r="G533"/>
  <c r="J533"/>
  <c r="B534"/>
  <c r="E534"/>
  <c r="F534"/>
  <c r="J534"/>
  <c r="B535"/>
  <c r="E535"/>
  <c r="F535"/>
  <c r="J535"/>
  <c r="B536"/>
  <c r="E536"/>
  <c r="F536"/>
  <c r="G536"/>
  <c r="J536"/>
  <c r="B537"/>
  <c r="E537"/>
  <c r="F537"/>
  <c r="G537"/>
  <c r="J537"/>
  <c r="B538"/>
  <c r="E538"/>
  <c r="F538"/>
  <c r="J538"/>
  <c r="B539"/>
  <c r="E539"/>
  <c r="F539"/>
  <c r="J539"/>
  <c r="B540"/>
  <c r="E540"/>
  <c r="F540"/>
  <c r="G540"/>
  <c r="J540"/>
  <c r="B541"/>
  <c r="E541"/>
  <c r="F541"/>
  <c r="G541"/>
  <c r="J541"/>
  <c r="B542"/>
  <c r="E542"/>
  <c r="F542"/>
  <c r="J542"/>
  <c r="B543"/>
  <c r="E543"/>
  <c r="F543"/>
  <c r="J543"/>
  <c r="B544"/>
  <c r="E544"/>
  <c r="F544"/>
  <c r="G544"/>
  <c r="J544"/>
  <c r="B545"/>
  <c r="E545"/>
  <c r="F545"/>
  <c r="G545"/>
  <c r="J545"/>
  <c r="B546"/>
  <c r="E546"/>
  <c r="F546"/>
  <c r="J546"/>
  <c r="B547"/>
  <c r="E547"/>
  <c r="F547"/>
  <c r="J547"/>
  <c r="B548"/>
  <c r="E548"/>
  <c r="F548"/>
  <c r="G548"/>
  <c r="J548"/>
  <c r="B549"/>
  <c r="E549"/>
  <c r="F549"/>
  <c r="G549"/>
  <c r="J549"/>
  <c r="F1" i="29"/>
  <c r="G1"/>
  <c r="D2"/>
  <c r="B5"/>
  <c r="E5"/>
  <c r="F5"/>
  <c r="G5"/>
  <c r="J5"/>
  <c r="B6"/>
  <c r="E6"/>
  <c r="F6"/>
  <c r="G6"/>
  <c r="J6"/>
  <c r="B7"/>
  <c r="E7"/>
  <c r="F7"/>
  <c r="J7"/>
  <c r="B8"/>
  <c r="E8"/>
  <c r="F8"/>
  <c r="J8"/>
  <c r="B9"/>
  <c r="E9"/>
  <c r="F9"/>
  <c r="G9"/>
  <c r="J9"/>
  <c r="B10"/>
  <c r="E10"/>
  <c r="F10"/>
  <c r="J10"/>
  <c r="B11"/>
  <c r="E11"/>
  <c r="F11"/>
  <c r="J11"/>
  <c r="B12"/>
  <c r="E12"/>
  <c r="F12"/>
  <c r="G12"/>
  <c r="J12"/>
  <c r="B13"/>
  <c r="E13"/>
  <c r="F13"/>
  <c r="G13"/>
  <c r="J13"/>
  <c r="B14"/>
  <c r="E14"/>
  <c r="F14"/>
  <c r="J14"/>
  <c r="B15"/>
  <c r="E15"/>
  <c r="F15"/>
  <c r="J15"/>
  <c r="B16"/>
  <c r="E16"/>
  <c r="F16"/>
  <c r="G16"/>
  <c r="J16"/>
  <c r="B17"/>
  <c r="E17"/>
  <c r="F17"/>
  <c r="J17"/>
  <c r="B18"/>
  <c r="E18"/>
  <c r="F18"/>
  <c r="G18"/>
  <c r="J18"/>
  <c r="B19"/>
  <c r="E19"/>
  <c r="F19"/>
  <c r="G19"/>
  <c r="J19"/>
  <c r="B20"/>
  <c r="E20"/>
  <c r="F20"/>
  <c r="J20"/>
  <c r="B21"/>
  <c r="E21"/>
  <c r="F21"/>
  <c r="G21"/>
  <c r="J21"/>
  <c r="B22"/>
  <c r="E22"/>
  <c r="F22"/>
  <c r="J22"/>
  <c r="B23"/>
  <c r="E23"/>
  <c r="F23"/>
  <c r="G23"/>
  <c r="J23"/>
  <c r="B24"/>
  <c r="E24"/>
  <c r="F24"/>
  <c r="G24"/>
  <c r="J24"/>
  <c r="B25"/>
  <c r="E25"/>
  <c r="F25"/>
  <c r="J25"/>
  <c r="B26"/>
  <c r="E26"/>
  <c r="F26"/>
  <c r="J26"/>
  <c r="B27"/>
  <c r="E27"/>
  <c r="F27"/>
  <c r="J27"/>
  <c r="B28"/>
  <c r="E28"/>
  <c r="F28"/>
  <c r="J28"/>
  <c r="B29"/>
  <c r="E29"/>
  <c r="F29"/>
  <c r="G29"/>
  <c r="J29"/>
  <c r="B30"/>
  <c r="E30"/>
  <c r="F30"/>
  <c r="G30"/>
  <c r="J30"/>
  <c r="B31"/>
  <c r="E31"/>
  <c r="F31"/>
  <c r="J31"/>
  <c r="B32"/>
  <c r="E32"/>
  <c r="F32"/>
  <c r="G32"/>
  <c r="J32"/>
  <c r="B33"/>
  <c r="E33"/>
  <c r="F33"/>
  <c r="J33"/>
  <c r="B34"/>
  <c r="E34"/>
  <c r="F34"/>
  <c r="G34"/>
  <c r="J34"/>
  <c r="B35"/>
  <c r="E35"/>
  <c r="F35"/>
  <c r="G35"/>
  <c r="J35"/>
  <c r="B36"/>
  <c r="E36"/>
  <c r="F36"/>
  <c r="J36"/>
  <c r="B37"/>
  <c r="E37"/>
  <c r="F37"/>
  <c r="G37"/>
  <c r="J37"/>
  <c r="B38"/>
  <c r="E38"/>
  <c r="F38"/>
  <c r="J38"/>
  <c r="B39"/>
  <c r="E39"/>
  <c r="F39"/>
  <c r="G39"/>
  <c r="J39"/>
  <c r="B40"/>
  <c r="E40"/>
  <c r="F40"/>
  <c r="G40"/>
  <c r="J40"/>
  <c r="B41"/>
  <c r="E41"/>
  <c r="F41"/>
  <c r="J41"/>
  <c r="B42"/>
  <c r="E42"/>
  <c r="F42"/>
  <c r="J42"/>
  <c r="B43"/>
  <c r="E43"/>
  <c r="F43"/>
  <c r="J43"/>
  <c r="B44"/>
  <c r="E44"/>
  <c r="F44"/>
  <c r="J44"/>
  <c r="B45"/>
  <c r="E45"/>
  <c r="F45"/>
  <c r="G45"/>
  <c r="J45"/>
  <c r="B46"/>
  <c r="E46"/>
  <c r="F46"/>
  <c r="G46"/>
  <c r="J46"/>
  <c r="B47"/>
  <c r="E47"/>
  <c r="F47"/>
  <c r="J47"/>
  <c r="B48"/>
  <c r="E48"/>
  <c r="F48"/>
  <c r="G48"/>
  <c r="J48"/>
  <c r="B49"/>
  <c r="E49"/>
  <c r="F49"/>
  <c r="J49"/>
  <c r="B50"/>
  <c r="E50"/>
  <c r="F50"/>
  <c r="G50"/>
  <c r="J50"/>
  <c r="B51"/>
  <c r="E51"/>
  <c r="F51"/>
  <c r="G51"/>
  <c r="J51"/>
  <c r="B52"/>
  <c r="E52"/>
  <c r="F52"/>
  <c r="J52"/>
  <c r="B53"/>
  <c r="E53"/>
  <c r="F53"/>
  <c r="G53"/>
  <c r="J53"/>
  <c r="B54"/>
  <c r="E54"/>
  <c r="F54"/>
  <c r="J54"/>
  <c r="F56"/>
  <c r="G56"/>
  <c r="D57"/>
  <c r="B60"/>
  <c r="E60"/>
  <c r="F60"/>
  <c r="G60"/>
  <c r="J60"/>
  <c r="B61"/>
  <c r="E61"/>
  <c r="F61"/>
  <c r="G61"/>
  <c r="J61"/>
  <c r="B62"/>
  <c r="E62"/>
  <c r="F62"/>
  <c r="G62"/>
  <c r="J62"/>
  <c r="B63"/>
  <c r="E63"/>
  <c r="F63"/>
  <c r="J63"/>
  <c r="B64"/>
  <c r="E64"/>
  <c r="F64"/>
  <c r="G64"/>
  <c r="J64"/>
  <c r="B65"/>
  <c r="E65"/>
  <c r="F65"/>
  <c r="J65"/>
  <c r="B66"/>
  <c r="E66"/>
  <c r="F66"/>
  <c r="J66"/>
  <c r="B67"/>
  <c r="E67"/>
  <c r="F67"/>
  <c r="G67"/>
  <c r="J67"/>
  <c r="B68"/>
  <c r="E68"/>
  <c r="F68"/>
  <c r="G68"/>
  <c r="J68"/>
  <c r="B69"/>
  <c r="E69"/>
  <c r="F69"/>
  <c r="G69"/>
  <c r="J69"/>
  <c r="B70"/>
  <c r="E70"/>
  <c r="F70"/>
  <c r="J70"/>
  <c r="B71"/>
  <c r="E71"/>
  <c r="F71"/>
  <c r="J71"/>
  <c r="B72"/>
  <c r="E72"/>
  <c r="F72"/>
  <c r="J72"/>
  <c r="B73"/>
  <c r="E73"/>
  <c r="F73"/>
  <c r="J73"/>
  <c r="B74"/>
  <c r="E74"/>
  <c r="F74"/>
  <c r="G74"/>
  <c r="J74"/>
  <c r="B75"/>
  <c r="E75"/>
  <c r="F75"/>
  <c r="G75"/>
  <c r="J75"/>
  <c r="B76"/>
  <c r="E76"/>
  <c r="F76"/>
  <c r="J76"/>
  <c r="B77"/>
  <c r="E77"/>
  <c r="F77"/>
  <c r="J77"/>
  <c r="B78"/>
  <c r="E78"/>
  <c r="F78"/>
  <c r="G78"/>
  <c r="J78"/>
  <c r="B79"/>
  <c r="E79"/>
  <c r="F79"/>
  <c r="J79"/>
  <c r="B80"/>
  <c r="E80"/>
  <c r="F80"/>
  <c r="G80"/>
  <c r="J80"/>
  <c r="B81"/>
  <c r="E81"/>
  <c r="F81"/>
  <c r="G81"/>
  <c r="J81"/>
  <c r="B82"/>
  <c r="E82"/>
  <c r="F82"/>
  <c r="G82"/>
  <c r="J82"/>
  <c r="B83"/>
  <c r="E83"/>
  <c r="F83"/>
  <c r="J83"/>
  <c r="B84"/>
  <c r="E84"/>
  <c r="F84"/>
  <c r="J84"/>
  <c r="B85"/>
  <c r="E85"/>
  <c r="F85"/>
  <c r="G85"/>
  <c r="J85"/>
  <c r="B86"/>
  <c r="E86"/>
  <c r="F86"/>
  <c r="J86"/>
  <c r="B87"/>
  <c r="E87"/>
  <c r="F87"/>
  <c r="J87"/>
  <c r="B88"/>
  <c r="E88"/>
  <c r="F88"/>
  <c r="G88"/>
  <c r="J88"/>
  <c r="B89"/>
  <c r="E89"/>
  <c r="F89"/>
  <c r="G89"/>
  <c r="J89"/>
  <c r="B90"/>
  <c r="E90"/>
  <c r="F90"/>
  <c r="J90"/>
  <c r="B91"/>
  <c r="E91"/>
  <c r="F91"/>
  <c r="J91"/>
  <c r="B92"/>
  <c r="E92"/>
  <c r="F92"/>
  <c r="G92"/>
  <c r="J92"/>
  <c r="B93"/>
  <c r="E93"/>
  <c r="F93"/>
  <c r="J93"/>
  <c r="B94"/>
  <c r="E94"/>
  <c r="F94"/>
  <c r="G94"/>
  <c r="J94"/>
  <c r="B95"/>
  <c r="E95"/>
  <c r="F95"/>
  <c r="G95"/>
  <c r="J95"/>
  <c r="B96"/>
  <c r="E96"/>
  <c r="F96"/>
  <c r="J96"/>
  <c r="B97"/>
  <c r="E97"/>
  <c r="F97"/>
  <c r="J97"/>
  <c r="B98"/>
  <c r="E98"/>
  <c r="F98"/>
  <c r="G98"/>
  <c r="J98"/>
  <c r="B99"/>
  <c r="E99"/>
  <c r="F99"/>
  <c r="J99"/>
  <c r="B100"/>
  <c r="E100"/>
  <c r="F100"/>
  <c r="J100"/>
  <c r="B101"/>
  <c r="E101"/>
  <c r="F101"/>
  <c r="G101"/>
  <c r="J101"/>
  <c r="B102"/>
  <c r="E102"/>
  <c r="F102"/>
  <c r="G102"/>
  <c r="J102"/>
  <c r="B103"/>
  <c r="E103"/>
  <c r="F103"/>
  <c r="G103"/>
  <c r="J103"/>
  <c r="B104"/>
  <c r="E104"/>
  <c r="F104"/>
  <c r="J104"/>
  <c r="B105"/>
  <c r="E105"/>
  <c r="F105"/>
  <c r="G105"/>
  <c r="J105"/>
  <c r="B106"/>
  <c r="E106"/>
  <c r="F106"/>
  <c r="J106"/>
  <c r="B107"/>
  <c r="E107"/>
  <c r="F107"/>
  <c r="J107"/>
  <c r="B108"/>
  <c r="E108"/>
  <c r="F108"/>
  <c r="G108"/>
  <c r="J108"/>
  <c r="B109"/>
  <c r="E109"/>
  <c r="F109"/>
  <c r="G109"/>
  <c r="J109"/>
  <c r="F111"/>
  <c r="G111"/>
  <c r="D112"/>
  <c r="B115"/>
  <c r="E115"/>
  <c r="F115"/>
  <c r="J115"/>
  <c r="B116"/>
  <c r="E116"/>
  <c r="F116"/>
  <c r="G116"/>
  <c r="J116"/>
  <c r="B117"/>
  <c r="E117"/>
  <c r="F117"/>
  <c r="J117"/>
  <c r="B118"/>
  <c r="E118"/>
  <c r="F118"/>
  <c r="G118"/>
  <c r="J118"/>
  <c r="B119"/>
  <c r="E119"/>
  <c r="F119"/>
  <c r="G119"/>
  <c r="J119"/>
  <c r="B120"/>
  <c r="E120"/>
  <c r="F120"/>
  <c r="J120"/>
  <c r="B121"/>
  <c r="E121"/>
  <c r="F121"/>
  <c r="J121"/>
  <c r="B122"/>
  <c r="E122"/>
  <c r="F122"/>
  <c r="J122"/>
  <c r="B123"/>
  <c r="E123"/>
  <c r="F123"/>
  <c r="J123"/>
  <c r="B124"/>
  <c r="E124"/>
  <c r="F124"/>
  <c r="G124"/>
  <c r="J124"/>
  <c r="B125"/>
  <c r="E125"/>
  <c r="F125"/>
  <c r="G125"/>
  <c r="J125"/>
  <c r="B126"/>
  <c r="E126"/>
  <c r="F126"/>
  <c r="J126"/>
  <c r="B127"/>
  <c r="E127"/>
  <c r="F127"/>
  <c r="G127"/>
  <c r="J127"/>
  <c r="B128"/>
  <c r="E128"/>
  <c r="F128"/>
  <c r="J128"/>
  <c r="B129"/>
  <c r="E129"/>
  <c r="F129"/>
  <c r="G129"/>
  <c r="J129"/>
  <c r="B130"/>
  <c r="E130"/>
  <c r="F130"/>
  <c r="G130"/>
  <c r="J130"/>
  <c r="B131"/>
  <c r="E131"/>
  <c r="F131"/>
  <c r="J131"/>
  <c r="B132"/>
  <c r="E132"/>
  <c r="F132"/>
  <c r="G132"/>
  <c r="J132"/>
  <c r="B133"/>
  <c r="E133"/>
  <c r="F133"/>
  <c r="J133"/>
  <c r="B134"/>
  <c r="E134"/>
  <c r="F134"/>
  <c r="G134"/>
  <c r="J134"/>
  <c r="B135"/>
  <c r="E135"/>
  <c r="F135"/>
  <c r="G135"/>
  <c r="J135"/>
  <c r="B136"/>
  <c r="E136"/>
  <c r="F136"/>
  <c r="J136"/>
  <c r="B137"/>
  <c r="E137"/>
  <c r="F137"/>
  <c r="J137"/>
  <c r="B138"/>
  <c r="E138"/>
  <c r="F138"/>
  <c r="J138"/>
  <c r="B139"/>
  <c r="E139"/>
  <c r="F139"/>
  <c r="J139"/>
  <c r="B140"/>
  <c r="E140"/>
  <c r="F140"/>
  <c r="G140"/>
  <c r="J140"/>
  <c r="B141"/>
  <c r="E141"/>
  <c r="F141"/>
  <c r="G141"/>
  <c r="J141"/>
  <c r="B142"/>
  <c r="E142"/>
  <c r="F142"/>
  <c r="J142"/>
  <c r="B143"/>
  <c r="E143"/>
  <c r="F143"/>
  <c r="G143"/>
  <c r="J143"/>
  <c r="B144"/>
  <c r="E144"/>
  <c r="F144"/>
  <c r="J144"/>
  <c r="B145"/>
  <c r="E145"/>
  <c r="F145"/>
  <c r="G145"/>
  <c r="J145"/>
  <c r="B146"/>
  <c r="E146"/>
  <c r="F146"/>
  <c r="G146"/>
  <c r="J146"/>
  <c r="B147"/>
  <c r="E147"/>
  <c r="F147"/>
  <c r="J147"/>
  <c r="B148"/>
  <c r="E148"/>
  <c r="F148"/>
  <c r="G148"/>
  <c r="J148"/>
  <c r="B149"/>
  <c r="E149"/>
  <c r="F149"/>
  <c r="J149"/>
  <c r="B150"/>
  <c r="E150"/>
  <c r="F150"/>
  <c r="G150"/>
  <c r="J150"/>
  <c r="B151"/>
  <c r="E151"/>
  <c r="F151"/>
  <c r="G151"/>
  <c r="J151"/>
  <c r="B152"/>
  <c r="E152"/>
  <c r="F152"/>
  <c r="J152"/>
  <c r="B153"/>
  <c r="E153"/>
  <c r="F153"/>
  <c r="J153"/>
  <c r="B154"/>
  <c r="E154"/>
  <c r="F154"/>
  <c r="J154"/>
  <c r="B155"/>
  <c r="E155"/>
  <c r="F155"/>
  <c r="J155"/>
  <c r="B156"/>
  <c r="E156"/>
  <c r="F156"/>
  <c r="G156"/>
  <c r="J156"/>
  <c r="B157"/>
  <c r="E157"/>
  <c r="F157"/>
  <c r="G157"/>
  <c r="J157"/>
  <c r="B158"/>
  <c r="E158"/>
  <c r="F158"/>
  <c r="J158"/>
  <c r="B159"/>
  <c r="E159"/>
  <c r="F159"/>
  <c r="G159"/>
  <c r="J159"/>
  <c r="B160"/>
  <c r="E160"/>
  <c r="F160"/>
  <c r="J160"/>
  <c r="B161"/>
  <c r="E161"/>
  <c r="F161"/>
  <c r="G161"/>
  <c r="J161"/>
  <c r="B162"/>
  <c r="E162"/>
  <c r="F162"/>
  <c r="G162"/>
  <c r="J162"/>
  <c r="B163"/>
  <c r="E163"/>
  <c r="F163"/>
  <c r="J163"/>
  <c r="B164"/>
  <c r="E164"/>
  <c r="F164"/>
  <c r="G164"/>
  <c r="J164"/>
  <c r="F166"/>
  <c r="G166"/>
  <c r="D167"/>
  <c r="B170"/>
  <c r="E170"/>
  <c r="F170"/>
  <c r="J170"/>
  <c r="B171"/>
  <c r="E171"/>
  <c r="F171"/>
  <c r="J171"/>
  <c r="B172"/>
  <c r="E172"/>
  <c r="F172"/>
  <c r="G172"/>
  <c r="J172"/>
  <c r="B173"/>
  <c r="E173"/>
  <c r="F173"/>
  <c r="G173"/>
  <c r="J173"/>
  <c r="B174"/>
  <c r="E174"/>
  <c r="F174"/>
  <c r="G174"/>
  <c r="J174"/>
  <c r="B175"/>
  <c r="E175"/>
  <c r="F175"/>
  <c r="J175"/>
  <c r="B176"/>
  <c r="E176"/>
  <c r="F176"/>
  <c r="J176"/>
  <c r="B177"/>
  <c r="E177"/>
  <c r="F177"/>
  <c r="J177"/>
  <c r="B178"/>
  <c r="E178"/>
  <c r="F178"/>
  <c r="J178"/>
  <c r="B179"/>
  <c r="E179"/>
  <c r="F179"/>
  <c r="G179"/>
  <c r="J179"/>
  <c r="B180"/>
  <c r="E180"/>
  <c r="F180"/>
  <c r="G180"/>
  <c r="J180"/>
  <c r="B181"/>
  <c r="E181"/>
  <c r="F181"/>
  <c r="J181"/>
  <c r="B182"/>
  <c r="E182"/>
  <c r="F182"/>
  <c r="J182"/>
  <c r="B183"/>
  <c r="E183"/>
  <c r="F183"/>
  <c r="G183"/>
  <c r="J183"/>
  <c r="B184"/>
  <c r="E184"/>
  <c r="F184"/>
  <c r="J184"/>
  <c r="B185"/>
  <c r="E185"/>
  <c r="F185"/>
  <c r="G185"/>
  <c r="J185"/>
  <c r="B186"/>
  <c r="E186"/>
  <c r="F186"/>
  <c r="G186"/>
  <c r="J186"/>
  <c r="B187"/>
  <c r="E187"/>
  <c r="F187"/>
  <c r="G187"/>
  <c r="J187"/>
  <c r="B188"/>
  <c r="E188"/>
  <c r="F188"/>
  <c r="J188"/>
  <c r="B189"/>
  <c r="E189"/>
  <c r="F189"/>
  <c r="J189"/>
  <c r="B190"/>
  <c r="E190"/>
  <c r="F190"/>
  <c r="G190"/>
  <c r="J190"/>
  <c r="B191"/>
  <c r="E191"/>
  <c r="F191"/>
  <c r="J191"/>
  <c r="B192"/>
  <c r="E192"/>
  <c r="F192"/>
  <c r="J192"/>
  <c r="B193"/>
  <c r="E193"/>
  <c r="F193"/>
  <c r="G193"/>
  <c r="J193"/>
  <c r="B194"/>
  <c r="E194"/>
  <c r="F194"/>
  <c r="G194"/>
  <c r="J194"/>
  <c r="B195"/>
  <c r="E195"/>
  <c r="F195"/>
  <c r="J195"/>
  <c r="B196"/>
  <c r="E196"/>
  <c r="F196"/>
  <c r="J196"/>
  <c r="B197"/>
  <c r="E197"/>
  <c r="F197"/>
  <c r="J197"/>
  <c r="B198"/>
  <c r="E198"/>
  <c r="F198"/>
  <c r="J198"/>
  <c r="B199"/>
  <c r="E199"/>
  <c r="F199"/>
  <c r="G199"/>
  <c r="J199"/>
  <c r="B200"/>
  <c r="E200"/>
  <c r="F200"/>
  <c r="G200"/>
  <c r="J200"/>
  <c r="B201"/>
  <c r="E201"/>
  <c r="F201"/>
  <c r="J201"/>
  <c r="B202"/>
  <c r="E202"/>
  <c r="F202"/>
  <c r="J202"/>
  <c r="B203"/>
  <c r="E203"/>
  <c r="F203"/>
  <c r="G203"/>
  <c r="J203"/>
  <c r="B204"/>
  <c r="E204"/>
  <c r="F204"/>
  <c r="J204"/>
  <c r="B205"/>
  <c r="E205"/>
  <c r="F205"/>
  <c r="J205"/>
  <c r="B206"/>
  <c r="E206"/>
  <c r="F206"/>
  <c r="G206"/>
  <c r="J206"/>
  <c r="B207"/>
  <c r="E207"/>
  <c r="F207"/>
  <c r="G207"/>
  <c r="J207"/>
  <c r="B208"/>
  <c r="E208"/>
  <c r="F208"/>
  <c r="G208"/>
  <c r="J208"/>
  <c r="B209"/>
  <c r="E209"/>
  <c r="F209"/>
  <c r="J209"/>
  <c r="B210"/>
  <c r="E210"/>
  <c r="F210"/>
  <c r="G210"/>
  <c r="J210"/>
  <c r="B211"/>
  <c r="E211"/>
  <c r="F211"/>
  <c r="J211"/>
  <c r="B212"/>
  <c r="E212"/>
  <c r="F212"/>
  <c r="J212"/>
  <c r="B213"/>
  <c r="E213"/>
  <c r="F213"/>
  <c r="G213"/>
  <c r="J213"/>
  <c r="B214"/>
  <c r="E214"/>
  <c r="F214"/>
  <c r="G214"/>
  <c r="J214"/>
  <c r="B215"/>
  <c r="E215"/>
  <c r="F215"/>
  <c r="J215"/>
  <c r="B216"/>
  <c r="E216"/>
  <c r="F216"/>
  <c r="J216"/>
  <c r="B217"/>
  <c r="E217"/>
  <c r="F217"/>
  <c r="J217"/>
  <c r="B218"/>
  <c r="E218"/>
  <c r="F218"/>
  <c r="J218"/>
  <c r="B219"/>
  <c r="E219"/>
  <c r="F219"/>
  <c r="G219"/>
  <c r="J219"/>
  <c r="F221"/>
  <c r="G221"/>
  <c r="D222"/>
  <c r="B225"/>
  <c r="E225"/>
  <c r="F225"/>
  <c r="G225"/>
  <c r="J225"/>
  <c r="B226"/>
  <c r="E226"/>
  <c r="F226"/>
  <c r="J226"/>
  <c r="B227"/>
  <c r="E227"/>
  <c r="F227"/>
  <c r="G227"/>
  <c r="J227"/>
  <c r="B228"/>
  <c r="E228"/>
  <c r="F228"/>
  <c r="J228"/>
  <c r="B229"/>
  <c r="E229"/>
  <c r="F229"/>
  <c r="G229"/>
  <c r="J229"/>
  <c r="B230"/>
  <c r="E230"/>
  <c r="F230"/>
  <c r="G230"/>
  <c r="J230"/>
  <c r="B231"/>
  <c r="E231"/>
  <c r="F231"/>
  <c r="J231"/>
  <c r="B232"/>
  <c r="E232"/>
  <c r="F232"/>
  <c r="J232"/>
  <c r="B233"/>
  <c r="E233"/>
  <c r="F233"/>
  <c r="J233"/>
  <c r="B234"/>
  <c r="E234"/>
  <c r="F234"/>
  <c r="J234"/>
  <c r="B235"/>
  <c r="E235"/>
  <c r="F235"/>
  <c r="G235"/>
  <c r="J235"/>
  <c r="B236"/>
  <c r="E236"/>
  <c r="F236"/>
  <c r="G236"/>
  <c r="J236"/>
  <c r="B237"/>
  <c r="E237"/>
  <c r="F237"/>
  <c r="J237"/>
  <c r="B238"/>
  <c r="E238"/>
  <c r="F238"/>
  <c r="G238"/>
  <c r="J238"/>
  <c r="B239"/>
  <c r="E239"/>
  <c r="F239"/>
  <c r="J239"/>
  <c r="B240"/>
  <c r="E240"/>
  <c r="F240"/>
  <c r="G240"/>
  <c r="J240"/>
  <c r="B241"/>
  <c r="E241"/>
  <c r="F241"/>
  <c r="G241"/>
  <c r="J241"/>
  <c r="B242"/>
  <c r="E242"/>
  <c r="F242"/>
  <c r="J242"/>
  <c r="B243"/>
  <c r="E243"/>
  <c r="F243"/>
  <c r="G243"/>
  <c r="J243"/>
  <c r="B244"/>
  <c r="E244"/>
  <c r="F244"/>
  <c r="J244"/>
  <c r="B245"/>
  <c r="E245"/>
  <c r="F245"/>
  <c r="G245"/>
  <c r="J245"/>
  <c r="B246"/>
  <c r="E246"/>
  <c r="F246"/>
  <c r="G246"/>
  <c r="J246"/>
  <c r="B247"/>
  <c r="E247"/>
  <c r="F247"/>
  <c r="J247"/>
  <c r="B248"/>
  <c r="E248"/>
  <c r="F248"/>
  <c r="J248"/>
  <c r="B249"/>
  <c r="E249"/>
  <c r="F249"/>
  <c r="J249"/>
  <c r="B250"/>
  <c r="E250"/>
  <c r="F250"/>
  <c r="J250"/>
  <c r="B251"/>
  <c r="E251"/>
  <c r="F251"/>
  <c r="G251"/>
  <c r="J251"/>
  <c r="B252"/>
  <c r="E252"/>
  <c r="F252"/>
  <c r="G252"/>
  <c r="J252"/>
  <c r="B253"/>
  <c r="E253"/>
  <c r="F253"/>
  <c r="J253"/>
  <c r="B254"/>
  <c r="E254"/>
  <c r="F254"/>
  <c r="G254"/>
  <c r="J254"/>
  <c r="B255"/>
  <c r="E255"/>
  <c r="F255"/>
  <c r="J255"/>
  <c r="B256"/>
  <c r="E256"/>
  <c r="F256"/>
  <c r="G256"/>
  <c r="J256"/>
  <c r="B257"/>
  <c r="E257"/>
  <c r="F257"/>
  <c r="G257"/>
  <c r="J257"/>
  <c r="B258"/>
  <c r="E258"/>
  <c r="F258"/>
  <c r="J258"/>
  <c r="B259"/>
  <c r="E259"/>
  <c r="F259"/>
  <c r="G259"/>
  <c r="J259"/>
  <c r="B260"/>
  <c r="E260"/>
  <c r="F260"/>
  <c r="J260"/>
  <c r="B261"/>
  <c r="E261"/>
  <c r="F261"/>
  <c r="G261"/>
  <c r="J261"/>
  <c r="B262"/>
  <c r="E262"/>
  <c r="F262"/>
  <c r="G262"/>
  <c r="J262"/>
  <c r="B263"/>
  <c r="E263"/>
  <c r="F263"/>
  <c r="J263"/>
  <c r="B264"/>
  <c r="E264"/>
  <c r="F264"/>
  <c r="J264"/>
  <c r="B265"/>
  <c r="E265"/>
  <c r="F265"/>
  <c r="J265"/>
  <c r="B266"/>
  <c r="E266"/>
  <c r="F266"/>
  <c r="J266"/>
  <c r="B267"/>
  <c r="E267"/>
  <c r="F267"/>
  <c r="G267"/>
  <c r="J267"/>
  <c r="B268"/>
  <c r="E268"/>
  <c r="F268"/>
  <c r="G268"/>
  <c r="J268"/>
  <c r="B269"/>
  <c r="E269"/>
  <c r="F269"/>
  <c r="J269"/>
  <c r="B270"/>
  <c r="E270"/>
  <c r="F270"/>
  <c r="G270"/>
  <c r="J270"/>
  <c r="B271"/>
  <c r="E271"/>
  <c r="F271"/>
  <c r="J271"/>
  <c r="B272"/>
  <c r="E272"/>
  <c r="F272"/>
  <c r="G272"/>
  <c r="J272"/>
  <c r="B273"/>
  <c r="E273"/>
  <c r="F273"/>
  <c r="G273"/>
  <c r="J273"/>
  <c r="B274"/>
  <c r="E274"/>
  <c r="F274"/>
  <c r="J274"/>
  <c r="F276"/>
  <c r="G276"/>
  <c r="D277"/>
  <c r="B280"/>
  <c r="E280"/>
  <c r="F280"/>
  <c r="J280"/>
  <c r="B281"/>
  <c r="E281"/>
  <c r="F281"/>
  <c r="G281"/>
  <c r="J281"/>
  <c r="B282"/>
  <c r="E282"/>
  <c r="F282"/>
  <c r="J282"/>
  <c r="B283"/>
  <c r="E283"/>
  <c r="F283"/>
  <c r="J283"/>
  <c r="B284"/>
  <c r="E284"/>
  <c r="F284"/>
  <c r="G284"/>
  <c r="J284"/>
  <c r="B285"/>
  <c r="E285"/>
  <c r="F285"/>
  <c r="G285"/>
  <c r="J285"/>
  <c r="B286"/>
  <c r="E286"/>
  <c r="F286"/>
  <c r="J286"/>
  <c r="B287"/>
  <c r="E287"/>
  <c r="F287"/>
  <c r="J287"/>
  <c r="B288"/>
  <c r="E288"/>
  <c r="F288"/>
  <c r="G288"/>
  <c r="J288"/>
  <c r="B289"/>
  <c r="E289"/>
  <c r="F289"/>
  <c r="J289"/>
  <c r="B290"/>
  <c r="E290"/>
  <c r="F290"/>
  <c r="G290"/>
  <c r="J290"/>
  <c r="B291"/>
  <c r="E291"/>
  <c r="F291"/>
  <c r="G291"/>
  <c r="J291"/>
  <c r="B292"/>
  <c r="E292"/>
  <c r="F292"/>
  <c r="G292"/>
  <c r="J292"/>
  <c r="B293"/>
  <c r="E293"/>
  <c r="F293"/>
  <c r="J293"/>
  <c r="B294"/>
  <c r="E294"/>
  <c r="F294"/>
  <c r="G294"/>
  <c r="J294"/>
  <c r="B295"/>
  <c r="E295"/>
  <c r="F295"/>
  <c r="J295"/>
  <c r="B296"/>
  <c r="E296"/>
  <c r="F296"/>
  <c r="J296"/>
  <c r="B297"/>
  <c r="E297"/>
  <c r="F297"/>
  <c r="G297"/>
  <c r="J297"/>
  <c r="B298"/>
  <c r="E298"/>
  <c r="F298"/>
  <c r="G298"/>
  <c r="J298"/>
  <c r="B299"/>
  <c r="E299"/>
  <c r="F299"/>
  <c r="G299"/>
  <c r="J299"/>
  <c r="B300"/>
  <c r="E300"/>
  <c r="F300"/>
  <c r="J300"/>
  <c r="B301"/>
  <c r="E301"/>
  <c r="F301"/>
  <c r="J301"/>
  <c r="B302"/>
  <c r="E302"/>
  <c r="F302"/>
  <c r="J302"/>
  <c r="B303"/>
  <c r="E303"/>
  <c r="F303"/>
  <c r="J303"/>
  <c r="B304"/>
  <c r="E304"/>
  <c r="F304"/>
  <c r="G304"/>
  <c r="J304"/>
  <c r="B305"/>
  <c r="E305"/>
  <c r="F305"/>
  <c r="G305"/>
  <c r="J305"/>
  <c r="B306"/>
  <c r="E306"/>
  <c r="F306"/>
  <c r="J306"/>
  <c r="B307"/>
  <c r="E307"/>
  <c r="F307"/>
  <c r="J307"/>
  <c r="B308"/>
  <c r="E308"/>
  <c r="F308"/>
  <c r="G308"/>
  <c r="J308"/>
  <c r="B309"/>
  <c r="E309"/>
  <c r="F309"/>
  <c r="J309"/>
  <c r="B310"/>
  <c r="E310"/>
  <c r="F310"/>
  <c r="G310"/>
  <c r="J310"/>
  <c r="B311"/>
  <c r="E311"/>
  <c r="F311"/>
  <c r="G311"/>
  <c r="J311"/>
  <c r="B312"/>
  <c r="E312"/>
  <c r="F312"/>
  <c r="G312"/>
  <c r="J312"/>
  <c r="B313"/>
  <c r="E313"/>
  <c r="F313"/>
  <c r="J313"/>
  <c r="B314"/>
  <c r="E314"/>
  <c r="F314"/>
  <c r="J314"/>
  <c r="B315"/>
  <c r="E315"/>
  <c r="F315"/>
  <c r="G315"/>
  <c r="J315"/>
  <c r="B316"/>
  <c r="E316"/>
  <c r="F316"/>
  <c r="J316"/>
  <c r="B317"/>
  <c r="E317"/>
  <c r="F317"/>
  <c r="J317"/>
  <c r="B318"/>
  <c r="E318"/>
  <c r="F318"/>
  <c r="G318"/>
  <c r="J318"/>
  <c r="B319"/>
  <c r="E319"/>
  <c r="F319"/>
  <c r="G319"/>
  <c r="J319"/>
  <c r="B320"/>
  <c r="E320"/>
  <c r="F320"/>
  <c r="J320"/>
  <c r="B321"/>
  <c r="E321"/>
  <c r="F321"/>
  <c r="J321"/>
  <c r="B322"/>
  <c r="E322"/>
  <c r="F322"/>
  <c r="J322"/>
  <c r="B323"/>
  <c r="E323"/>
  <c r="F323"/>
  <c r="J323"/>
  <c r="B324"/>
  <c r="E324"/>
  <c r="F324"/>
  <c r="G324"/>
  <c r="J324"/>
  <c r="B325"/>
  <c r="E325"/>
  <c r="F325"/>
  <c r="G325"/>
  <c r="J325"/>
  <c r="B326"/>
  <c r="E326"/>
  <c r="F326"/>
  <c r="J326"/>
  <c r="B327"/>
  <c r="E327"/>
  <c r="F327"/>
  <c r="J327"/>
  <c r="B328"/>
  <c r="E328"/>
  <c r="F328"/>
  <c r="G328"/>
  <c r="J328"/>
  <c r="B329"/>
  <c r="E329"/>
  <c r="F329"/>
  <c r="J329"/>
  <c r="F331"/>
  <c r="G331"/>
  <c r="D332"/>
  <c r="B335"/>
  <c r="E335"/>
  <c r="F335"/>
  <c r="J335"/>
  <c r="B336"/>
  <c r="E336"/>
  <c r="F336"/>
  <c r="G336"/>
  <c r="J336"/>
  <c r="B337"/>
  <c r="E337"/>
  <c r="F337"/>
  <c r="G337"/>
  <c r="J337"/>
  <c r="B338"/>
  <c r="E338"/>
  <c r="F338"/>
  <c r="J338"/>
  <c r="B339"/>
  <c r="E339"/>
  <c r="F339"/>
  <c r="G339"/>
  <c r="J339"/>
  <c r="B340"/>
  <c r="E340"/>
  <c r="F340"/>
  <c r="J340"/>
  <c r="B341"/>
  <c r="E341"/>
  <c r="F341"/>
  <c r="G341"/>
  <c r="J341"/>
  <c r="B342"/>
  <c r="E342"/>
  <c r="F342"/>
  <c r="G342"/>
  <c r="J342"/>
  <c r="B343"/>
  <c r="E343"/>
  <c r="F343"/>
  <c r="J343"/>
  <c r="B344"/>
  <c r="E344"/>
  <c r="F344"/>
  <c r="G344"/>
  <c r="J344"/>
  <c r="B345"/>
  <c r="E345"/>
  <c r="F345"/>
  <c r="J345"/>
  <c r="B346"/>
  <c r="E346"/>
  <c r="F346"/>
  <c r="G346"/>
  <c r="J346"/>
  <c r="B347"/>
  <c r="E347"/>
  <c r="F347"/>
  <c r="G347"/>
  <c r="J347"/>
  <c r="B348"/>
  <c r="E348"/>
  <c r="F348"/>
  <c r="J348"/>
  <c r="B349"/>
  <c r="E349"/>
  <c r="F349"/>
  <c r="J349"/>
  <c r="B350"/>
  <c r="E350"/>
  <c r="F350"/>
  <c r="J350"/>
  <c r="B351"/>
  <c r="E351"/>
  <c r="F351"/>
  <c r="J351"/>
  <c r="B352"/>
  <c r="E352"/>
  <c r="F352"/>
  <c r="G352"/>
  <c r="J352"/>
  <c r="B353"/>
  <c r="E353"/>
  <c r="F353"/>
  <c r="G353"/>
  <c r="J353"/>
  <c r="B354"/>
  <c r="E354"/>
  <c r="F354"/>
  <c r="J354"/>
  <c r="B355"/>
  <c r="E355"/>
  <c r="F355"/>
  <c r="G355"/>
  <c r="J355"/>
  <c r="B356"/>
  <c r="E356"/>
  <c r="F356"/>
  <c r="J356"/>
  <c r="B357"/>
  <c r="E357"/>
  <c r="F357"/>
  <c r="G357"/>
  <c r="J357"/>
  <c r="B358"/>
  <c r="E358"/>
  <c r="F358"/>
  <c r="G358"/>
  <c r="J358"/>
  <c r="B359"/>
  <c r="E359"/>
  <c r="F359"/>
  <c r="J359"/>
  <c r="B360"/>
  <c r="E360"/>
  <c r="F360"/>
  <c r="G360"/>
  <c r="J360"/>
  <c r="B361"/>
  <c r="E361"/>
  <c r="F361"/>
  <c r="J361"/>
  <c r="B362"/>
  <c r="E362"/>
  <c r="F362"/>
  <c r="G362"/>
  <c r="J362"/>
  <c r="B363"/>
  <c r="E363"/>
  <c r="F363"/>
  <c r="G363"/>
  <c r="J363"/>
  <c r="B364"/>
  <c r="E364"/>
  <c r="F364"/>
  <c r="J364"/>
  <c r="B365"/>
  <c r="E365"/>
  <c r="F365"/>
  <c r="J365"/>
  <c r="B366"/>
  <c r="E366"/>
  <c r="F366"/>
  <c r="G366"/>
  <c r="J366"/>
  <c r="B367"/>
  <c r="E367"/>
  <c r="F367"/>
  <c r="J367"/>
  <c r="B368"/>
  <c r="E368"/>
  <c r="F368"/>
  <c r="G368"/>
  <c r="J368"/>
  <c r="B369"/>
  <c r="E369"/>
  <c r="F369"/>
  <c r="G369"/>
  <c r="J369"/>
  <c r="B370"/>
  <c r="E370"/>
  <c r="F370"/>
  <c r="J370"/>
  <c r="B371"/>
  <c r="E371"/>
  <c r="F371"/>
  <c r="G371"/>
  <c r="J371"/>
  <c r="B372"/>
  <c r="E372"/>
  <c r="F372"/>
  <c r="J372"/>
  <c r="B373"/>
  <c r="E373"/>
  <c r="F373"/>
  <c r="G373"/>
  <c r="J373"/>
  <c r="B374"/>
  <c r="E374"/>
  <c r="F374"/>
  <c r="G374"/>
  <c r="J374"/>
  <c r="B375"/>
  <c r="E375"/>
  <c r="F375"/>
  <c r="J375"/>
  <c r="B376"/>
  <c r="E376"/>
  <c r="F376"/>
  <c r="G376"/>
  <c r="J376"/>
  <c r="B377"/>
  <c r="E377"/>
  <c r="F377"/>
  <c r="J377"/>
  <c r="B378"/>
  <c r="E378"/>
  <c r="F378"/>
  <c r="G378"/>
  <c r="J378"/>
  <c r="B379"/>
  <c r="E379"/>
  <c r="F379"/>
  <c r="G379"/>
  <c r="J379"/>
  <c r="B380"/>
  <c r="E380"/>
  <c r="F380"/>
  <c r="J380"/>
  <c r="B381"/>
  <c r="E381"/>
  <c r="F381"/>
  <c r="J381"/>
  <c r="B382"/>
  <c r="E382"/>
  <c r="F382"/>
  <c r="J382"/>
  <c r="B383"/>
  <c r="E383"/>
  <c r="F383"/>
  <c r="J383"/>
  <c r="B384"/>
  <c r="E384"/>
  <c r="F384"/>
  <c r="G384"/>
  <c r="J384"/>
  <c r="F386"/>
  <c r="G386"/>
  <c r="D387"/>
  <c r="B390"/>
  <c r="E390"/>
  <c r="F390"/>
  <c r="G390"/>
  <c r="J390"/>
  <c r="B391"/>
  <c r="E391"/>
  <c r="F391"/>
  <c r="J391"/>
  <c r="B392"/>
  <c r="E392"/>
  <c r="F392"/>
  <c r="G392"/>
  <c r="J392"/>
  <c r="B393"/>
  <c r="E393"/>
  <c r="F393"/>
  <c r="J393"/>
  <c r="B394"/>
  <c r="E394"/>
  <c r="F394"/>
  <c r="J394"/>
  <c r="B395"/>
  <c r="E395"/>
  <c r="F395"/>
  <c r="G395"/>
  <c r="J395"/>
  <c r="B396"/>
  <c r="E396"/>
  <c r="F396"/>
  <c r="G396"/>
  <c r="J396"/>
  <c r="B397"/>
  <c r="E397"/>
  <c r="F397"/>
  <c r="J397"/>
  <c r="B398"/>
  <c r="E398"/>
  <c r="F398"/>
  <c r="J398"/>
  <c r="B399"/>
  <c r="E399"/>
  <c r="F399"/>
  <c r="G399"/>
  <c r="J399"/>
  <c r="B400"/>
  <c r="E400"/>
  <c r="F400"/>
  <c r="J400"/>
  <c r="B401"/>
  <c r="E401"/>
  <c r="F401"/>
  <c r="G401"/>
  <c r="J401"/>
  <c r="B402"/>
  <c r="E402"/>
  <c r="F402"/>
  <c r="G402"/>
  <c r="J402"/>
  <c r="B403"/>
  <c r="E403"/>
  <c r="F403"/>
  <c r="G403"/>
  <c r="J403"/>
  <c r="B404"/>
  <c r="E404"/>
  <c r="F404"/>
  <c r="J404"/>
  <c r="B405"/>
  <c r="E405"/>
  <c r="F405"/>
  <c r="J405"/>
  <c r="B406"/>
  <c r="E406"/>
  <c r="F406"/>
  <c r="G406"/>
  <c r="J406"/>
  <c r="B407"/>
  <c r="E407"/>
  <c r="F407"/>
  <c r="J407"/>
  <c r="B408"/>
  <c r="E408"/>
  <c r="F408"/>
  <c r="J408"/>
  <c r="B409"/>
  <c r="E409"/>
  <c r="F409"/>
  <c r="G409"/>
  <c r="J409"/>
  <c r="B410"/>
  <c r="E410"/>
  <c r="F410"/>
  <c r="G410"/>
  <c r="J410"/>
  <c r="B411"/>
  <c r="E411"/>
  <c r="F411"/>
  <c r="J411"/>
  <c r="B412"/>
  <c r="E412"/>
  <c r="F412"/>
  <c r="J412"/>
  <c r="B413"/>
  <c r="E413"/>
  <c r="F413"/>
  <c r="G413"/>
  <c r="J413"/>
  <c r="B414"/>
  <c r="E414"/>
  <c r="F414"/>
  <c r="J414"/>
  <c r="B415"/>
  <c r="E415"/>
  <c r="F415"/>
  <c r="G415"/>
  <c r="J415"/>
  <c r="B416"/>
  <c r="E416"/>
  <c r="F416"/>
  <c r="G416"/>
  <c r="J416"/>
  <c r="B417"/>
  <c r="E417"/>
  <c r="F417"/>
  <c r="G417"/>
  <c r="J417"/>
  <c r="B418"/>
  <c r="E418"/>
  <c r="F418"/>
  <c r="J418"/>
  <c r="B419"/>
  <c r="E419"/>
  <c r="F419"/>
  <c r="J419"/>
  <c r="B420"/>
  <c r="E420"/>
  <c r="F420"/>
  <c r="G420"/>
  <c r="J420"/>
  <c r="B421"/>
  <c r="E421"/>
  <c r="F421"/>
  <c r="J421"/>
  <c r="B422"/>
  <c r="E422"/>
  <c r="F422"/>
  <c r="J422"/>
  <c r="B423"/>
  <c r="E423"/>
  <c r="F423"/>
  <c r="G423"/>
  <c r="J423"/>
  <c r="B424"/>
  <c r="E424"/>
  <c r="F424"/>
  <c r="G424"/>
  <c r="J424"/>
  <c r="B425"/>
  <c r="E425"/>
  <c r="F425"/>
  <c r="J425"/>
  <c r="B426"/>
  <c r="E426"/>
  <c r="F426"/>
  <c r="J426"/>
  <c r="B427"/>
  <c r="E427"/>
  <c r="F427"/>
  <c r="J427"/>
  <c r="B428"/>
  <c r="E428"/>
  <c r="F428"/>
  <c r="J428"/>
  <c r="B429"/>
  <c r="E429"/>
  <c r="F429"/>
  <c r="G429"/>
  <c r="J429"/>
  <c r="B430"/>
  <c r="E430"/>
  <c r="F430"/>
  <c r="G430"/>
  <c r="J430"/>
  <c r="B431"/>
  <c r="E431"/>
  <c r="F431"/>
  <c r="J431"/>
  <c r="B432"/>
  <c r="E432"/>
  <c r="F432"/>
  <c r="J432"/>
  <c r="B433"/>
  <c r="E433"/>
  <c r="F433"/>
  <c r="G433"/>
  <c r="J433"/>
  <c r="B434"/>
  <c r="E434"/>
  <c r="F434"/>
  <c r="J434"/>
  <c r="B435"/>
  <c r="E435"/>
  <c r="F435"/>
  <c r="J435"/>
  <c r="B436"/>
  <c r="E436"/>
  <c r="F436"/>
  <c r="G436"/>
  <c r="J436"/>
  <c r="B437"/>
  <c r="E437"/>
  <c r="F437"/>
  <c r="G437"/>
  <c r="J437"/>
  <c r="B438"/>
  <c r="E438"/>
  <c r="F438"/>
  <c r="G438"/>
  <c r="J438"/>
  <c r="B439"/>
  <c r="E439"/>
  <c r="F439"/>
  <c r="J439"/>
  <c r="F441"/>
  <c r="G441"/>
  <c r="D442"/>
  <c r="B445"/>
  <c r="E445"/>
  <c r="F445"/>
  <c r="G445"/>
  <c r="J445"/>
  <c r="B446"/>
  <c r="E446"/>
  <c r="F446"/>
  <c r="J446"/>
  <c r="B447"/>
  <c r="E447"/>
  <c r="F447"/>
  <c r="G447"/>
  <c r="J447"/>
  <c r="B448"/>
  <c r="E448"/>
  <c r="F448"/>
  <c r="G448"/>
  <c r="J448"/>
  <c r="B449"/>
  <c r="E449"/>
  <c r="F449"/>
  <c r="J449"/>
  <c r="B450"/>
  <c r="E450"/>
  <c r="F450"/>
  <c r="J450"/>
  <c r="B451"/>
  <c r="E451"/>
  <c r="F451"/>
  <c r="J451"/>
  <c r="B452"/>
  <c r="E452"/>
  <c r="F452"/>
  <c r="J452"/>
  <c r="B453"/>
  <c r="E453"/>
  <c r="F453"/>
  <c r="G453"/>
  <c r="J453"/>
  <c r="B454"/>
  <c r="E454"/>
  <c r="F454"/>
  <c r="G454"/>
  <c r="J454"/>
  <c r="B455"/>
  <c r="E455"/>
  <c r="F455"/>
  <c r="G455"/>
  <c r="J455"/>
  <c r="B456"/>
  <c r="E456"/>
  <c r="F456"/>
  <c r="G456"/>
  <c r="J456"/>
  <c r="B457"/>
  <c r="E457"/>
  <c r="F457"/>
  <c r="J457"/>
  <c r="B458"/>
  <c r="E458"/>
  <c r="F458"/>
  <c r="G458"/>
  <c r="J458"/>
  <c r="B459"/>
  <c r="E459"/>
  <c r="F459"/>
  <c r="G459"/>
  <c r="J459"/>
  <c r="B460"/>
  <c r="E460"/>
  <c r="F460"/>
  <c r="J460"/>
  <c r="B461"/>
  <c r="E461"/>
  <c r="F461"/>
  <c r="G461"/>
  <c r="J461"/>
  <c r="B462"/>
  <c r="E462"/>
  <c r="F462"/>
  <c r="J462"/>
  <c r="B463"/>
  <c r="E463"/>
  <c r="F463"/>
  <c r="G463"/>
  <c r="J463"/>
  <c r="B464"/>
  <c r="E464"/>
  <c r="F464"/>
  <c r="G464"/>
  <c r="J464"/>
  <c r="B465"/>
  <c r="E465"/>
  <c r="F465"/>
  <c r="J465"/>
  <c r="B466"/>
  <c r="E466"/>
  <c r="F466"/>
  <c r="J466"/>
  <c r="B467"/>
  <c r="E467"/>
  <c r="F467"/>
  <c r="J467"/>
  <c r="B468"/>
  <c r="E468"/>
  <c r="F468"/>
  <c r="J468"/>
  <c r="B469"/>
  <c r="E469"/>
  <c r="F469"/>
  <c r="G469"/>
  <c r="J469"/>
  <c r="B470"/>
  <c r="E470"/>
  <c r="F470"/>
  <c r="G470"/>
  <c r="J470"/>
  <c r="B471"/>
  <c r="E471"/>
  <c r="F471"/>
  <c r="J471"/>
  <c r="B472"/>
  <c r="E472"/>
  <c r="F472"/>
  <c r="G472"/>
  <c r="J472"/>
  <c r="B473"/>
  <c r="E473"/>
  <c r="F473"/>
  <c r="J473"/>
  <c r="B474"/>
  <c r="E474"/>
  <c r="F474"/>
  <c r="G474"/>
  <c r="J474"/>
  <c r="B475"/>
  <c r="E475"/>
  <c r="F475"/>
  <c r="G475"/>
  <c r="J475"/>
  <c r="B476"/>
  <c r="E476"/>
  <c r="F476"/>
  <c r="J476"/>
  <c r="B477"/>
  <c r="E477"/>
  <c r="F477"/>
  <c r="G477"/>
  <c r="J477"/>
  <c r="B478"/>
  <c r="E478"/>
  <c r="F478"/>
  <c r="J478"/>
  <c r="B479"/>
  <c r="E479"/>
  <c r="F479"/>
  <c r="G479"/>
  <c r="J479"/>
  <c r="B480"/>
  <c r="E480"/>
  <c r="F480"/>
  <c r="G480"/>
  <c r="J480"/>
  <c r="B481"/>
  <c r="E481"/>
  <c r="F481"/>
  <c r="J481"/>
  <c r="B482"/>
  <c r="E482"/>
  <c r="F482"/>
  <c r="J482"/>
  <c r="B483"/>
  <c r="E483"/>
  <c r="F483"/>
  <c r="J483"/>
  <c r="B484"/>
  <c r="E484"/>
  <c r="F484"/>
  <c r="J484"/>
  <c r="B485"/>
  <c r="E485"/>
  <c r="F485"/>
  <c r="G485"/>
  <c r="J485"/>
  <c r="B486"/>
  <c r="E486"/>
  <c r="F486"/>
  <c r="G486"/>
  <c r="J486"/>
  <c r="B487"/>
  <c r="E487"/>
  <c r="F487"/>
  <c r="J487"/>
  <c r="B488"/>
  <c r="E488"/>
  <c r="F488"/>
  <c r="G488"/>
  <c r="J488"/>
  <c r="B489"/>
  <c r="E489"/>
  <c r="F489"/>
  <c r="J489"/>
  <c r="B490"/>
  <c r="E490"/>
  <c r="F490"/>
  <c r="G490"/>
  <c r="J490"/>
  <c r="B491"/>
  <c r="E491"/>
  <c r="F491"/>
  <c r="G491"/>
  <c r="J491"/>
  <c r="B492"/>
  <c r="E492"/>
  <c r="F492"/>
  <c r="J492"/>
  <c r="B493"/>
  <c r="E493"/>
  <c r="F493"/>
  <c r="G493"/>
  <c r="J493"/>
  <c r="B494"/>
  <c r="E494"/>
  <c r="F494"/>
  <c r="J494"/>
  <c r="F496"/>
  <c r="G496"/>
  <c r="D497"/>
  <c r="B500"/>
  <c r="E500"/>
  <c r="F500"/>
  <c r="G500"/>
  <c r="J500"/>
  <c r="B501"/>
  <c r="E501"/>
  <c r="F501"/>
  <c r="G501"/>
  <c r="J501"/>
  <c r="B502"/>
  <c r="E502"/>
  <c r="F502"/>
  <c r="G502"/>
  <c r="J502"/>
  <c r="B503"/>
  <c r="E503"/>
  <c r="F503"/>
  <c r="J503"/>
  <c r="B504"/>
  <c r="E504"/>
  <c r="F504"/>
  <c r="G504"/>
  <c r="J504"/>
  <c r="B505"/>
  <c r="E505"/>
  <c r="F505"/>
  <c r="J505"/>
  <c r="B506"/>
  <c r="E506"/>
  <c r="F506"/>
  <c r="J506"/>
  <c r="B507"/>
  <c r="E507"/>
  <c r="F507"/>
  <c r="G507"/>
  <c r="J507"/>
  <c r="B508"/>
  <c r="E508"/>
  <c r="F508"/>
  <c r="G508"/>
  <c r="J508"/>
  <c r="B509"/>
  <c r="E509"/>
  <c r="F509"/>
  <c r="G509"/>
  <c r="J509"/>
  <c r="B510"/>
  <c r="E510"/>
  <c r="F510"/>
  <c r="J510"/>
  <c r="B511"/>
  <c r="E511"/>
  <c r="F511"/>
  <c r="J511"/>
  <c r="B512"/>
  <c r="E512"/>
  <c r="F512"/>
  <c r="J512"/>
  <c r="B513"/>
  <c r="E513"/>
  <c r="F513"/>
  <c r="J513"/>
  <c r="B514"/>
  <c r="E514"/>
  <c r="F514"/>
  <c r="G514"/>
  <c r="J514"/>
  <c r="B515"/>
  <c r="E515"/>
  <c r="F515"/>
  <c r="G515"/>
  <c r="J515"/>
  <c r="B516"/>
  <c r="E516"/>
  <c r="F516"/>
  <c r="G516"/>
  <c r="J516"/>
  <c r="B517"/>
  <c r="E517"/>
  <c r="F517"/>
  <c r="J517"/>
  <c r="B518"/>
  <c r="E518"/>
  <c r="F518"/>
  <c r="G518"/>
  <c r="J518"/>
  <c r="B519"/>
  <c r="E519"/>
  <c r="F519"/>
  <c r="J519"/>
  <c r="B520"/>
  <c r="E520"/>
  <c r="F520"/>
  <c r="G520"/>
  <c r="J520"/>
  <c r="B521"/>
  <c r="E521"/>
  <c r="F521"/>
  <c r="G521"/>
  <c r="J521"/>
  <c r="B522"/>
  <c r="E522"/>
  <c r="F522"/>
  <c r="G522"/>
  <c r="J522"/>
  <c r="B523"/>
  <c r="E523"/>
  <c r="F523"/>
  <c r="J523"/>
  <c r="B524"/>
  <c r="E524"/>
  <c r="F524"/>
  <c r="J524"/>
  <c r="B525"/>
  <c r="E525"/>
  <c r="F525"/>
  <c r="G525"/>
  <c r="J525"/>
  <c r="B526"/>
  <c r="E526"/>
  <c r="F526"/>
  <c r="J526"/>
  <c r="B527"/>
  <c r="E527"/>
  <c r="F527"/>
  <c r="J527"/>
  <c r="B528"/>
  <c r="E528"/>
  <c r="F528"/>
  <c r="G528"/>
  <c r="J528"/>
  <c r="B529"/>
  <c r="E529"/>
  <c r="F529"/>
  <c r="G529"/>
  <c r="J529"/>
  <c r="B530"/>
  <c r="E530"/>
  <c r="F530"/>
  <c r="J530"/>
  <c r="B531"/>
  <c r="E531"/>
  <c r="F531"/>
  <c r="J531"/>
  <c r="B532"/>
  <c r="E532"/>
  <c r="F532"/>
  <c r="J532"/>
  <c r="B533"/>
  <c r="E533"/>
  <c r="F533"/>
  <c r="J533"/>
  <c r="B534"/>
  <c r="E534"/>
  <c r="F534"/>
  <c r="G534"/>
  <c r="J534"/>
  <c r="B535"/>
  <c r="E535"/>
  <c r="F535"/>
  <c r="G535"/>
  <c r="J535"/>
  <c r="B536"/>
  <c r="E536"/>
  <c r="F536"/>
  <c r="J536"/>
  <c r="B537"/>
  <c r="E537"/>
  <c r="F537"/>
  <c r="J537"/>
  <c r="B538"/>
  <c r="E538"/>
  <c r="F538"/>
  <c r="G538"/>
  <c r="J538"/>
  <c r="B539"/>
  <c r="E539"/>
  <c r="F539"/>
  <c r="J539"/>
  <c r="B540"/>
  <c r="E540"/>
  <c r="F540"/>
  <c r="J540"/>
  <c r="B541"/>
  <c r="E541"/>
  <c r="F541"/>
  <c r="G541"/>
  <c r="J541"/>
  <c r="B542"/>
  <c r="E542"/>
  <c r="F542"/>
  <c r="G542"/>
  <c r="J542"/>
  <c r="B543"/>
  <c r="E543"/>
  <c r="F543"/>
  <c r="G543"/>
  <c r="J543"/>
  <c r="B544"/>
  <c r="E544"/>
  <c r="F544"/>
  <c r="J544"/>
  <c r="B545"/>
  <c r="E545"/>
  <c r="F545"/>
  <c r="G545"/>
  <c r="J545"/>
  <c r="B546"/>
  <c r="E546"/>
  <c r="F546"/>
  <c r="J546"/>
  <c r="B547"/>
  <c r="E547"/>
  <c r="F547"/>
  <c r="J547"/>
  <c r="B548"/>
  <c r="E548"/>
  <c r="F548"/>
  <c r="G548"/>
  <c r="J548"/>
  <c r="B549"/>
  <c r="E549"/>
  <c r="F549"/>
  <c r="G549"/>
  <c r="J549"/>
  <c r="F1" i="28"/>
  <c r="G1"/>
  <c r="D2"/>
  <c r="B5"/>
  <c r="E5"/>
  <c r="F5"/>
  <c r="G5"/>
  <c r="J5"/>
  <c r="B6"/>
  <c r="E6"/>
  <c r="F6"/>
  <c r="G6"/>
  <c r="J6"/>
  <c r="B7"/>
  <c r="E7"/>
  <c r="F7"/>
  <c r="J7"/>
  <c r="B8"/>
  <c r="E8"/>
  <c r="F8"/>
  <c r="G8"/>
  <c r="J8"/>
  <c r="B9"/>
  <c r="E9"/>
  <c r="F9"/>
  <c r="J9"/>
  <c r="B10"/>
  <c r="E10"/>
  <c r="F10"/>
  <c r="G10"/>
  <c r="J10"/>
  <c r="B11"/>
  <c r="E11"/>
  <c r="F11"/>
  <c r="G11"/>
  <c r="J11"/>
  <c r="B12"/>
  <c r="E12"/>
  <c r="F12"/>
  <c r="J12"/>
  <c r="B13"/>
  <c r="E13"/>
  <c r="F13"/>
  <c r="J13"/>
  <c r="B14"/>
  <c r="E14"/>
  <c r="F14"/>
  <c r="J14"/>
  <c r="B15"/>
  <c r="E15"/>
  <c r="F15"/>
  <c r="J15"/>
  <c r="B16"/>
  <c r="E16"/>
  <c r="F16"/>
  <c r="G16"/>
  <c r="J16"/>
  <c r="B17"/>
  <c r="E17"/>
  <c r="F17"/>
  <c r="G17"/>
  <c r="J17"/>
  <c r="B18"/>
  <c r="E18"/>
  <c r="F18"/>
  <c r="J18"/>
  <c r="B19"/>
  <c r="E19"/>
  <c r="F19"/>
  <c r="G19"/>
  <c r="J19"/>
  <c r="B20"/>
  <c r="E20"/>
  <c r="F20"/>
  <c r="J20"/>
  <c r="B21"/>
  <c r="E21"/>
  <c r="F21"/>
  <c r="G21"/>
  <c r="J21"/>
  <c r="B22"/>
  <c r="E22"/>
  <c r="F22"/>
  <c r="G22"/>
  <c r="J22"/>
  <c r="B23"/>
  <c r="E23"/>
  <c r="F23"/>
  <c r="J23"/>
  <c r="B24"/>
  <c r="E24"/>
  <c r="F24"/>
  <c r="G24"/>
  <c r="J24"/>
  <c r="B25"/>
  <c r="E25"/>
  <c r="F25"/>
  <c r="G25"/>
  <c r="J25"/>
  <c r="B26"/>
  <c r="E26"/>
  <c r="F26"/>
  <c r="G26"/>
  <c r="J26"/>
  <c r="B27"/>
  <c r="E27"/>
  <c r="F27"/>
  <c r="G27"/>
  <c r="J27"/>
  <c r="B28"/>
  <c r="E28"/>
  <c r="F28"/>
  <c r="J28"/>
  <c r="B29"/>
  <c r="E29"/>
  <c r="F29"/>
  <c r="J29"/>
  <c r="B30"/>
  <c r="E30"/>
  <c r="F30"/>
  <c r="J30"/>
  <c r="B31"/>
  <c r="E31"/>
  <c r="F31"/>
  <c r="J31"/>
  <c r="B32"/>
  <c r="E32"/>
  <c r="F32"/>
  <c r="G32"/>
  <c r="J32"/>
  <c r="B33"/>
  <c r="E33"/>
  <c r="F33"/>
  <c r="G33"/>
  <c r="J33"/>
  <c r="B34"/>
  <c r="E34"/>
  <c r="F34"/>
  <c r="J34"/>
  <c r="B35"/>
  <c r="E35"/>
  <c r="F35"/>
  <c r="G35"/>
  <c r="J35"/>
  <c r="B36"/>
  <c r="E36"/>
  <c r="F36"/>
  <c r="J36"/>
  <c r="B37"/>
  <c r="E37"/>
  <c r="F37"/>
  <c r="G37"/>
  <c r="J37"/>
  <c r="B38"/>
  <c r="E38"/>
  <c r="F38"/>
  <c r="G38"/>
  <c r="J38"/>
  <c r="B39"/>
  <c r="E39"/>
  <c r="F39"/>
  <c r="J39"/>
  <c r="B40"/>
  <c r="E40"/>
  <c r="F40"/>
  <c r="G40"/>
  <c r="J40"/>
  <c r="B41"/>
  <c r="E41"/>
  <c r="F41"/>
  <c r="J41"/>
  <c r="B42"/>
  <c r="E42"/>
  <c r="F42"/>
  <c r="G42"/>
  <c r="J42"/>
  <c r="B43"/>
  <c r="E43"/>
  <c r="F43"/>
  <c r="G43"/>
  <c r="J43"/>
  <c r="B44"/>
  <c r="E44"/>
  <c r="F44"/>
  <c r="J44"/>
  <c r="B45"/>
  <c r="E45"/>
  <c r="F45"/>
  <c r="J45"/>
  <c r="B46"/>
  <c r="E46"/>
  <c r="F46"/>
  <c r="J46"/>
  <c r="B47"/>
  <c r="E47"/>
  <c r="F47"/>
  <c r="J47"/>
  <c r="B48"/>
  <c r="E48"/>
  <c r="F48"/>
  <c r="G48"/>
  <c r="J48"/>
  <c r="B49"/>
  <c r="E49"/>
  <c r="F49"/>
  <c r="G49"/>
  <c r="J49"/>
  <c r="B50"/>
  <c r="E50"/>
  <c r="F50"/>
  <c r="J50"/>
  <c r="B51"/>
  <c r="E51"/>
  <c r="F51"/>
  <c r="G51"/>
  <c r="J51"/>
  <c r="B52"/>
  <c r="E52"/>
  <c r="F52"/>
  <c r="J52"/>
  <c r="B53"/>
  <c r="E53"/>
  <c r="F53"/>
  <c r="G53"/>
  <c r="J53"/>
  <c r="B54"/>
  <c r="E54"/>
  <c r="F54"/>
  <c r="G54"/>
  <c r="J54"/>
  <c r="F56"/>
  <c r="G56"/>
  <c r="D57"/>
  <c r="B60"/>
  <c r="E60"/>
  <c r="F60"/>
  <c r="J60"/>
  <c r="B61"/>
  <c r="E61"/>
  <c r="F61"/>
  <c r="J61"/>
  <c r="B62"/>
  <c r="E62"/>
  <c r="F62"/>
  <c r="G62"/>
  <c r="J62"/>
  <c r="B63"/>
  <c r="E63"/>
  <c r="F63"/>
  <c r="J63"/>
  <c r="B64"/>
  <c r="E64"/>
  <c r="F64"/>
  <c r="G64"/>
  <c r="J64"/>
  <c r="B65"/>
  <c r="E65"/>
  <c r="F65"/>
  <c r="G65"/>
  <c r="J65"/>
  <c r="B66"/>
  <c r="E66"/>
  <c r="F66"/>
  <c r="G66"/>
  <c r="J66"/>
  <c r="B67"/>
  <c r="E67"/>
  <c r="F67"/>
  <c r="J67"/>
  <c r="B68"/>
  <c r="E68"/>
  <c r="F68"/>
  <c r="G68"/>
  <c r="J68"/>
  <c r="B69"/>
  <c r="E69"/>
  <c r="F69"/>
  <c r="J69"/>
  <c r="B70"/>
  <c r="E70"/>
  <c r="F70"/>
  <c r="G70"/>
  <c r="J70"/>
  <c r="B71"/>
  <c r="E71"/>
  <c r="F71"/>
  <c r="G71"/>
  <c r="J71"/>
  <c r="B72"/>
  <c r="E72"/>
  <c r="F72"/>
  <c r="J72"/>
  <c r="B73"/>
  <c r="E73"/>
  <c r="F73"/>
  <c r="J73"/>
  <c r="B74"/>
  <c r="E74"/>
  <c r="F74"/>
  <c r="G74"/>
  <c r="J74"/>
  <c r="B75"/>
  <c r="E75"/>
  <c r="F75"/>
  <c r="J75"/>
  <c r="B76"/>
  <c r="E76"/>
  <c r="F76"/>
  <c r="G76"/>
  <c r="J76"/>
  <c r="B77"/>
  <c r="E77"/>
  <c r="F77"/>
  <c r="G77"/>
  <c r="J77"/>
  <c r="B78"/>
  <c r="E78"/>
  <c r="F78"/>
  <c r="G78"/>
  <c r="J78"/>
  <c r="B79"/>
  <c r="E79"/>
  <c r="F79"/>
  <c r="J79"/>
  <c r="B80"/>
  <c r="E80"/>
  <c r="F80"/>
  <c r="G80"/>
  <c r="J80"/>
  <c r="B81"/>
  <c r="E81"/>
  <c r="F81"/>
  <c r="G81"/>
  <c r="J81"/>
  <c r="B82"/>
  <c r="E82"/>
  <c r="F82"/>
  <c r="J82"/>
  <c r="B83"/>
  <c r="E83"/>
  <c r="F83"/>
  <c r="G83"/>
  <c r="J83"/>
  <c r="B84"/>
  <c r="E84"/>
  <c r="F84"/>
  <c r="G84"/>
  <c r="J84"/>
  <c r="B85"/>
  <c r="E85"/>
  <c r="F85"/>
  <c r="J85"/>
  <c r="B86"/>
  <c r="E86"/>
  <c r="F86"/>
  <c r="G86"/>
  <c r="J86"/>
  <c r="B87"/>
  <c r="E87"/>
  <c r="F87"/>
  <c r="J87"/>
  <c r="B88"/>
  <c r="E88"/>
  <c r="F88"/>
  <c r="G88"/>
  <c r="J88"/>
  <c r="B89"/>
  <c r="E89"/>
  <c r="F89"/>
  <c r="G89"/>
  <c r="J89"/>
  <c r="B90"/>
  <c r="E90"/>
  <c r="F90"/>
  <c r="G90"/>
  <c r="J90"/>
  <c r="B91"/>
  <c r="E91"/>
  <c r="F91"/>
  <c r="J91"/>
  <c r="B92"/>
  <c r="E92"/>
  <c r="F92"/>
  <c r="G92"/>
  <c r="J92"/>
  <c r="B93"/>
  <c r="E93"/>
  <c r="F93"/>
  <c r="J93"/>
  <c r="B94"/>
  <c r="E94"/>
  <c r="F94"/>
  <c r="G94"/>
  <c r="J94"/>
  <c r="B95"/>
  <c r="E95"/>
  <c r="F95"/>
  <c r="G95"/>
  <c r="J95"/>
  <c r="B96"/>
  <c r="E96"/>
  <c r="F96"/>
  <c r="J96"/>
  <c r="B97"/>
  <c r="E97"/>
  <c r="F97"/>
  <c r="J97"/>
  <c r="B98"/>
  <c r="E98"/>
  <c r="F98"/>
  <c r="G98"/>
  <c r="J98"/>
  <c r="B99"/>
  <c r="E99"/>
  <c r="F99"/>
  <c r="J99"/>
  <c r="B100"/>
  <c r="E100"/>
  <c r="F100"/>
  <c r="G100"/>
  <c r="J100"/>
  <c r="B101"/>
  <c r="E101"/>
  <c r="F101"/>
  <c r="G101"/>
  <c r="J101"/>
  <c r="B102"/>
  <c r="E102"/>
  <c r="F102"/>
  <c r="J102"/>
  <c r="B103"/>
  <c r="E103"/>
  <c r="F103"/>
  <c r="G103"/>
  <c r="J103"/>
  <c r="B104"/>
  <c r="E104"/>
  <c r="F104"/>
  <c r="J104"/>
  <c r="B105"/>
  <c r="E105"/>
  <c r="F105"/>
  <c r="J105"/>
  <c r="B106"/>
  <c r="E106"/>
  <c r="F106"/>
  <c r="G106"/>
  <c r="J106"/>
  <c r="B107"/>
  <c r="E107"/>
  <c r="F107"/>
  <c r="G107"/>
  <c r="J107"/>
  <c r="B108"/>
  <c r="E108"/>
  <c r="F108"/>
  <c r="J108"/>
  <c r="B109"/>
  <c r="E109"/>
  <c r="F109"/>
  <c r="G109"/>
  <c r="J109"/>
  <c r="F111"/>
  <c r="G111"/>
  <c r="D112"/>
  <c r="B115"/>
  <c r="E115"/>
  <c r="F115"/>
  <c r="J115"/>
  <c r="B116"/>
  <c r="E116"/>
  <c r="F116"/>
  <c r="G116"/>
  <c r="J116"/>
  <c r="B117"/>
  <c r="E117"/>
  <c r="F117"/>
  <c r="J117"/>
  <c r="B118"/>
  <c r="E118"/>
  <c r="F118"/>
  <c r="J118"/>
  <c r="B119"/>
  <c r="E119"/>
  <c r="F119"/>
  <c r="J119"/>
  <c r="B120"/>
  <c r="E120"/>
  <c r="F120"/>
  <c r="G120"/>
  <c r="J120"/>
  <c r="B121"/>
  <c r="E121"/>
  <c r="F121"/>
  <c r="G121"/>
  <c r="J121"/>
  <c r="B122"/>
  <c r="E122"/>
  <c r="F122"/>
  <c r="J122"/>
  <c r="B123"/>
  <c r="E123"/>
  <c r="F123"/>
  <c r="G123"/>
  <c r="J123"/>
  <c r="B124"/>
  <c r="E124"/>
  <c r="F124"/>
  <c r="J124"/>
  <c r="B125"/>
  <c r="E125"/>
  <c r="F125"/>
  <c r="G125"/>
  <c r="J125"/>
  <c r="B126"/>
  <c r="E126"/>
  <c r="F126"/>
  <c r="G126"/>
  <c r="J126"/>
  <c r="B127"/>
  <c r="E127"/>
  <c r="F127"/>
  <c r="J127"/>
  <c r="B128"/>
  <c r="E128"/>
  <c r="F128"/>
  <c r="G128"/>
  <c r="J128"/>
  <c r="B129"/>
  <c r="E129"/>
  <c r="F129"/>
  <c r="J129"/>
  <c r="B130"/>
  <c r="E130"/>
  <c r="F130"/>
  <c r="G130"/>
  <c r="J130"/>
  <c r="B131"/>
  <c r="E131"/>
  <c r="F131"/>
  <c r="G131"/>
  <c r="J131"/>
  <c r="B132"/>
  <c r="E132"/>
  <c r="F132"/>
  <c r="J132"/>
  <c r="B133"/>
  <c r="E133"/>
  <c r="F133"/>
  <c r="J133"/>
  <c r="B134"/>
  <c r="E134"/>
  <c r="F134"/>
  <c r="J134"/>
  <c r="B135"/>
  <c r="E135"/>
  <c r="F135"/>
  <c r="G135"/>
  <c r="J135"/>
  <c r="B136"/>
  <c r="E136"/>
  <c r="F136"/>
  <c r="J136"/>
  <c r="B137"/>
  <c r="E137"/>
  <c r="F137"/>
  <c r="G137"/>
  <c r="J137"/>
  <c r="B138"/>
  <c r="E138"/>
  <c r="F138"/>
  <c r="J138"/>
  <c r="B139"/>
  <c r="E139"/>
  <c r="F139"/>
  <c r="G139"/>
  <c r="J139"/>
  <c r="B140"/>
  <c r="E140"/>
  <c r="F140"/>
  <c r="G140"/>
  <c r="J140"/>
  <c r="B141"/>
  <c r="E141"/>
  <c r="F141"/>
  <c r="J141"/>
  <c r="B142"/>
  <c r="E142"/>
  <c r="F142"/>
  <c r="J142"/>
  <c r="B143"/>
  <c r="E143"/>
  <c r="F143"/>
  <c r="J143"/>
  <c r="B144"/>
  <c r="E144"/>
  <c r="F144"/>
  <c r="G144"/>
  <c r="J144"/>
  <c r="B145"/>
  <c r="E145"/>
  <c r="F145"/>
  <c r="G145"/>
  <c r="J145"/>
  <c r="B146"/>
  <c r="E146"/>
  <c r="F146"/>
  <c r="J146"/>
  <c r="B147"/>
  <c r="E147"/>
  <c r="F147"/>
  <c r="J147"/>
  <c r="B148"/>
  <c r="E148"/>
  <c r="F148"/>
  <c r="G148"/>
  <c r="J148"/>
  <c r="B149"/>
  <c r="E149"/>
  <c r="F149"/>
  <c r="G149"/>
  <c r="J149"/>
  <c r="B150"/>
  <c r="E150"/>
  <c r="F150"/>
  <c r="J150"/>
  <c r="B151"/>
  <c r="E151"/>
  <c r="F151"/>
  <c r="J151"/>
  <c r="B152"/>
  <c r="E152"/>
  <c r="F152"/>
  <c r="G152"/>
  <c r="J152"/>
  <c r="B153"/>
  <c r="E153"/>
  <c r="F153"/>
  <c r="G153"/>
  <c r="J153"/>
  <c r="B154"/>
  <c r="E154"/>
  <c r="F154"/>
  <c r="J154"/>
  <c r="B155"/>
  <c r="E155"/>
  <c r="F155"/>
  <c r="J155"/>
  <c r="B156"/>
  <c r="E156"/>
  <c r="F156"/>
  <c r="G156"/>
  <c r="J156"/>
  <c r="B157"/>
  <c r="E157"/>
  <c r="F157"/>
  <c r="G157"/>
  <c r="J157"/>
  <c r="B158"/>
  <c r="E158"/>
  <c r="F158"/>
  <c r="J158"/>
  <c r="B159"/>
  <c r="E159"/>
  <c r="F159"/>
  <c r="J159"/>
  <c r="B160"/>
  <c r="E160"/>
  <c r="F160"/>
  <c r="G160"/>
  <c r="J160"/>
  <c r="B161"/>
  <c r="E161"/>
  <c r="F161"/>
  <c r="G161"/>
  <c r="J161"/>
  <c r="B162"/>
  <c r="E162"/>
  <c r="F162"/>
  <c r="J162"/>
  <c r="B163"/>
  <c r="E163"/>
  <c r="F163"/>
  <c r="J163"/>
  <c r="B164"/>
  <c r="E164"/>
  <c r="F164"/>
  <c r="G164"/>
  <c r="J164"/>
  <c r="F166"/>
  <c r="G166"/>
  <c r="D167"/>
  <c r="B170"/>
  <c r="E170"/>
  <c r="F170"/>
  <c r="G170"/>
  <c r="J170"/>
  <c r="B171"/>
  <c r="E171"/>
  <c r="F171"/>
  <c r="J171"/>
  <c r="B172"/>
  <c r="E172"/>
  <c r="F172"/>
  <c r="G172"/>
  <c r="J172"/>
  <c r="B173"/>
  <c r="E173"/>
  <c r="F173"/>
  <c r="J173"/>
  <c r="B174"/>
  <c r="E174"/>
  <c r="F174"/>
  <c r="G174"/>
  <c r="J174"/>
  <c r="B175"/>
  <c r="E175"/>
  <c r="F175"/>
  <c r="G175"/>
  <c r="J175"/>
  <c r="B176"/>
  <c r="E176"/>
  <c r="F176"/>
  <c r="J176"/>
  <c r="B177"/>
  <c r="E177"/>
  <c r="F177"/>
  <c r="J177"/>
  <c r="B178"/>
  <c r="E178"/>
  <c r="F178"/>
  <c r="G178"/>
  <c r="J178"/>
  <c r="B179"/>
  <c r="E179"/>
  <c r="F179"/>
  <c r="J179"/>
  <c r="B180"/>
  <c r="E180"/>
  <c r="F180"/>
  <c r="G180"/>
  <c r="J180"/>
  <c r="B181"/>
  <c r="E181"/>
  <c r="F181"/>
  <c r="G181"/>
  <c r="J181"/>
  <c r="B182"/>
  <c r="E182"/>
  <c r="F182"/>
  <c r="J182"/>
  <c r="B183"/>
  <c r="E183"/>
  <c r="F183"/>
  <c r="G183"/>
  <c r="J183"/>
  <c r="B184"/>
  <c r="E184"/>
  <c r="F184"/>
  <c r="J184"/>
  <c r="B185"/>
  <c r="E185"/>
  <c r="F185"/>
  <c r="G185"/>
  <c r="J185"/>
  <c r="B186"/>
  <c r="E186"/>
  <c r="F186"/>
  <c r="G186"/>
  <c r="J186"/>
  <c r="B187"/>
  <c r="E187"/>
  <c r="F187"/>
  <c r="J187"/>
  <c r="B188"/>
  <c r="E188"/>
  <c r="F188"/>
  <c r="G188"/>
  <c r="J188"/>
  <c r="B189"/>
  <c r="E189"/>
  <c r="F189"/>
  <c r="J189"/>
  <c r="B190"/>
  <c r="E190"/>
  <c r="F190"/>
  <c r="G190"/>
  <c r="J190"/>
  <c r="B191"/>
  <c r="E191"/>
  <c r="F191"/>
  <c r="G191"/>
  <c r="J191"/>
  <c r="B192"/>
  <c r="E192"/>
  <c r="F192"/>
  <c r="J192"/>
  <c r="B193"/>
  <c r="E193"/>
  <c r="F193"/>
  <c r="J193"/>
  <c r="B194"/>
  <c r="E194"/>
  <c r="F194"/>
  <c r="J194"/>
  <c r="B195"/>
  <c r="E195"/>
  <c r="F195"/>
  <c r="J195"/>
  <c r="B196"/>
  <c r="E196"/>
  <c r="F196"/>
  <c r="G196"/>
  <c r="J196"/>
  <c r="B197"/>
  <c r="E197"/>
  <c r="F197"/>
  <c r="G197"/>
  <c r="J197"/>
  <c r="B198"/>
  <c r="E198"/>
  <c r="F198"/>
  <c r="J198"/>
  <c r="B199"/>
  <c r="E199"/>
  <c r="F199"/>
  <c r="G199"/>
  <c r="J199"/>
  <c r="B200"/>
  <c r="E200"/>
  <c r="F200"/>
  <c r="J200"/>
  <c r="B201"/>
  <c r="E201"/>
  <c r="F201"/>
  <c r="G201"/>
  <c r="J201"/>
  <c r="B202"/>
  <c r="E202"/>
  <c r="F202"/>
  <c r="G202"/>
  <c r="J202"/>
  <c r="B203"/>
  <c r="E203"/>
  <c r="F203"/>
  <c r="J203"/>
  <c r="B204"/>
  <c r="E204"/>
  <c r="F204"/>
  <c r="G204"/>
  <c r="J204"/>
  <c r="B205"/>
  <c r="E205"/>
  <c r="F205"/>
  <c r="J205"/>
  <c r="B206"/>
  <c r="E206"/>
  <c r="F206"/>
  <c r="J206"/>
  <c r="B207"/>
  <c r="E207"/>
  <c r="F207"/>
  <c r="G207"/>
  <c r="J207"/>
  <c r="B208"/>
  <c r="E208"/>
  <c r="F208"/>
  <c r="G208"/>
  <c r="J208"/>
  <c r="B209"/>
  <c r="E209"/>
  <c r="F209"/>
  <c r="J209"/>
  <c r="B210"/>
  <c r="E210"/>
  <c r="F210"/>
  <c r="J210"/>
  <c r="B211"/>
  <c r="E211"/>
  <c r="F211"/>
  <c r="G211"/>
  <c r="J211"/>
  <c r="B212"/>
  <c r="E212"/>
  <c r="F212"/>
  <c r="J212"/>
  <c r="B213"/>
  <c r="E213"/>
  <c r="F213"/>
  <c r="G213"/>
  <c r="J213"/>
  <c r="B214"/>
  <c r="E214"/>
  <c r="F214"/>
  <c r="G214"/>
  <c r="J214"/>
  <c r="B215"/>
  <c r="E215"/>
  <c r="F215"/>
  <c r="G215"/>
  <c r="J215"/>
  <c r="B216"/>
  <c r="E216"/>
  <c r="F216"/>
  <c r="J216"/>
  <c r="B217"/>
  <c r="E217"/>
  <c r="F217"/>
  <c r="G217"/>
  <c r="J217"/>
  <c r="B218"/>
  <c r="E218"/>
  <c r="F218"/>
  <c r="J218"/>
  <c r="B219"/>
  <c r="E219"/>
  <c r="F219"/>
  <c r="J219"/>
  <c r="F221"/>
  <c r="G221"/>
  <c r="D222"/>
  <c r="B225"/>
  <c r="E225"/>
  <c r="F225"/>
  <c r="G225"/>
  <c r="J225"/>
  <c r="B226"/>
  <c r="E226"/>
  <c r="F226"/>
  <c r="J226"/>
  <c r="B227"/>
  <c r="E227"/>
  <c r="F227"/>
  <c r="G227"/>
  <c r="J227"/>
  <c r="B228"/>
  <c r="E228"/>
  <c r="F228"/>
  <c r="J228"/>
  <c r="B229"/>
  <c r="E229"/>
  <c r="F229"/>
  <c r="G229"/>
  <c r="J229"/>
  <c r="B230"/>
  <c r="E230"/>
  <c r="F230"/>
  <c r="J230"/>
  <c r="B231"/>
  <c r="E231"/>
  <c r="F231"/>
  <c r="G231"/>
  <c r="J231"/>
  <c r="B232"/>
  <c r="E232"/>
  <c r="F232"/>
  <c r="J232"/>
  <c r="B233"/>
  <c r="E233"/>
  <c r="F233"/>
  <c r="G233"/>
  <c r="J233"/>
  <c r="B234"/>
  <c r="E234"/>
  <c r="F234"/>
  <c r="J234"/>
  <c r="B235"/>
  <c r="E235"/>
  <c r="F235"/>
  <c r="G235"/>
  <c r="J235"/>
  <c r="B236"/>
  <c r="E236"/>
  <c r="F236"/>
  <c r="J236"/>
  <c r="B237"/>
  <c r="E237"/>
  <c r="F237"/>
  <c r="G237"/>
  <c r="J237"/>
  <c r="B238"/>
  <c r="E238"/>
  <c r="F238"/>
  <c r="J238"/>
  <c r="B239"/>
  <c r="E239"/>
  <c r="F239"/>
  <c r="G239"/>
  <c r="J239"/>
  <c r="B240"/>
  <c r="E240"/>
  <c r="F240"/>
  <c r="J240"/>
  <c r="B241"/>
  <c r="E241"/>
  <c r="F241"/>
  <c r="G241"/>
  <c r="J241"/>
  <c r="B242"/>
  <c r="E242"/>
  <c r="F242"/>
  <c r="J242"/>
  <c r="B243"/>
  <c r="E243"/>
  <c r="F243"/>
  <c r="G243"/>
  <c r="J243"/>
  <c r="B244"/>
  <c r="E244"/>
  <c r="F244"/>
  <c r="J244"/>
  <c r="B245"/>
  <c r="E245"/>
  <c r="F245"/>
  <c r="G245"/>
  <c r="J245"/>
  <c r="B246"/>
  <c r="E246"/>
  <c r="F246"/>
  <c r="J246"/>
  <c r="B247"/>
  <c r="E247"/>
  <c r="F247"/>
  <c r="G247"/>
  <c r="J247"/>
  <c r="B248"/>
  <c r="E248"/>
  <c r="F248"/>
  <c r="J248"/>
  <c r="B249"/>
  <c r="E249"/>
  <c r="F249"/>
  <c r="G249"/>
  <c r="J249"/>
  <c r="B250"/>
  <c r="E250"/>
  <c r="F250"/>
  <c r="J250"/>
  <c r="B251"/>
  <c r="E251"/>
  <c r="F251"/>
  <c r="G251"/>
  <c r="J251"/>
  <c r="B252"/>
  <c r="E252"/>
  <c r="F252"/>
  <c r="J252"/>
  <c r="B253"/>
  <c r="E253"/>
  <c r="F253"/>
  <c r="G253"/>
  <c r="J253"/>
  <c r="B254"/>
  <c r="E254"/>
  <c r="F254"/>
  <c r="J254"/>
  <c r="B255"/>
  <c r="E255"/>
  <c r="F255"/>
  <c r="G255"/>
  <c r="J255"/>
  <c r="B256"/>
  <c r="E256"/>
  <c r="F256"/>
  <c r="J256"/>
  <c r="B257"/>
  <c r="E257"/>
  <c r="F257"/>
  <c r="G257"/>
  <c r="J257"/>
  <c r="B258"/>
  <c r="E258"/>
  <c r="F258"/>
  <c r="J258"/>
  <c r="B259"/>
  <c r="E259"/>
  <c r="F259"/>
  <c r="G259"/>
  <c r="J259"/>
  <c r="B260"/>
  <c r="E260"/>
  <c r="F260"/>
  <c r="J260"/>
  <c r="B261"/>
  <c r="E261"/>
  <c r="F261"/>
  <c r="G261"/>
  <c r="J261"/>
  <c r="B262"/>
  <c r="E262"/>
  <c r="F262"/>
  <c r="G262"/>
  <c r="J262"/>
  <c r="B263"/>
  <c r="E263"/>
  <c r="F263"/>
  <c r="G263"/>
  <c r="J263"/>
  <c r="B264"/>
  <c r="E264"/>
  <c r="F264"/>
  <c r="J264"/>
  <c r="B265"/>
  <c r="E265"/>
  <c r="F265"/>
  <c r="G265"/>
  <c r="J265"/>
  <c r="B266"/>
  <c r="E266"/>
  <c r="F266"/>
  <c r="J266"/>
  <c r="B267"/>
  <c r="E267"/>
  <c r="F267"/>
  <c r="G267"/>
  <c r="J267"/>
  <c r="B268"/>
  <c r="E268"/>
  <c r="F268"/>
  <c r="J268"/>
  <c r="B269"/>
  <c r="E269"/>
  <c r="F269"/>
  <c r="G269"/>
  <c r="J269"/>
  <c r="B270"/>
  <c r="E270"/>
  <c r="F270"/>
  <c r="J270"/>
  <c r="B271"/>
  <c r="E271"/>
  <c r="F271"/>
  <c r="G271"/>
  <c r="J271"/>
  <c r="B272"/>
  <c r="E272"/>
  <c r="F272"/>
  <c r="J272"/>
  <c r="B273"/>
  <c r="E273"/>
  <c r="F273"/>
  <c r="G273"/>
  <c r="J273"/>
  <c r="B274"/>
  <c r="E274"/>
  <c r="F274"/>
  <c r="J274"/>
  <c r="F276"/>
  <c r="G276"/>
  <c r="D277"/>
  <c r="B280"/>
  <c r="E280"/>
  <c r="F280"/>
  <c r="J280"/>
  <c r="B281"/>
  <c r="E281"/>
  <c r="F281"/>
  <c r="J281"/>
  <c r="B282"/>
  <c r="E282"/>
  <c r="F282"/>
  <c r="J282"/>
  <c r="B283"/>
  <c r="E283"/>
  <c r="F283"/>
  <c r="G283"/>
  <c r="J283"/>
  <c r="B284"/>
  <c r="E284"/>
  <c r="F284"/>
  <c r="G284"/>
  <c r="J284"/>
  <c r="B285"/>
  <c r="E285"/>
  <c r="F285"/>
  <c r="J285"/>
  <c r="B286"/>
  <c r="E286"/>
  <c r="F286"/>
  <c r="G286"/>
  <c r="J286"/>
  <c r="B287"/>
  <c r="E287"/>
  <c r="F287"/>
  <c r="J287"/>
  <c r="B288"/>
  <c r="E288"/>
  <c r="F288"/>
  <c r="G288"/>
  <c r="J288"/>
  <c r="B289"/>
  <c r="E289"/>
  <c r="F289"/>
  <c r="G289"/>
  <c r="J289"/>
  <c r="B290"/>
  <c r="E290"/>
  <c r="F290"/>
  <c r="J290"/>
  <c r="B291"/>
  <c r="E291"/>
  <c r="F291"/>
  <c r="G291"/>
  <c r="J291"/>
  <c r="B292"/>
  <c r="E292"/>
  <c r="F292"/>
  <c r="J292"/>
  <c r="B293"/>
  <c r="E293"/>
  <c r="F293"/>
  <c r="G293"/>
  <c r="J293"/>
  <c r="B294"/>
  <c r="E294"/>
  <c r="F294"/>
  <c r="G294"/>
  <c r="J294"/>
  <c r="B295"/>
  <c r="E295"/>
  <c r="F295"/>
  <c r="J295"/>
  <c r="B296"/>
  <c r="E296"/>
  <c r="F296"/>
  <c r="J296"/>
  <c r="B297"/>
  <c r="E297"/>
  <c r="F297"/>
  <c r="J297"/>
  <c r="B298"/>
  <c r="E298"/>
  <c r="F298"/>
  <c r="J298"/>
  <c r="B299"/>
  <c r="E299"/>
  <c r="F299"/>
  <c r="G299"/>
  <c r="J299"/>
  <c r="B300"/>
  <c r="E300"/>
  <c r="F300"/>
  <c r="G300"/>
  <c r="J300"/>
  <c r="B301"/>
  <c r="E301"/>
  <c r="F301"/>
  <c r="J301"/>
  <c r="B302"/>
  <c r="E302"/>
  <c r="F302"/>
  <c r="G302"/>
  <c r="J302"/>
  <c r="B303"/>
  <c r="E303"/>
  <c r="F303"/>
  <c r="J303"/>
  <c r="B304"/>
  <c r="E304"/>
  <c r="F304"/>
  <c r="G304"/>
  <c r="J304"/>
  <c r="B305"/>
  <c r="E305"/>
  <c r="F305"/>
  <c r="G305"/>
  <c r="J305"/>
  <c r="B306"/>
  <c r="E306"/>
  <c r="F306"/>
  <c r="J306"/>
  <c r="B307"/>
  <c r="E307"/>
  <c r="F307"/>
  <c r="G307"/>
  <c r="J307"/>
  <c r="B308"/>
  <c r="E308"/>
  <c r="F308"/>
  <c r="J308"/>
  <c r="B309"/>
  <c r="E309"/>
  <c r="F309"/>
  <c r="G309"/>
  <c r="J309"/>
  <c r="B310"/>
  <c r="E310"/>
  <c r="F310"/>
  <c r="G310"/>
  <c r="J310"/>
  <c r="B311"/>
  <c r="E311"/>
  <c r="F311"/>
  <c r="G311"/>
  <c r="J311"/>
  <c r="B312"/>
  <c r="E312"/>
  <c r="F312"/>
  <c r="J312"/>
  <c r="B313"/>
  <c r="E313"/>
  <c r="F313"/>
  <c r="G313"/>
  <c r="J313"/>
  <c r="B314"/>
  <c r="E314"/>
  <c r="F314"/>
  <c r="J314"/>
  <c r="B315"/>
  <c r="E315"/>
  <c r="F315"/>
  <c r="J315"/>
  <c r="B316"/>
  <c r="E316"/>
  <c r="F316"/>
  <c r="G316"/>
  <c r="J316"/>
  <c r="B317"/>
  <c r="E317"/>
  <c r="F317"/>
  <c r="G317"/>
  <c r="J317"/>
  <c r="B318"/>
  <c r="E318"/>
  <c r="F318"/>
  <c r="J318"/>
  <c r="B319"/>
  <c r="E319"/>
  <c r="F319"/>
  <c r="J319"/>
  <c r="B320"/>
  <c r="E320"/>
  <c r="F320"/>
  <c r="G320"/>
  <c r="J320"/>
  <c r="B321"/>
  <c r="E321"/>
  <c r="F321"/>
  <c r="J321"/>
  <c r="B322"/>
  <c r="E322"/>
  <c r="F322"/>
  <c r="G322"/>
  <c r="J322"/>
  <c r="B323"/>
  <c r="E323"/>
  <c r="F323"/>
  <c r="G323"/>
  <c r="J323"/>
  <c r="B324"/>
  <c r="E324"/>
  <c r="F324"/>
  <c r="G324"/>
  <c r="J324"/>
  <c r="B325"/>
  <c r="E325"/>
  <c r="F325"/>
  <c r="J325"/>
  <c r="B326"/>
  <c r="E326"/>
  <c r="F326"/>
  <c r="G326"/>
  <c r="J326"/>
  <c r="B327"/>
  <c r="E327"/>
  <c r="F327"/>
  <c r="J327"/>
  <c r="B328"/>
  <c r="E328"/>
  <c r="F328"/>
  <c r="J328"/>
  <c r="B329"/>
  <c r="E329"/>
  <c r="F329"/>
  <c r="G329"/>
  <c r="J329"/>
  <c r="F331"/>
  <c r="G331"/>
  <c r="D332"/>
  <c r="B335"/>
  <c r="E335"/>
  <c r="F335"/>
  <c r="J335"/>
  <c r="B336"/>
  <c r="E336"/>
  <c r="F336"/>
  <c r="G336"/>
  <c r="J336"/>
  <c r="B337"/>
  <c r="E337"/>
  <c r="F337"/>
  <c r="J337"/>
  <c r="B338"/>
  <c r="E338"/>
  <c r="F338"/>
  <c r="G338"/>
  <c r="J338"/>
  <c r="B339"/>
  <c r="E339"/>
  <c r="F339"/>
  <c r="J339"/>
  <c r="B340"/>
  <c r="E340"/>
  <c r="F340"/>
  <c r="G340"/>
  <c r="J340"/>
  <c r="B341"/>
  <c r="E341"/>
  <c r="F341"/>
  <c r="J341"/>
  <c r="B342"/>
  <c r="E342"/>
  <c r="F342"/>
  <c r="G342"/>
  <c r="J342"/>
  <c r="B343"/>
  <c r="E343"/>
  <c r="F343"/>
  <c r="G343"/>
  <c r="J343"/>
  <c r="B344"/>
  <c r="E344"/>
  <c r="F344"/>
  <c r="G344"/>
  <c r="J344"/>
  <c r="B345"/>
  <c r="E345"/>
  <c r="F345"/>
  <c r="J345"/>
  <c r="B346"/>
  <c r="E346"/>
  <c r="F346"/>
  <c r="G346"/>
  <c r="J346"/>
  <c r="B347"/>
  <c r="E347"/>
  <c r="F347"/>
  <c r="J347"/>
  <c r="B348"/>
  <c r="E348"/>
  <c r="F348"/>
  <c r="G348"/>
  <c r="J348"/>
  <c r="B349"/>
  <c r="E349"/>
  <c r="F349"/>
  <c r="J349"/>
  <c r="B350"/>
  <c r="E350"/>
  <c r="F350"/>
  <c r="G350"/>
  <c r="J350"/>
  <c r="B351"/>
  <c r="E351"/>
  <c r="F351"/>
  <c r="J351"/>
  <c r="B352"/>
  <c r="E352"/>
  <c r="F352"/>
  <c r="G352"/>
  <c r="J352"/>
  <c r="B353"/>
  <c r="E353"/>
  <c r="F353"/>
  <c r="J353"/>
  <c r="B354"/>
  <c r="E354"/>
  <c r="F354"/>
  <c r="G354"/>
  <c r="J354"/>
  <c r="B355"/>
  <c r="E355"/>
  <c r="F355"/>
  <c r="J355"/>
  <c r="B356"/>
  <c r="E356"/>
  <c r="F356"/>
  <c r="G356"/>
  <c r="J356"/>
  <c r="B357"/>
  <c r="E357"/>
  <c r="F357"/>
  <c r="J357"/>
  <c r="B358"/>
  <c r="E358"/>
  <c r="F358"/>
  <c r="G358"/>
  <c r="J358"/>
  <c r="B359"/>
  <c r="E359"/>
  <c r="F359"/>
  <c r="J359"/>
  <c r="B360"/>
  <c r="E360"/>
  <c r="F360"/>
  <c r="G360"/>
  <c r="J360"/>
  <c r="B361"/>
  <c r="E361"/>
  <c r="F361"/>
  <c r="J361"/>
  <c r="B362"/>
  <c r="E362"/>
  <c r="F362"/>
  <c r="G362"/>
  <c r="J362"/>
  <c r="B363"/>
  <c r="E363"/>
  <c r="F363"/>
  <c r="J363"/>
  <c r="B364"/>
  <c r="E364"/>
  <c r="F364"/>
  <c r="G364"/>
  <c r="J364"/>
  <c r="B365"/>
  <c r="E365"/>
  <c r="F365"/>
  <c r="J365"/>
  <c r="B366"/>
  <c r="E366"/>
  <c r="F366"/>
  <c r="G366"/>
  <c r="J366"/>
  <c r="B367"/>
  <c r="E367"/>
  <c r="F367"/>
  <c r="J367"/>
  <c r="B368"/>
  <c r="E368"/>
  <c r="F368"/>
  <c r="G368"/>
  <c r="J368"/>
  <c r="B369"/>
  <c r="E369"/>
  <c r="F369"/>
  <c r="J369"/>
  <c r="B370"/>
  <c r="E370"/>
  <c r="F370"/>
  <c r="G370"/>
  <c r="J370"/>
  <c r="B371"/>
  <c r="E371"/>
  <c r="F371"/>
  <c r="J371"/>
  <c r="B372"/>
  <c r="E372"/>
  <c r="F372"/>
  <c r="G372"/>
  <c r="J372"/>
  <c r="B373"/>
  <c r="E373"/>
  <c r="F373"/>
  <c r="J373"/>
  <c r="B374"/>
  <c r="E374"/>
  <c r="F374"/>
  <c r="G374"/>
  <c r="J374"/>
  <c r="B375"/>
  <c r="E375"/>
  <c r="F375"/>
  <c r="J375"/>
  <c r="B376"/>
  <c r="E376"/>
  <c r="F376"/>
  <c r="G376"/>
  <c r="J376"/>
  <c r="B377"/>
  <c r="E377"/>
  <c r="F377"/>
  <c r="J377"/>
  <c r="B378"/>
  <c r="E378"/>
  <c r="F378"/>
  <c r="G378"/>
  <c r="J378"/>
  <c r="B379"/>
  <c r="E379"/>
  <c r="F379"/>
  <c r="J379"/>
  <c r="B380"/>
  <c r="E380"/>
  <c r="F380"/>
  <c r="G380"/>
  <c r="J380"/>
  <c r="B381"/>
  <c r="E381"/>
  <c r="F381"/>
  <c r="J381"/>
  <c r="B382"/>
  <c r="E382"/>
  <c r="F382"/>
  <c r="G382"/>
  <c r="J382"/>
  <c r="B383"/>
  <c r="E383"/>
  <c r="F383"/>
  <c r="J383"/>
  <c r="B384"/>
  <c r="E384"/>
  <c r="F384"/>
  <c r="G384"/>
  <c r="J384"/>
  <c r="F386"/>
  <c r="G386"/>
  <c r="D387"/>
  <c r="B390"/>
  <c r="E390"/>
  <c r="F390"/>
  <c r="J390"/>
  <c r="B391"/>
  <c r="E391"/>
  <c r="F391"/>
  <c r="G391"/>
  <c r="J391"/>
  <c r="B392"/>
  <c r="E392"/>
  <c r="F392"/>
  <c r="G392"/>
  <c r="J392"/>
  <c r="B393"/>
  <c r="E393"/>
  <c r="F393"/>
  <c r="J393"/>
  <c r="B394"/>
  <c r="E394"/>
  <c r="F394"/>
  <c r="G394"/>
  <c r="J394"/>
  <c r="B395"/>
  <c r="E395"/>
  <c r="F395"/>
  <c r="J395"/>
  <c r="B396"/>
  <c r="E396"/>
  <c r="F396"/>
  <c r="G396"/>
  <c r="J396"/>
  <c r="B397"/>
  <c r="E397"/>
  <c r="F397"/>
  <c r="G397"/>
  <c r="J397"/>
  <c r="B398"/>
  <c r="E398"/>
  <c r="F398"/>
  <c r="G398"/>
  <c r="J398"/>
  <c r="B399"/>
  <c r="E399"/>
  <c r="F399"/>
  <c r="J399"/>
  <c r="B400"/>
  <c r="E400"/>
  <c r="F400"/>
  <c r="J400"/>
  <c r="B401"/>
  <c r="E401"/>
  <c r="F401"/>
  <c r="J401"/>
  <c r="B402"/>
  <c r="E402"/>
  <c r="F402"/>
  <c r="G402"/>
  <c r="J402"/>
  <c r="B403"/>
  <c r="E403"/>
  <c r="F403"/>
  <c r="G403"/>
  <c r="J403"/>
  <c r="B404"/>
  <c r="E404"/>
  <c r="F404"/>
  <c r="J404"/>
  <c r="B405"/>
  <c r="E405"/>
  <c r="F405"/>
  <c r="G405"/>
  <c r="J405"/>
  <c r="B406"/>
  <c r="E406"/>
  <c r="F406"/>
  <c r="J406"/>
  <c r="B407"/>
  <c r="E407"/>
  <c r="F407"/>
  <c r="G407"/>
  <c r="J407"/>
  <c r="B408"/>
  <c r="E408"/>
  <c r="F408"/>
  <c r="G408"/>
  <c r="J408"/>
  <c r="B409"/>
  <c r="E409"/>
  <c r="F409"/>
  <c r="J409"/>
  <c r="B410"/>
  <c r="E410"/>
  <c r="F410"/>
  <c r="G410"/>
  <c r="J410"/>
  <c r="B411"/>
  <c r="E411"/>
  <c r="F411"/>
  <c r="J411"/>
  <c r="B412"/>
  <c r="E412"/>
  <c r="F412"/>
  <c r="G412"/>
  <c r="J412"/>
  <c r="B413"/>
  <c r="E413"/>
  <c r="F413"/>
  <c r="G413"/>
  <c r="J413"/>
  <c r="B414"/>
  <c r="E414"/>
  <c r="F414"/>
  <c r="J414"/>
  <c r="B415"/>
  <c r="E415"/>
  <c r="F415"/>
  <c r="J415"/>
  <c r="B416"/>
  <c r="E416"/>
  <c r="F416"/>
  <c r="J416"/>
  <c r="B417"/>
  <c r="E417"/>
  <c r="F417"/>
  <c r="J417"/>
  <c r="B418"/>
  <c r="E418"/>
  <c r="F418"/>
  <c r="G418"/>
  <c r="J418"/>
  <c r="B419"/>
  <c r="E419"/>
  <c r="F419"/>
  <c r="G419"/>
  <c r="J419"/>
  <c r="B420"/>
  <c r="E420"/>
  <c r="F420"/>
  <c r="J420"/>
  <c r="B421"/>
  <c r="E421"/>
  <c r="F421"/>
  <c r="J421"/>
  <c r="B422"/>
  <c r="E422"/>
  <c r="F422"/>
  <c r="J422"/>
  <c r="B423"/>
  <c r="E423"/>
  <c r="F423"/>
  <c r="J423"/>
  <c r="B424"/>
  <c r="E424"/>
  <c r="F424"/>
  <c r="G424"/>
  <c r="J424"/>
  <c r="B425"/>
  <c r="E425"/>
  <c r="F425"/>
  <c r="G425"/>
  <c r="J425"/>
  <c r="B426"/>
  <c r="E426"/>
  <c r="F426"/>
  <c r="J426"/>
  <c r="B427"/>
  <c r="E427"/>
  <c r="F427"/>
  <c r="J427"/>
  <c r="B428"/>
  <c r="E428"/>
  <c r="F428"/>
  <c r="G428"/>
  <c r="J428"/>
  <c r="B429"/>
  <c r="E429"/>
  <c r="F429"/>
  <c r="J429"/>
  <c r="B430"/>
  <c r="E430"/>
  <c r="F430"/>
  <c r="J430"/>
  <c r="B431"/>
  <c r="E431"/>
  <c r="F431"/>
  <c r="G431"/>
  <c r="J431"/>
  <c r="B432"/>
  <c r="E432"/>
  <c r="F432"/>
  <c r="G432"/>
  <c r="J432"/>
  <c r="B433"/>
  <c r="E433"/>
  <c r="F433"/>
  <c r="G433"/>
  <c r="J433"/>
  <c r="B434"/>
  <c r="E434"/>
  <c r="F434"/>
  <c r="J434"/>
  <c r="B435"/>
  <c r="E435"/>
  <c r="F435"/>
  <c r="J435"/>
  <c r="B436"/>
  <c r="E436"/>
  <c r="F436"/>
  <c r="G436"/>
  <c r="J436"/>
  <c r="B437"/>
  <c r="E437"/>
  <c r="F437"/>
  <c r="J437"/>
  <c r="B438"/>
  <c r="E438"/>
  <c r="F438"/>
  <c r="J438"/>
  <c r="B439"/>
  <c r="E439"/>
  <c r="F439"/>
  <c r="G439"/>
  <c r="J439"/>
  <c r="F441"/>
  <c r="G441"/>
  <c r="D442"/>
  <c r="B445"/>
  <c r="E445"/>
  <c r="F445"/>
  <c r="G445"/>
  <c r="J445"/>
  <c r="B446"/>
  <c r="E446"/>
  <c r="F446"/>
  <c r="J446"/>
  <c r="B447"/>
  <c r="E447"/>
  <c r="F447"/>
  <c r="J447"/>
  <c r="B448"/>
  <c r="E448"/>
  <c r="F448"/>
  <c r="G448"/>
  <c r="J448"/>
  <c r="B449"/>
  <c r="E449"/>
  <c r="F449"/>
  <c r="G449"/>
  <c r="J449"/>
  <c r="B450"/>
  <c r="E450"/>
  <c r="F450"/>
  <c r="J450"/>
  <c r="B451"/>
  <c r="E451"/>
  <c r="F451"/>
  <c r="J451"/>
  <c r="B452"/>
  <c r="E452"/>
  <c r="F452"/>
  <c r="G452"/>
  <c r="J452"/>
  <c r="B453"/>
  <c r="E453"/>
  <c r="F453"/>
  <c r="G453"/>
  <c r="J453"/>
  <c r="B454"/>
  <c r="E454"/>
  <c r="F454"/>
  <c r="J454"/>
  <c r="B455"/>
  <c r="E455"/>
  <c r="F455"/>
  <c r="J455"/>
  <c r="B456"/>
  <c r="E456"/>
  <c r="F456"/>
  <c r="G456"/>
  <c r="J456"/>
  <c r="B457"/>
  <c r="E457"/>
  <c r="F457"/>
  <c r="G457"/>
  <c r="J457"/>
  <c r="B458"/>
  <c r="E458"/>
  <c r="F458"/>
  <c r="J458"/>
  <c r="B459"/>
  <c r="E459"/>
  <c r="F459"/>
  <c r="J459"/>
  <c r="B460"/>
  <c r="E460"/>
  <c r="F460"/>
  <c r="G460"/>
  <c r="J460"/>
  <c r="B461"/>
  <c r="E461"/>
  <c r="F461"/>
  <c r="G461"/>
  <c r="J461"/>
  <c r="B462"/>
  <c r="E462"/>
  <c r="F462"/>
  <c r="J462"/>
  <c r="B463"/>
  <c r="E463"/>
  <c r="F463"/>
  <c r="J463"/>
  <c r="B464"/>
  <c r="E464"/>
  <c r="F464"/>
  <c r="G464"/>
  <c r="J464"/>
  <c r="B465"/>
  <c r="E465"/>
  <c r="F465"/>
  <c r="G465"/>
  <c r="J465"/>
  <c r="B466"/>
  <c r="E466"/>
  <c r="F466"/>
  <c r="J466"/>
  <c r="B467"/>
  <c r="E467"/>
  <c r="F467"/>
  <c r="J467"/>
  <c r="B468"/>
  <c r="E468"/>
  <c r="F468"/>
  <c r="G468"/>
  <c r="J468"/>
  <c r="B469"/>
  <c r="E469"/>
  <c r="F469"/>
  <c r="G469"/>
  <c r="J469"/>
  <c r="B470"/>
  <c r="E470"/>
  <c r="F470"/>
  <c r="J470"/>
  <c r="B471"/>
  <c r="E471"/>
  <c r="F471"/>
  <c r="J471"/>
  <c r="B472"/>
  <c r="E472"/>
  <c r="F472"/>
  <c r="G472"/>
  <c r="J472"/>
  <c r="B473"/>
  <c r="E473"/>
  <c r="F473"/>
  <c r="G473"/>
  <c r="J473"/>
  <c r="B474"/>
  <c r="E474"/>
  <c r="F474"/>
  <c r="J474"/>
  <c r="B475"/>
  <c r="E475"/>
  <c r="F475"/>
  <c r="J475"/>
  <c r="B476"/>
  <c r="E476"/>
  <c r="F476"/>
  <c r="G476"/>
  <c r="J476"/>
  <c r="B477"/>
  <c r="E477"/>
  <c r="F477"/>
  <c r="G477"/>
  <c r="J477"/>
  <c r="B478"/>
  <c r="E478"/>
  <c r="F478"/>
  <c r="J478"/>
  <c r="B479"/>
  <c r="E479"/>
  <c r="F479"/>
  <c r="J479"/>
  <c r="B480"/>
  <c r="E480"/>
  <c r="F480"/>
  <c r="G480"/>
  <c r="J480"/>
  <c r="B481"/>
  <c r="E481"/>
  <c r="F481"/>
  <c r="G481"/>
  <c r="J481"/>
  <c r="B482"/>
  <c r="E482"/>
  <c r="F482"/>
  <c r="J482"/>
  <c r="B483"/>
  <c r="E483"/>
  <c r="F483"/>
  <c r="J483"/>
  <c r="B484"/>
  <c r="E484"/>
  <c r="F484"/>
  <c r="G484"/>
  <c r="J484"/>
  <c r="B485"/>
  <c r="E485"/>
  <c r="F485"/>
  <c r="G485"/>
  <c r="J485"/>
  <c r="B486"/>
  <c r="E486"/>
  <c r="F486"/>
  <c r="J486"/>
  <c r="B487"/>
  <c r="E487"/>
  <c r="F487"/>
  <c r="J487"/>
  <c r="B488"/>
  <c r="E488"/>
  <c r="F488"/>
  <c r="G488"/>
  <c r="J488"/>
  <c r="B489"/>
  <c r="E489"/>
  <c r="F489"/>
  <c r="G489"/>
  <c r="J489"/>
  <c r="B490"/>
  <c r="E490"/>
  <c r="F490"/>
  <c r="J490"/>
  <c r="B491"/>
  <c r="E491"/>
  <c r="F491"/>
  <c r="J491"/>
  <c r="B492"/>
  <c r="E492"/>
  <c r="F492"/>
  <c r="G492"/>
  <c r="J492"/>
  <c r="B493"/>
  <c r="E493"/>
  <c r="F493"/>
  <c r="G493"/>
  <c r="J493"/>
  <c r="B494"/>
  <c r="E494"/>
  <c r="F494"/>
  <c r="J494"/>
  <c r="F496"/>
  <c r="G496"/>
  <c r="D497"/>
  <c r="B500"/>
  <c r="E500"/>
  <c r="F500"/>
  <c r="G500"/>
  <c r="J500"/>
  <c r="B501"/>
  <c r="E501"/>
  <c r="F501"/>
  <c r="J501"/>
  <c r="B502"/>
  <c r="E502"/>
  <c r="F502"/>
  <c r="G502"/>
  <c r="J502"/>
  <c r="B503"/>
  <c r="E503"/>
  <c r="F503"/>
  <c r="G503"/>
  <c r="J503"/>
  <c r="B504"/>
  <c r="E504"/>
  <c r="F504"/>
  <c r="J504"/>
  <c r="B505"/>
  <c r="E505"/>
  <c r="F505"/>
  <c r="G505"/>
  <c r="J505"/>
  <c r="B506"/>
  <c r="E506"/>
  <c r="F506"/>
  <c r="J506"/>
  <c r="B507"/>
  <c r="E507"/>
  <c r="F507"/>
  <c r="G507"/>
  <c r="J507"/>
  <c r="B508"/>
  <c r="E508"/>
  <c r="F508"/>
  <c r="G508"/>
  <c r="J508"/>
  <c r="B509"/>
  <c r="E509"/>
  <c r="F509"/>
  <c r="J509"/>
  <c r="B510"/>
  <c r="E510"/>
  <c r="F510"/>
  <c r="J510"/>
  <c r="B511"/>
  <c r="E511"/>
  <c r="F511"/>
  <c r="J511"/>
  <c r="B512"/>
  <c r="E512"/>
  <c r="F512"/>
  <c r="J512"/>
  <c r="B513"/>
  <c r="E513"/>
  <c r="F513"/>
  <c r="G513"/>
  <c r="J513"/>
  <c r="B514"/>
  <c r="E514"/>
  <c r="F514"/>
  <c r="G514"/>
  <c r="J514"/>
  <c r="B515"/>
  <c r="E515"/>
  <c r="F515"/>
  <c r="J515"/>
  <c r="B516"/>
  <c r="E516"/>
  <c r="F516"/>
  <c r="G516"/>
  <c r="J516"/>
  <c r="B517"/>
  <c r="E517"/>
  <c r="F517"/>
  <c r="J517"/>
  <c r="B518"/>
  <c r="E518"/>
  <c r="F518"/>
  <c r="G518"/>
  <c r="J518"/>
  <c r="B519"/>
  <c r="E519"/>
  <c r="F519"/>
  <c r="G519"/>
  <c r="J519"/>
  <c r="B520"/>
  <c r="E520"/>
  <c r="F520"/>
  <c r="J520"/>
  <c r="B521"/>
  <c r="E521"/>
  <c r="F521"/>
  <c r="G521"/>
  <c r="J521"/>
  <c r="B522"/>
  <c r="E522"/>
  <c r="F522"/>
  <c r="J522"/>
  <c r="B523"/>
  <c r="E523"/>
  <c r="F523"/>
  <c r="G523"/>
  <c r="J523"/>
  <c r="B524"/>
  <c r="E524"/>
  <c r="F524"/>
  <c r="G524"/>
  <c r="J524"/>
  <c r="B525"/>
  <c r="E525"/>
  <c r="F525"/>
  <c r="J525"/>
  <c r="B526"/>
  <c r="E526"/>
  <c r="F526"/>
  <c r="J526"/>
  <c r="B527"/>
  <c r="E527"/>
  <c r="F527"/>
  <c r="J527"/>
  <c r="B528"/>
  <c r="E528"/>
  <c r="F528"/>
  <c r="J528"/>
  <c r="B529"/>
  <c r="E529"/>
  <c r="F529"/>
  <c r="G529"/>
  <c r="J529"/>
  <c r="B530"/>
  <c r="E530"/>
  <c r="F530"/>
  <c r="G530"/>
  <c r="J530"/>
  <c r="B531"/>
  <c r="E531"/>
  <c r="F531"/>
  <c r="J531"/>
  <c r="B532"/>
  <c r="E532"/>
  <c r="F532"/>
  <c r="G532"/>
  <c r="J532"/>
  <c r="B533"/>
  <c r="E533"/>
  <c r="F533"/>
  <c r="J533"/>
  <c r="B534"/>
  <c r="E534"/>
  <c r="F534"/>
  <c r="J534"/>
  <c r="B535"/>
  <c r="E535"/>
  <c r="F535"/>
  <c r="G535"/>
  <c r="J535"/>
  <c r="B536"/>
  <c r="E536"/>
  <c r="F536"/>
  <c r="G536"/>
  <c r="J536"/>
  <c r="B537"/>
  <c r="E537"/>
  <c r="F537"/>
  <c r="G537"/>
  <c r="J537"/>
  <c r="B538"/>
  <c r="E538"/>
  <c r="F538"/>
  <c r="J538"/>
  <c r="B539"/>
  <c r="E539"/>
  <c r="F539"/>
  <c r="J539"/>
  <c r="B540"/>
  <c r="E540"/>
  <c r="F540"/>
  <c r="G540"/>
  <c r="J540"/>
  <c r="B541"/>
  <c r="E541"/>
  <c r="F541"/>
  <c r="J541"/>
  <c r="B542"/>
  <c r="E542"/>
  <c r="F542"/>
  <c r="J542"/>
  <c r="B543"/>
  <c r="E543"/>
  <c r="F543"/>
  <c r="G543"/>
  <c r="J543"/>
  <c r="B544"/>
  <c r="E544"/>
  <c r="F544"/>
  <c r="G544"/>
  <c r="J544"/>
  <c r="B545"/>
  <c r="E545"/>
  <c r="F545"/>
  <c r="G545"/>
  <c r="J545"/>
  <c r="B546"/>
  <c r="E546"/>
  <c r="F546"/>
  <c r="J546"/>
  <c r="B547"/>
  <c r="E547"/>
  <c r="F547"/>
  <c r="J547"/>
  <c r="B548"/>
  <c r="E548"/>
  <c r="F548"/>
  <c r="G548"/>
  <c r="J548"/>
  <c r="B549"/>
  <c r="E549"/>
  <c r="F549"/>
  <c r="J549"/>
  <c r="F1" i="27"/>
  <c r="G1"/>
  <c r="D2"/>
  <c r="B5"/>
  <c r="E5"/>
  <c r="F5"/>
  <c r="J5"/>
  <c r="B6"/>
  <c r="E6"/>
  <c r="F6"/>
  <c r="G6"/>
  <c r="J6"/>
  <c r="B7"/>
  <c r="E7"/>
  <c r="F7"/>
  <c r="J7"/>
  <c r="B8"/>
  <c r="E8"/>
  <c r="F8"/>
  <c r="G8"/>
  <c r="J8"/>
  <c r="B9"/>
  <c r="E9"/>
  <c r="F9"/>
  <c r="J9"/>
  <c r="B10"/>
  <c r="E10"/>
  <c r="F10"/>
  <c r="G10"/>
  <c r="J10"/>
  <c r="B11"/>
  <c r="E11"/>
  <c r="F11"/>
  <c r="J11"/>
  <c r="B12"/>
  <c r="E12"/>
  <c r="F12"/>
  <c r="G12"/>
  <c r="J12"/>
  <c r="B13"/>
  <c r="E13"/>
  <c r="F13"/>
  <c r="J13"/>
  <c r="B14"/>
  <c r="E14"/>
  <c r="F14"/>
  <c r="G14"/>
  <c r="J14"/>
  <c r="B15"/>
  <c r="E15"/>
  <c r="F15"/>
  <c r="J15"/>
  <c r="B16"/>
  <c r="E16"/>
  <c r="F16"/>
  <c r="G16"/>
  <c r="J16"/>
  <c r="B17"/>
  <c r="E17"/>
  <c r="F17"/>
  <c r="J17"/>
  <c r="B18"/>
  <c r="E18"/>
  <c r="F18"/>
  <c r="G18"/>
  <c r="J18"/>
  <c r="B19"/>
  <c r="E19"/>
  <c r="F19"/>
  <c r="J19"/>
  <c r="B20"/>
  <c r="E20"/>
  <c r="F20"/>
  <c r="G20"/>
  <c r="J20"/>
  <c r="B21"/>
  <c r="E21"/>
  <c r="F21"/>
  <c r="J21"/>
  <c r="B22"/>
  <c r="E22"/>
  <c r="F22"/>
  <c r="G22"/>
  <c r="J22"/>
  <c r="B23"/>
  <c r="E23"/>
  <c r="F23"/>
  <c r="J23"/>
  <c r="B24"/>
  <c r="E24"/>
  <c r="F24"/>
  <c r="G24"/>
  <c r="J24"/>
  <c r="B25"/>
  <c r="E25"/>
  <c r="F25"/>
  <c r="J25"/>
  <c r="B26"/>
  <c r="E26"/>
  <c r="F26"/>
  <c r="G26"/>
  <c r="J26"/>
  <c r="B27"/>
  <c r="E27"/>
  <c r="F27"/>
  <c r="J27"/>
  <c r="B28"/>
  <c r="E28"/>
  <c r="F28"/>
  <c r="G28"/>
  <c r="J28"/>
  <c r="B29"/>
  <c r="E29"/>
  <c r="F29"/>
  <c r="J29"/>
  <c r="B30"/>
  <c r="E30"/>
  <c r="F30"/>
  <c r="G30"/>
  <c r="J30"/>
  <c r="B31"/>
  <c r="E31"/>
  <c r="F31"/>
  <c r="J31"/>
  <c r="B32"/>
  <c r="E32"/>
  <c r="F32"/>
  <c r="G32"/>
  <c r="J32"/>
  <c r="B33"/>
  <c r="E33"/>
  <c r="F33"/>
  <c r="J33"/>
  <c r="B34"/>
  <c r="E34"/>
  <c r="F34"/>
  <c r="G34"/>
  <c r="J34"/>
  <c r="B35"/>
  <c r="E35"/>
  <c r="F35"/>
  <c r="J35"/>
  <c r="B36"/>
  <c r="E36"/>
  <c r="F36"/>
  <c r="G36"/>
  <c r="J36"/>
  <c r="B37"/>
  <c r="E37"/>
  <c r="F37"/>
  <c r="J37"/>
  <c r="B38"/>
  <c r="E38"/>
  <c r="F38"/>
  <c r="G38"/>
  <c r="J38"/>
  <c r="B39"/>
  <c r="E39"/>
  <c r="F39"/>
  <c r="J39"/>
  <c r="B40"/>
  <c r="E40"/>
  <c r="F40"/>
  <c r="G40"/>
  <c r="J40"/>
  <c r="B41"/>
  <c r="E41"/>
  <c r="F41"/>
  <c r="J41"/>
  <c r="B42"/>
  <c r="E42"/>
  <c r="F42"/>
  <c r="G42"/>
  <c r="J42"/>
  <c r="B43"/>
  <c r="E43"/>
  <c r="F43"/>
  <c r="J43"/>
  <c r="B44"/>
  <c r="E44"/>
  <c r="F44"/>
  <c r="G44"/>
  <c r="J44"/>
  <c r="B45"/>
  <c r="E45"/>
  <c r="F45"/>
  <c r="J45"/>
  <c r="B46"/>
  <c r="E46"/>
  <c r="F46"/>
  <c r="G46"/>
  <c r="J46"/>
  <c r="B47"/>
  <c r="E47"/>
  <c r="F47"/>
  <c r="J47"/>
  <c r="B48"/>
  <c r="E48"/>
  <c r="F48"/>
  <c r="G48"/>
  <c r="J48"/>
  <c r="B49"/>
  <c r="E49"/>
  <c r="F49"/>
  <c r="J49"/>
  <c r="B50"/>
  <c r="E50"/>
  <c r="F50"/>
  <c r="G50"/>
  <c r="J50"/>
  <c r="B51"/>
  <c r="E51"/>
  <c r="F51"/>
  <c r="J51"/>
  <c r="B52"/>
  <c r="E52"/>
  <c r="F52"/>
  <c r="G52"/>
  <c r="J52"/>
  <c r="B53"/>
  <c r="E53"/>
  <c r="F53"/>
  <c r="J53"/>
  <c r="B54"/>
  <c r="E54"/>
  <c r="F54"/>
  <c r="G54"/>
  <c r="J54"/>
  <c r="F56"/>
  <c r="G56"/>
  <c r="D57"/>
  <c r="B60"/>
  <c r="E60"/>
  <c r="F60"/>
  <c r="J60"/>
  <c r="B61"/>
  <c r="E61"/>
  <c r="F61"/>
  <c r="J61"/>
  <c r="B62"/>
  <c r="E62"/>
  <c r="F62"/>
  <c r="J62"/>
  <c r="B63"/>
  <c r="E63"/>
  <c r="F63"/>
  <c r="J63"/>
  <c r="B64"/>
  <c r="E64"/>
  <c r="F64"/>
  <c r="G64"/>
  <c r="J64"/>
  <c r="B65"/>
  <c r="E65"/>
  <c r="F65"/>
  <c r="G65"/>
  <c r="J65"/>
  <c r="B66"/>
  <c r="E66"/>
  <c r="F66"/>
  <c r="G66"/>
  <c r="J66"/>
  <c r="B67"/>
  <c r="E67"/>
  <c r="F67"/>
  <c r="G67"/>
  <c r="J67"/>
  <c r="B68"/>
  <c r="E68"/>
  <c r="F68"/>
  <c r="J68"/>
  <c r="B69"/>
  <c r="E69"/>
  <c r="F69"/>
  <c r="G69"/>
  <c r="J69"/>
  <c r="B70"/>
  <c r="E70"/>
  <c r="F70"/>
  <c r="G70"/>
  <c r="J70"/>
  <c r="B71"/>
  <c r="E71"/>
  <c r="F71"/>
  <c r="J71"/>
  <c r="B72"/>
  <c r="E72"/>
  <c r="F72"/>
  <c r="G72"/>
  <c r="J72"/>
  <c r="B73"/>
  <c r="E73"/>
  <c r="F73"/>
  <c r="J73"/>
  <c r="B74"/>
  <c r="E74"/>
  <c r="F74"/>
  <c r="G74"/>
  <c r="J74"/>
  <c r="B75"/>
  <c r="E75"/>
  <c r="F75"/>
  <c r="G75"/>
  <c r="J75"/>
  <c r="B76"/>
  <c r="E76"/>
  <c r="F76"/>
  <c r="J76"/>
  <c r="B77"/>
  <c r="E77"/>
  <c r="F77"/>
  <c r="J77"/>
  <c r="B78"/>
  <c r="E78"/>
  <c r="F78"/>
  <c r="J78"/>
  <c r="B79"/>
  <c r="E79"/>
  <c r="F79"/>
  <c r="J79"/>
  <c r="B80"/>
  <c r="E80"/>
  <c r="F80"/>
  <c r="G80"/>
  <c r="J80"/>
  <c r="B81"/>
  <c r="E81"/>
  <c r="F81"/>
  <c r="G81"/>
  <c r="J81"/>
  <c r="B82"/>
  <c r="E82"/>
  <c r="F82"/>
  <c r="J82"/>
  <c r="B83"/>
  <c r="E83"/>
  <c r="F83"/>
  <c r="G83"/>
  <c r="J83"/>
  <c r="B84"/>
  <c r="E84"/>
  <c r="F84"/>
  <c r="J84"/>
  <c r="B85"/>
  <c r="E85"/>
  <c r="F85"/>
  <c r="G85"/>
  <c r="J85"/>
  <c r="B86"/>
  <c r="E86"/>
  <c r="F86"/>
  <c r="G86"/>
  <c r="J86"/>
  <c r="B87"/>
  <c r="E87"/>
  <c r="F87"/>
  <c r="J87"/>
  <c r="B88"/>
  <c r="E88"/>
  <c r="F88"/>
  <c r="G88"/>
  <c r="J88"/>
  <c r="B89"/>
  <c r="E89"/>
  <c r="F89"/>
  <c r="J89"/>
  <c r="B90"/>
  <c r="E90"/>
  <c r="F90"/>
  <c r="G90"/>
  <c r="J90"/>
  <c r="B91"/>
  <c r="E91"/>
  <c r="F91"/>
  <c r="G91"/>
  <c r="J91"/>
  <c r="B92"/>
  <c r="E92"/>
  <c r="F92"/>
  <c r="G92"/>
  <c r="J92"/>
  <c r="B93"/>
  <c r="E93"/>
  <c r="F93"/>
  <c r="J93"/>
  <c r="B94"/>
  <c r="E94"/>
  <c r="F94"/>
  <c r="G94"/>
  <c r="J94"/>
  <c r="B95"/>
  <c r="E95"/>
  <c r="F95"/>
  <c r="J95"/>
  <c r="B96"/>
  <c r="E96"/>
  <c r="F96"/>
  <c r="J96"/>
  <c r="B97"/>
  <c r="E97"/>
  <c r="F97"/>
  <c r="G97"/>
  <c r="J97"/>
  <c r="B98"/>
  <c r="E98"/>
  <c r="F98"/>
  <c r="G98"/>
  <c r="J98"/>
  <c r="B99"/>
  <c r="E99"/>
  <c r="F99"/>
  <c r="G99"/>
  <c r="J99"/>
  <c r="B100"/>
  <c r="E100"/>
  <c r="F100"/>
  <c r="J100"/>
  <c r="B101"/>
  <c r="E101"/>
  <c r="F101"/>
  <c r="G101"/>
  <c r="J101"/>
  <c r="B102"/>
  <c r="E102"/>
  <c r="F102"/>
  <c r="J102"/>
  <c r="B103"/>
  <c r="E103"/>
  <c r="F103"/>
  <c r="G103"/>
  <c r="J103"/>
  <c r="B104"/>
  <c r="E104"/>
  <c r="F104"/>
  <c r="G104"/>
  <c r="J104"/>
  <c r="B105"/>
  <c r="E105"/>
  <c r="F105"/>
  <c r="G105"/>
  <c r="J105"/>
  <c r="B106"/>
  <c r="E106"/>
  <c r="F106"/>
  <c r="J106"/>
  <c r="B107"/>
  <c r="E107"/>
  <c r="F107"/>
  <c r="J107"/>
  <c r="B108"/>
  <c r="E108"/>
  <c r="F108"/>
  <c r="G108"/>
  <c r="J108"/>
  <c r="B109"/>
  <c r="E109"/>
  <c r="F109"/>
  <c r="J109"/>
  <c r="F111"/>
  <c r="G111"/>
  <c r="D112"/>
  <c r="B115"/>
  <c r="E115"/>
  <c r="F115"/>
  <c r="G115"/>
  <c r="J115"/>
  <c r="B116"/>
  <c r="E116"/>
  <c r="F116"/>
  <c r="G116"/>
  <c r="J116"/>
  <c r="B117"/>
  <c r="E117"/>
  <c r="F117"/>
  <c r="J117"/>
  <c r="B118"/>
  <c r="E118"/>
  <c r="F118"/>
  <c r="J118"/>
  <c r="B119"/>
  <c r="E119"/>
  <c r="F119"/>
  <c r="G119"/>
  <c r="J119"/>
  <c r="B120"/>
  <c r="E120"/>
  <c r="F120"/>
  <c r="G120"/>
  <c r="J120"/>
  <c r="B121"/>
  <c r="E121"/>
  <c r="F121"/>
  <c r="J121"/>
  <c r="B122"/>
  <c r="E122"/>
  <c r="F122"/>
  <c r="J122"/>
  <c r="B123"/>
  <c r="E123"/>
  <c r="F123"/>
  <c r="G123"/>
  <c r="J123"/>
  <c r="B124"/>
  <c r="E124"/>
  <c r="F124"/>
  <c r="G124"/>
  <c r="J124"/>
  <c r="B125"/>
  <c r="E125"/>
  <c r="F125"/>
  <c r="J125"/>
  <c r="B126"/>
  <c r="E126"/>
  <c r="F126"/>
  <c r="J126"/>
  <c r="B127"/>
  <c r="E127"/>
  <c r="F127"/>
  <c r="G127"/>
  <c r="J127"/>
  <c r="B128"/>
  <c r="E128"/>
  <c r="F128"/>
  <c r="G128"/>
  <c r="J128"/>
  <c r="B129"/>
  <c r="E129"/>
  <c r="F129"/>
  <c r="J129"/>
  <c r="B130"/>
  <c r="E130"/>
  <c r="F130"/>
  <c r="J130"/>
  <c r="B131"/>
  <c r="E131"/>
  <c r="F131"/>
  <c r="G131"/>
  <c r="J131"/>
  <c r="B132"/>
  <c r="E132"/>
  <c r="F132"/>
  <c r="G132"/>
  <c r="J132"/>
  <c r="B133"/>
  <c r="E133"/>
  <c r="F133"/>
  <c r="J133"/>
  <c r="B134"/>
  <c r="E134"/>
  <c r="F134"/>
  <c r="J134"/>
  <c r="B135"/>
  <c r="E135"/>
  <c r="F135"/>
  <c r="G135"/>
  <c r="J135"/>
  <c r="B136"/>
  <c r="E136"/>
  <c r="F136"/>
  <c r="G136"/>
  <c r="J136"/>
  <c r="B137"/>
  <c r="E137"/>
  <c r="F137"/>
  <c r="J137"/>
  <c r="B138"/>
  <c r="E138"/>
  <c r="F138"/>
  <c r="J138"/>
  <c r="B139"/>
  <c r="E139"/>
  <c r="F139"/>
  <c r="G139"/>
  <c r="J139"/>
  <c r="B140"/>
  <c r="E140"/>
  <c r="F140"/>
  <c r="G140"/>
  <c r="J140"/>
  <c r="B141"/>
  <c r="E141"/>
  <c r="F141"/>
  <c r="J141"/>
  <c r="B142"/>
  <c r="E142"/>
  <c r="F142"/>
  <c r="J142"/>
  <c r="B143"/>
  <c r="E143"/>
  <c r="F143"/>
  <c r="G143"/>
  <c r="J143"/>
  <c r="B144"/>
  <c r="E144"/>
  <c r="F144"/>
  <c r="G144"/>
  <c r="J144"/>
  <c r="B145"/>
  <c r="E145"/>
  <c r="F145"/>
  <c r="J145"/>
  <c r="B146"/>
  <c r="E146"/>
  <c r="F146"/>
  <c r="J146"/>
  <c r="B147"/>
  <c r="E147"/>
  <c r="F147"/>
  <c r="G147"/>
  <c r="J147"/>
  <c r="B148"/>
  <c r="E148"/>
  <c r="F148"/>
  <c r="G148"/>
  <c r="J148"/>
  <c r="B149"/>
  <c r="E149"/>
  <c r="F149"/>
  <c r="J149"/>
  <c r="B150"/>
  <c r="E150"/>
  <c r="F150"/>
  <c r="J150"/>
  <c r="B151"/>
  <c r="E151"/>
  <c r="F151"/>
  <c r="G151"/>
  <c r="J151"/>
  <c r="B152"/>
  <c r="E152"/>
  <c r="F152"/>
  <c r="G152"/>
  <c r="J152"/>
  <c r="B153"/>
  <c r="E153"/>
  <c r="F153"/>
  <c r="J153"/>
  <c r="B154"/>
  <c r="E154"/>
  <c r="F154"/>
  <c r="J154"/>
  <c r="B155"/>
  <c r="E155"/>
  <c r="F155"/>
  <c r="G155"/>
  <c r="J155"/>
  <c r="B156"/>
  <c r="E156"/>
  <c r="F156"/>
  <c r="G156"/>
  <c r="J156"/>
  <c r="B157"/>
  <c r="E157"/>
  <c r="F157"/>
  <c r="J157"/>
  <c r="B158"/>
  <c r="E158"/>
  <c r="F158"/>
  <c r="J158"/>
  <c r="B159"/>
  <c r="E159"/>
  <c r="F159"/>
  <c r="G159"/>
  <c r="J159"/>
  <c r="B160"/>
  <c r="E160"/>
  <c r="F160"/>
  <c r="G160"/>
  <c r="J160"/>
  <c r="B161"/>
  <c r="E161"/>
  <c r="F161"/>
  <c r="J161"/>
  <c r="B162"/>
  <c r="E162"/>
  <c r="F162"/>
  <c r="J162"/>
  <c r="B163"/>
  <c r="E163"/>
  <c r="F163"/>
  <c r="G163"/>
  <c r="J163"/>
  <c r="B164"/>
  <c r="E164"/>
  <c r="F164"/>
  <c r="G164"/>
  <c r="J164"/>
  <c r="F166"/>
  <c r="G166"/>
  <c r="D167"/>
  <c r="B170"/>
  <c r="E170"/>
  <c r="F170"/>
  <c r="J170"/>
  <c r="B171"/>
  <c r="E171"/>
  <c r="F171"/>
  <c r="G171"/>
  <c r="J171"/>
  <c r="B172"/>
  <c r="E172"/>
  <c r="F172"/>
  <c r="J172"/>
  <c r="B173"/>
  <c r="E173"/>
  <c r="F173"/>
  <c r="G173"/>
  <c r="J173"/>
  <c r="B174"/>
  <c r="E174"/>
  <c r="F174"/>
  <c r="G174"/>
  <c r="J174"/>
  <c r="B175"/>
  <c r="E175"/>
  <c r="F175"/>
  <c r="J175"/>
  <c r="B176"/>
  <c r="E176"/>
  <c r="F176"/>
  <c r="J176"/>
  <c r="B177"/>
  <c r="E177"/>
  <c r="F177"/>
  <c r="J177"/>
  <c r="B178"/>
  <c r="E178"/>
  <c r="F178"/>
  <c r="J178"/>
  <c r="B179"/>
  <c r="E179"/>
  <c r="F179"/>
  <c r="G179"/>
  <c r="J179"/>
  <c r="B180"/>
  <c r="E180"/>
  <c r="F180"/>
  <c r="G180"/>
  <c r="J180"/>
  <c r="B181"/>
  <c r="E181"/>
  <c r="F181"/>
  <c r="J181"/>
  <c r="B182"/>
  <c r="E182"/>
  <c r="F182"/>
  <c r="G182"/>
  <c r="J182"/>
  <c r="B183"/>
  <c r="E183"/>
  <c r="F183"/>
  <c r="J183"/>
  <c r="B184"/>
  <c r="E184"/>
  <c r="F184"/>
  <c r="G184"/>
  <c r="J184"/>
  <c r="B185"/>
  <c r="E185"/>
  <c r="F185"/>
  <c r="G185"/>
  <c r="J185"/>
  <c r="B186"/>
  <c r="E186"/>
  <c r="F186"/>
  <c r="J186"/>
  <c r="B187"/>
  <c r="E187"/>
  <c r="F187"/>
  <c r="G187"/>
  <c r="J187"/>
  <c r="B188"/>
  <c r="E188"/>
  <c r="F188"/>
  <c r="J188"/>
  <c r="B189"/>
  <c r="E189"/>
  <c r="F189"/>
  <c r="G189"/>
  <c r="J189"/>
  <c r="B190"/>
  <c r="E190"/>
  <c r="F190"/>
  <c r="G190"/>
  <c r="J190"/>
  <c r="B191"/>
  <c r="E191"/>
  <c r="F191"/>
  <c r="J191"/>
  <c r="B192"/>
  <c r="E192"/>
  <c r="F192"/>
  <c r="J192"/>
  <c r="B193"/>
  <c r="E193"/>
  <c r="F193"/>
  <c r="J193"/>
  <c r="B194"/>
  <c r="E194"/>
  <c r="F194"/>
  <c r="J194"/>
  <c r="B195"/>
  <c r="E195"/>
  <c r="F195"/>
  <c r="G195"/>
  <c r="J195"/>
  <c r="B196"/>
  <c r="E196"/>
  <c r="F196"/>
  <c r="G196"/>
  <c r="J196"/>
  <c r="B197"/>
  <c r="E197"/>
  <c r="F197"/>
  <c r="J197"/>
  <c r="B198"/>
  <c r="E198"/>
  <c r="F198"/>
  <c r="G198"/>
  <c r="J198"/>
  <c r="B199"/>
  <c r="E199"/>
  <c r="F199"/>
  <c r="J199"/>
  <c r="B200"/>
  <c r="E200"/>
  <c r="F200"/>
  <c r="J200"/>
  <c r="B201"/>
  <c r="E201"/>
  <c r="F201"/>
  <c r="G201"/>
  <c r="J201"/>
  <c r="B202"/>
  <c r="E202"/>
  <c r="F202"/>
  <c r="G202"/>
  <c r="J202"/>
  <c r="B203"/>
  <c r="E203"/>
  <c r="F203"/>
  <c r="J203"/>
  <c r="B204"/>
  <c r="E204"/>
  <c r="F204"/>
  <c r="J204"/>
  <c r="B205"/>
  <c r="E205"/>
  <c r="F205"/>
  <c r="G205"/>
  <c r="J205"/>
  <c r="B206"/>
  <c r="E206"/>
  <c r="F206"/>
  <c r="J206"/>
  <c r="B207"/>
  <c r="E207"/>
  <c r="F207"/>
  <c r="G207"/>
  <c r="J207"/>
  <c r="B208"/>
  <c r="E208"/>
  <c r="F208"/>
  <c r="G208"/>
  <c r="J208"/>
  <c r="B209"/>
  <c r="E209"/>
  <c r="F209"/>
  <c r="G209"/>
  <c r="J209"/>
  <c r="B210"/>
  <c r="E210"/>
  <c r="F210"/>
  <c r="J210"/>
  <c r="B211"/>
  <c r="E211"/>
  <c r="F211"/>
  <c r="G211"/>
  <c r="J211"/>
  <c r="B212"/>
  <c r="E212"/>
  <c r="F212"/>
  <c r="J212"/>
  <c r="B213"/>
  <c r="E213"/>
  <c r="F213"/>
  <c r="J213"/>
  <c r="B214"/>
  <c r="E214"/>
  <c r="F214"/>
  <c r="G214"/>
  <c r="J214"/>
  <c r="B215"/>
  <c r="E215"/>
  <c r="F215"/>
  <c r="G215"/>
  <c r="J215"/>
  <c r="B216"/>
  <c r="E216"/>
  <c r="F216"/>
  <c r="J216"/>
  <c r="B217"/>
  <c r="E217"/>
  <c r="F217"/>
  <c r="J217"/>
  <c r="B218"/>
  <c r="E218"/>
  <c r="F218"/>
  <c r="G218"/>
  <c r="J218"/>
  <c r="B219"/>
  <c r="E219"/>
  <c r="F219"/>
  <c r="J219"/>
  <c r="F221"/>
  <c r="G221"/>
  <c r="D222"/>
  <c r="B225"/>
  <c r="E225"/>
  <c r="F225"/>
  <c r="G225"/>
  <c r="J225"/>
  <c r="B226"/>
  <c r="E226"/>
  <c r="F226"/>
  <c r="J226"/>
  <c r="B227"/>
  <c r="E227"/>
  <c r="F227"/>
  <c r="G227"/>
  <c r="J227"/>
  <c r="B228"/>
  <c r="E228"/>
  <c r="F228"/>
  <c r="J228"/>
  <c r="B229"/>
  <c r="E229"/>
  <c r="F229"/>
  <c r="G229"/>
  <c r="J229"/>
  <c r="B230"/>
  <c r="E230"/>
  <c r="F230"/>
  <c r="J230"/>
  <c r="B231"/>
  <c r="E231"/>
  <c r="F231"/>
  <c r="G231"/>
  <c r="J231"/>
  <c r="B232"/>
  <c r="E232"/>
  <c r="F232"/>
  <c r="J232"/>
  <c r="B233"/>
  <c r="E233"/>
  <c r="F233"/>
  <c r="G233"/>
  <c r="J233"/>
  <c r="B234"/>
  <c r="E234"/>
  <c r="F234"/>
  <c r="J234"/>
  <c r="B235"/>
  <c r="E235"/>
  <c r="F235"/>
  <c r="G235"/>
  <c r="J235"/>
  <c r="B236"/>
  <c r="E236"/>
  <c r="F236"/>
  <c r="J236"/>
  <c r="B237"/>
  <c r="E237"/>
  <c r="F237"/>
  <c r="G237"/>
  <c r="J237"/>
  <c r="B238"/>
  <c r="E238"/>
  <c r="F238"/>
  <c r="J238"/>
  <c r="B239"/>
  <c r="E239"/>
  <c r="F239"/>
  <c r="G239"/>
  <c r="J239"/>
  <c r="B240"/>
  <c r="E240"/>
  <c r="F240"/>
  <c r="J240"/>
  <c r="B241"/>
  <c r="E241"/>
  <c r="F241"/>
  <c r="G241"/>
  <c r="J241"/>
  <c r="B242"/>
  <c r="E242"/>
  <c r="F242"/>
  <c r="J242"/>
  <c r="B243"/>
  <c r="E243"/>
  <c r="F243"/>
  <c r="G243"/>
  <c r="J243"/>
  <c r="B244"/>
  <c r="E244"/>
  <c r="F244"/>
  <c r="J244"/>
  <c r="B245"/>
  <c r="E245"/>
  <c r="F245"/>
  <c r="G245"/>
  <c r="J245"/>
  <c r="B246"/>
  <c r="E246"/>
  <c r="F246"/>
  <c r="J246"/>
  <c r="B247"/>
  <c r="E247"/>
  <c r="F247"/>
  <c r="G247"/>
  <c r="J247"/>
  <c r="B248"/>
  <c r="E248"/>
  <c r="F248"/>
  <c r="J248"/>
  <c r="B249"/>
  <c r="E249"/>
  <c r="F249"/>
  <c r="G249"/>
  <c r="J249"/>
  <c r="B250"/>
  <c r="E250"/>
  <c r="F250"/>
  <c r="J250"/>
  <c r="B251"/>
  <c r="E251"/>
  <c r="F251"/>
  <c r="G251"/>
  <c r="J251"/>
  <c r="B252"/>
  <c r="E252"/>
  <c r="F252"/>
  <c r="J252"/>
  <c r="B253"/>
  <c r="E253"/>
  <c r="F253"/>
  <c r="G253"/>
  <c r="J253"/>
  <c r="B254"/>
  <c r="E254"/>
  <c r="F254"/>
  <c r="J254"/>
  <c r="B255"/>
  <c r="E255"/>
  <c r="F255"/>
  <c r="G255"/>
  <c r="J255"/>
  <c r="B256"/>
  <c r="E256"/>
  <c r="F256"/>
  <c r="J256"/>
  <c r="B257"/>
  <c r="E257"/>
  <c r="F257"/>
  <c r="G257"/>
  <c r="J257"/>
  <c r="B258"/>
  <c r="E258"/>
  <c r="F258"/>
  <c r="J258"/>
  <c r="B259"/>
  <c r="E259"/>
  <c r="F259"/>
  <c r="G259"/>
  <c r="J259"/>
  <c r="B260"/>
  <c r="E260"/>
  <c r="F260"/>
  <c r="J260"/>
  <c r="B261"/>
  <c r="E261"/>
  <c r="F261"/>
  <c r="G261"/>
  <c r="J261"/>
  <c r="B262"/>
  <c r="E262"/>
  <c r="F262"/>
  <c r="J262"/>
  <c r="B263"/>
  <c r="E263"/>
  <c r="F263"/>
  <c r="G263"/>
  <c r="J263"/>
  <c r="B264"/>
  <c r="E264"/>
  <c r="F264"/>
  <c r="J264"/>
  <c r="B265"/>
  <c r="E265"/>
  <c r="F265"/>
  <c r="G265"/>
  <c r="J265"/>
  <c r="B266"/>
  <c r="E266"/>
  <c r="F266"/>
  <c r="G266"/>
  <c r="J266"/>
  <c r="B267"/>
  <c r="E267"/>
  <c r="F267"/>
  <c r="G267"/>
  <c r="J267"/>
  <c r="B268"/>
  <c r="E268"/>
  <c r="F268"/>
  <c r="J268"/>
  <c r="B269"/>
  <c r="E269"/>
  <c r="F269"/>
  <c r="G269"/>
  <c r="J269"/>
  <c r="B270"/>
  <c r="E270"/>
  <c r="F270"/>
  <c r="J270"/>
  <c r="B271"/>
  <c r="E271"/>
  <c r="F271"/>
  <c r="G271"/>
  <c r="J271"/>
  <c r="B272"/>
  <c r="E272"/>
  <c r="F272"/>
  <c r="J272"/>
  <c r="B273"/>
  <c r="E273"/>
  <c r="F273"/>
  <c r="G273"/>
  <c r="J273"/>
  <c r="B274"/>
  <c r="E274"/>
  <c r="F274"/>
  <c r="J274"/>
  <c r="F276"/>
  <c r="G276"/>
  <c r="D277"/>
  <c r="B280"/>
  <c r="E280"/>
  <c r="F280"/>
  <c r="G280"/>
  <c r="J280"/>
  <c r="B281"/>
  <c r="E281"/>
  <c r="F281"/>
  <c r="J281"/>
  <c r="B282"/>
  <c r="E282"/>
  <c r="F282"/>
  <c r="G282"/>
  <c r="J282"/>
  <c r="B283"/>
  <c r="E283"/>
  <c r="F283"/>
  <c r="G283"/>
  <c r="J283"/>
  <c r="B284"/>
  <c r="E284"/>
  <c r="F284"/>
  <c r="J284"/>
  <c r="B285"/>
  <c r="E285"/>
  <c r="F285"/>
  <c r="J285"/>
  <c r="B286"/>
  <c r="E286"/>
  <c r="F286"/>
  <c r="J286"/>
  <c r="B287"/>
  <c r="E287"/>
  <c r="F287"/>
  <c r="J287"/>
  <c r="B288"/>
  <c r="E288"/>
  <c r="F288"/>
  <c r="G288"/>
  <c r="J288"/>
  <c r="B289"/>
  <c r="E289"/>
  <c r="F289"/>
  <c r="G289"/>
  <c r="J289"/>
  <c r="B290"/>
  <c r="E290"/>
  <c r="F290"/>
  <c r="J290"/>
  <c r="B291"/>
  <c r="E291"/>
  <c r="F291"/>
  <c r="G291"/>
  <c r="J291"/>
  <c r="B292"/>
  <c r="E292"/>
  <c r="F292"/>
  <c r="J292"/>
  <c r="B293"/>
  <c r="E293"/>
  <c r="F293"/>
  <c r="G293"/>
  <c r="J293"/>
  <c r="B294"/>
  <c r="E294"/>
  <c r="F294"/>
  <c r="G294"/>
  <c r="J294"/>
  <c r="B295"/>
  <c r="E295"/>
  <c r="F295"/>
  <c r="J295"/>
  <c r="B296"/>
  <c r="E296"/>
  <c r="F296"/>
  <c r="G296"/>
  <c r="J296"/>
  <c r="B297"/>
  <c r="E297"/>
  <c r="F297"/>
  <c r="J297"/>
  <c r="B298"/>
  <c r="E298"/>
  <c r="F298"/>
  <c r="G298"/>
  <c r="J298"/>
  <c r="B299"/>
  <c r="E299"/>
  <c r="F299"/>
  <c r="G299"/>
  <c r="J299"/>
  <c r="B300"/>
  <c r="E300"/>
  <c r="F300"/>
  <c r="J300"/>
  <c r="B301"/>
  <c r="E301"/>
  <c r="F301"/>
  <c r="J301"/>
  <c r="B302"/>
  <c r="E302"/>
  <c r="F302"/>
  <c r="G302"/>
  <c r="J302"/>
  <c r="B303"/>
  <c r="E303"/>
  <c r="F303"/>
  <c r="J303"/>
  <c r="B304"/>
  <c r="E304"/>
  <c r="F304"/>
  <c r="G304"/>
  <c r="J304"/>
  <c r="B305"/>
  <c r="E305"/>
  <c r="F305"/>
  <c r="G305"/>
  <c r="J305"/>
  <c r="B306"/>
  <c r="E306"/>
  <c r="F306"/>
  <c r="G306"/>
  <c r="J306"/>
  <c r="B307"/>
  <c r="E307"/>
  <c r="F307"/>
  <c r="J307"/>
  <c r="B308"/>
  <c r="E308"/>
  <c r="F308"/>
  <c r="G308"/>
  <c r="J308"/>
  <c r="B309"/>
  <c r="E309"/>
  <c r="F309"/>
  <c r="J309"/>
  <c r="B310"/>
  <c r="E310"/>
  <c r="F310"/>
  <c r="J310"/>
  <c r="B311"/>
  <c r="E311"/>
  <c r="F311"/>
  <c r="G311"/>
  <c r="J311"/>
  <c r="B312"/>
  <c r="E312"/>
  <c r="F312"/>
  <c r="G312"/>
  <c r="J312"/>
  <c r="B313"/>
  <c r="E313"/>
  <c r="F313"/>
  <c r="J313"/>
  <c r="B314"/>
  <c r="E314"/>
  <c r="F314"/>
  <c r="J314"/>
  <c r="B315"/>
  <c r="E315"/>
  <c r="F315"/>
  <c r="G315"/>
  <c r="J315"/>
  <c r="B316"/>
  <c r="E316"/>
  <c r="F316"/>
  <c r="J316"/>
  <c r="B317"/>
  <c r="E317"/>
  <c r="F317"/>
  <c r="G317"/>
  <c r="J317"/>
  <c r="B318"/>
  <c r="E318"/>
  <c r="F318"/>
  <c r="G318"/>
  <c r="J318"/>
  <c r="B319"/>
  <c r="E319"/>
  <c r="F319"/>
  <c r="G319"/>
  <c r="J319"/>
  <c r="B320"/>
  <c r="E320"/>
  <c r="F320"/>
  <c r="J320"/>
  <c r="B321"/>
  <c r="E321"/>
  <c r="F321"/>
  <c r="G321"/>
  <c r="J321"/>
  <c r="B322"/>
  <c r="E322"/>
  <c r="F322"/>
  <c r="J322"/>
  <c r="B323"/>
  <c r="E323"/>
  <c r="F323"/>
  <c r="J323"/>
  <c r="B324"/>
  <c r="E324"/>
  <c r="F324"/>
  <c r="G324"/>
  <c r="J324"/>
  <c r="B325"/>
  <c r="E325"/>
  <c r="F325"/>
  <c r="G325"/>
  <c r="J325"/>
  <c r="B326"/>
  <c r="E326"/>
  <c r="F326"/>
  <c r="J326"/>
  <c r="B327"/>
  <c r="E327"/>
  <c r="F327"/>
  <c r="J327"/>
  <c r="B328"/>
  <c r="E328"/>
  <c r="F328"/>
  <c r="J328"/>
  <c r="B329"/>
  <c r="E329"/>
  <c r="F329"/>
  <c r="J329"/>
  <c r="F331"/>
  <c r="G331"/>
  <c r="D332"/>
  <c r="B335"/>
  <c r="E335"/>
  <c r="F335"/>
  <c r="G335"/>
  <c r="J335"/>
  <c r="B336"/>
  <c r="E336"/>
  <c r="F336"/>
  <c r="J336"/>
  <c r="B337"/>
  <c r="E337"/>
  <c r="F337"/>
  <c r="G337"/>
  <c r="J337"/>
  <c r="B338"/>
  <c r="E338"/>
  <c r="F338"/>
  <c r="J338"/>
  <c r="B339"/>
  <c r="E339"/>
  <c r="F339"/>
  <c r="G339"/>
  <c r="J339"/>
  <c r="B340"/>
  <c r="E340"/>
  <c r="F340"/>
  <c r="J340"/>
  <c r="B341"/>
  <c r="E341"/>
  <c r="F341"/>
  <c r="G341"/>
  <c r="J341"/>
  <c r="B342"/>
  <c r="E342"/>
  <c r="F342"/>
  <c r="J342"/>
  <c r="B343"/>
  <c r="E343"/>
  <c r="F343"/>
  <c r="G343"/>
  <c r="J343"/>
  <c r="B344"/>
  <c r="E344"/>
  <c r="F344"/>
  <c r="J344"/>
  <c r="B345"/>
  <c r="E345"/>
  <c r="F345"/>
  <c r="G345"/>
  <c r="J345"/>
  <c r="B346"/>
  <c r="E346"/>
  <c r="F346"/>
  <c r="J346"/>
  <c r="B347"/>
  <c r="E347"/>
  <c r="F347"/>
  <c r="G347"/>
  <c r="J347"/>
  <c r="B348"/>
  <c r="E348"/>
  <c r="F348"/>
  <c r="J348"/>
  <c r="B349"/>
  <c r="E349"/>
  <c r="F349"/>
  <c r="G349"/>
  <c r="J349"/>
  <c r="B350"/>
  <c r="E350"/>
  <c r="F350"/>
  <c r="J350"/>
  <c r="B351"/>
  <c r="E351"/>
  <c r="F351"/>
  <c r="G351"/>
  <c r="J351"/>
  <c r="B352"/>
  <c r="E352"/>
  <c r="F352"/>
  <c r="J352"/>
  <c r="B353"/>
  <c r="E353"/>
  <c r="F353"/>
  <c r="G353"/>
  <c r="J353"/>
  <c r="B354"/>
  <c r="E354"/>
  <c r="F354"/>
  <c r="J354"/>
  <c r="B355"/>
  <c r="E355"/>
  <c r="F355"/>
  <c r="G355"/>
  <c r="J355"/>
  <c r="B356"/>
  <c r="E356"/>
  <c r="F356"/>
  <c r="J356"/>
  <c r="B357"/>
  <c r="E357"/>
  <c r="F357"/>
  <c r="G357"/>
  <c r="J357"/>
  <c r="B358"/>
  <c r="E358"/>
  <c r="F358"/>
  <c r="J358"/>
  <c r="B359"/>
  <c r="E359"/>
  <c r="F359"/>
  <c r="G359"/>
  <c r="J359"/>
  <c r="B360"/>
  <c r="E360"/>
  <c r="F360"/>
  <c r="J360"/>
  <c r="B361"/>
  <c r="E361"/>
  <c r="F361"/>
  <c r="G361"/>
  <c r="J361"/>
  <c r="B362"/>
  <c r="E362"/>
  <c r="F362"/>
  <c r="J362"/>
  <c r="B363"/>
  <c r="E363"/>
  <c r="F363"/>
  <c r="G363"/>
  <c r="J363"/>
  <c r="B364"/>
  <c r="E364"/>
  <c r="F364"/>
  <c r="J364"/>
  <c r="B365"/>
  <c r="E365"/>
  <c r="F365"/>
  <c r="G365"/>
  <c r="J365"/>
  <c r="B366"/>
  <c r="E366"/>
  <c r="F366"/>
  <c r="J366"/>
  <c r="B367"/>
  <c r="E367"/>
  <c r="F367"/>
  <c r="G367"/>
  <c r="J367"/>
  <c r="B368"/>
  <c r="E368"/>
  <c r="F368"/>
  <c r="J368"/>
  <c r="B369"/>
  <c r="E369"/>
  <c r="F369"/>
  <c r="G369"/>
  <c r="J369"/>
  <c r="B370"/>
  <c r="E370"/>
  <c r="F370"/>
  <c r="J370"/>
  <c r="B371"/>
  <c r="E371"/>
  <c r="F371"/>
  <c r="G371"/>
  <c r="J371"/>
  <c r="B372"/>
  <c r="E372"/>
  <c r="F372"/>
  <c r="J372"/>
  <c r="B373"/>
  <c r="E373"/>
  <c r="F373"/>
  <c r="G373"/>
  <c r="J373"/>
  <c r="B374"/>
  <c r="E374"/>
  <c r="F374"/>
  <c r="J374"/>
  <c r="B375"/>
  <c r="E375"/>
  <c r="F375"/>
  <c r="G375"/>
  <c r="J375"/>
  <c r="B376"/>
  <c r="E376"/>
  <c r="F376"/>
  <c r="J376"/>
  <c r="B377"/>
  <c r="E377"/>
  <c r="F377"/>
  <c r="G377"/>
  <c r="J377"/>
  <c r="B378"/>
  <c r="E378"/>
  <c r="F378"/>
  <c r="J378"/>
  <c r="B379"/>
  <c r="E379"/>
  <c r="F379"/>
  <c r="G379"/>
  <c r="J379"/>
  <c r="B380"/>
  <c r="E380"/>
  <c r="F380"/>
  <c r="J380"/>
  <c r="B381"/>
  <c r="E381"/>
  <c r="F381"/>
  <c r="G381"/>
  <c r="J381"/>
  <c r="B382"/>
  <c r="E382"/>
  <c r="F382"/>
  <c r="J382"/>
  <c r="B383"/>
  <c r="E383"/>
  <c r="F383"/>
  <c r="G383"/>
  <c r="J383"/>
  <c r="B384"/>
  <c r="E384"/>
  <c r="F384"/>
  <c r="J384"/>
  <c r="F386"/>
  <c r="G386"/>
  <c r="D387"/>
  <c r="B390"/>
  <c r="E390"/>
  <c r="F390"/>
  <c r="J390"/>
  <c r="B391"/>
  <c r="E391"/>
  <c r="F391"/>
  <c r="J391"/>
  <c r="B392"/>
  <c r="E392"/>
  <c r="F392"/>
  <c r="J392"/>
  <c r="B393"/>
  <c r="E393"/>
  <c r="F393"/>
  <c r="G393"/>
  <c r="J393"/>
  <c r="B394"/>
  <c r="E394"/>
  <c r="F394"/>
  <c r="G394"/>
  <c r="J394"/>
  <c r="B395"/>
  <c r="E395"/>
  <c r="F395"/>
  <c r="J395"/>
  <c r="B396"/>
  <c r="E396"/>
  <c r="F396"/>
  <c r="G396"/>
  <c r="J396"/>
  <c r="B397"/>
  <c r="E397"/>
  <c r="F397"/>
  <c r="J397"/>
  <c r="B398"/>
  <c r="E398"/>
  <c r="F398"/>
  <c r="G398"/>
  <c r="J398"/>
  <c r="B399"/>
  <c r="E399"/>
  <c r="F399"/>
  <c r="G399"/>
  <c r="J399"/>
  <c r="B400"/>
  <c r="E400"/>
  <c r="F400"/>
  <c r="J400"/>
  <c r="B401"/>
  <c r="E401"/>
  <c r="F401"/>
  <c r="G401"/>
  <c r="J401"/>
  <c r="B402"/>
  <c r="E402"/>
  <c r="F402"/>
  <c r="J402"/>
  <c r="B403"/>
  <c r="E403"/>
  <c r="F403"/>
  <c r="J403"/>
  <c r="B404"/>
  <c r="E404"/>
  <c r="F404"/>
  <c r="G404"/>
  <c r="J404"/>
  <c r="B405"/>
  <c r="E405"/>
  <c r="F405"/>
  <c r="G405"/>
  <c r="J405"/>
  <c r="B406"/>
  <c r="E406"/>
  <c r="F406"/>
  <c r="J406"/>
  <c r="B407"/>
  <c r="E407"/>
  <c r="F407"/>
  <c r="J407"/>
  <c r="B408"/>
  <c r="E408"/>
  <c r="F408"/>
  <c r="G408"/>
  <c r="J408"/>
  <c r="B409"/>
  <c r="E409"/>
  <c r="F409"/>
  <c r="J409"/>
  <c r="B410"/>
  <c r="E410"/>
  <c r="F410"/>
  <c r="G410"/>
  <c r="J410"/>
  <c r="B411"/>
  <c r="E411"/>
  <c r="F411"/>
  <c r="G411"/>
  <c r="J411"/>
  <c r="B412"/>
  <c r="E412"/>
  <c r="F412"/>
  <c r="G412"/>
  <c r="J412"/>
  <c r="B413"/>
  <c r="E413"/>
  <c r="F413"/>
  <c r="J413"/>
  <c r="B414"/>
  <c r="E414"/>
  <c r="F414"/>
  <c r="G414"/>
  <c r="J414"/>
  <c r="B415"/>
  <c r="E415"/>
  <c r="F415"/>
  <c r="J415"/>
  <c r="B416"/>
  <c r="E416"/>
  <c r="F416"/>
  <c r="J416"/>
  <c r="B417"/>
  <c r="E417"/>
  <c r="F417"/>
  <c r="G417"/>
  <c r="J417"/>
  <c r="B418"/>
  <c r="E418"/>
  <c r="F418"/>
  <c r="G418"/>
  <c r="J418"/>
  <c r="B419"/>
  <c r="E419"/>
  <c r="F419"/>
  <c r="J419"/>
  <c r="B420"/>
  <c r="E420"/>
  <c r="F420"/>
  <c r="J420"/>
  <c r="B421"/>
  <c r="E421"/>
  <c r="F421"/>
  <c r="J421"/>
  <c r="B422"/>
  <c r="E422"/>
  <c r="F422"/>
  <c r="J422"/>
  <c r="B423"/>
  <c r="E423"/>
  <c r="F423"/>
  <c r="G423"/>
  <c r="J423"/>
  <c r="B424"/>
  <c r="E424"/>
  <c r="F424"/>
  <c r="G424"/>
  <c r="J424"/>
  <c r="B425"/>
  <c r="E425"/>
  <c r="F425"/>
  <c r="J425"/>
  <c r="B426"/>
  <c r="E426"/>
  <c r="F426"/>
  <c r="J426"/>
  <c r="B427"/>
  <c r="E427"/>
  <c r="F427"/>
  <c r="G427"/>
  <c r="J427"/>
  <c r="B428"/>
  <c r="E428"/>
  <c r="F428"/>
  <c r="J428"/>
  <c r="B429"/>
  <c r="E429"/>
  <c r="F429"/>
  <c r="G429"/>
  <c r="J429"/>
  <c r="B430"/>
  <c r="E430"/>
  <c r="F430"/>
  <c r="G430"/>
  <c r="J430"/>
  <c r="B431"/>
  <c r="E431"/>
  <c r="F431"/>
  <c r="G431"/>
  <c r="J431"/>
  <c r="B432"/>
  <c r="E432"/>
  <c r="F432"/>
  <c r="J432"/>
  <c r="B433"/>
  <c r="E433"/>
  <c r="F433"/>
  <c r="G433"/>
  <c r="J433"/>
  <c r="B434"/>
  <c r="E434"/>
  <c r="F434"/>
  <c r="J434"/>
  <c r="B435"/>
  <c r="E435"/>
  <c r="F435"/>
  <c r="J435"/>
  <c r="B436"/>
  <c r="E436"/>
  <c r="F436"/>
  <c r="G436"/>
  <c r="J436"/>
  <c r="B437"/>
  <c r="E437"/>
  <c r="F437"/>
  <c r="G437"/>
  <c r="J437"/>
  <c r="B438"/>
  <c r="E438"/>
  <c r="F438"/>
  <c r="J438"/>
  <c r="B439"/>
  <c r="E439"/>
  <c r="F439"/>
  <c r="G439"/>
  <c r="J439"/>
  <c r="F441"/>
  <c r="G441"/>
  <c r="D442"/>
  <c r="B445"/>
  <c r="E445"/>
  <c r="F445"/>
  <c r="J445"/>
  <c r="B446"/>
  <c r="E446"/>
  <c r="F446"/>
  <c r="G446"/>
  <c r="J446"/>
  <c r="B447"/>
  <c r="E447"/>
  <c r="F447"/>
  <c r="G447"/>
  <c r="J447"/>
  <c r="B448"/>
  <c r="E448"/>
  <c r="F448"/>
  <c r="J448"/>
  <c r="B449"/>
  <c r="E449"/>
  <c r="F449"/>
  <c r="J449"/>
  <c r="B450"/>
  <c r="E450"/>
  <c r="F450"/>
  <c r="G450"/>
  <c r="J450"/>
  <c r="B451"/>
  <c r="E451"/>
  <c r="F451"/>
  <c r="G451"/>
  <c r="J451"/>
  <c r="B452"/>
  <c r="E452"/>
  <c r="F452"/>
  <c r="J452"/>
  <c r="B453"/>
  <c r="E453"/>
  <c r="F453"/>
  <c r="J453"/>
  <c r="B454"/>
  <c r="E454"/>
  <c r="F454"/>
  <c r="G454"/>
  <c r="J454"/>
  <c r="B455"/>
  <c r="E455"/>
  <c r="F455"/>
  <c r="G455"/>
  <c r="J455"/>
  <c r="B456"/>
  <c r="E456"/>
  <c r="F456"/>
  <c r="J456"/>
  <c r="B457"/>
  <c r="E457"/>
  <c r="F457"/>
  <c r="J457"/>
  <c r="B458"/>
  <c r="E458"/>
  <c r="F458"/>
  <c r="G458"/>
  <c r="J458"/>
  <c r="B459"/>
  <c r="E459"/>
  <c r="F459"/>
  <c r="G459"/>
  <c r="J459"/>
  <c r="B460"/>
  <c r="E460"/>
  <c r="F460"/>
  <c r="J460"/>
  <c r="B461"/>
  <c r="E461"/>
  <c r="F461"/>
  <c r="J461"/>
  <c r="B462"/>
  <c r="E462"/>
  <c r="F462"/>
  <c r="G462"/>
  <c r="J462"/>
  <c r="B463"/>
  <c r="E463"/>
  <c r="F463"/>
  <c r="G463"/>
  <c r="J463"/>
  <c r="B464"/>
  <c r="E464"/>
  <c r="F464"/>
  <c r="J464"/>
  <c r="B465"/>
  <c r="E465"/>
  <c r="F465"/>
  <c r="J465"/>
  <c r="B466"/>
  <c r="E466"/>
  <c r="F466"/>
  <c r="G466"/>
  <c r="J466"/>
  <c r="B467"/>
  <c r="E467"/>
  <c r="F467"/>
  <c r="G467"/>
  <c r="J467"/>
  <c r="B468"/>
  <c r="E468"/>
  <c r="F468"/>
  <c r="J468"/>
  <c r="B469"/>
  <c r="E469"/>
  <c r="F469"/>
  <c r="J469"/>
  <c r="B470"/>
  <c r="E470"/>
  <c r="F470"/>
  <c r="G470"/>
  <c r="J470"/>
  <c r="B471"/>
  <c r="E471"/>
  <c r="F471"/>
  <c r="G471"/>
  <c r="J471"/>
  <c r="B472"/>
  <c r="E472"/>
  <c r="F472"/>
  <c r="J472"/>
  <c r="B473"/>
  <c r="E473"/>
  <c r="F473"/>
  <c r="G473"/>
  <c r="J473"/>
  <c r="B474"/>
  <c r="E474"/>
  <c r="F474"/>
  <c r="G474"/>
  <c r="J474"/>
  <c r="B475"/>
  <c r="E475"/>
  <c r="F475"/>
  <c r="G475"/>
  <c r="J475"/>
  <c r="B476"/>
  <c r="E476"/>
  <c r="F476"/>
  <c r="J476"/>
  <c r="B477"/>
  <c r="E477"/>
  <c r="F477"/>
  <c r="J477"/>
  <c r="B478"/>
  <c r="E478"/>
  <c r="F478"/>
  <c r="G478"/>
  <c r="J478"/>
  <c r="B479"/>
  <c r="E479"/>
  <c r="F479"/>
  <c r="G479"/>
  <c r="J479"/>
  <c r="B480"/>
  <c r="E480"/>
  <c r="F480"/>
  <c r="J480"/>
  <c r="B481"/>
  <c r="E481"/>
  <c r="F481"/>
  <c r="J481"/>
  <c r="B482"/>
  <c r="E482"/>
  <c r="F482"/>
  <c r="G482"/>
  <c r="J482"/>
  <c r="B483"/>
  <c r="E483"/>
  <c r="F483"/>
  <c r="G483"/>
  <c r="J483"/>
  <c r="B484"/>
  <c r="E484"/>
  <c r="F484"/>
  <c r="J484"/>
  <c r="B485"/>
  <c r="E485"/>
  <c r="F485"/>
  <c r="J485"/>
  <c r="B486"/>
  <c r="E486"/>
  <c r="F486"/>
  <c r="G486"/>
  <c r="J486"/>
  <c r="B487"/>
  <c r="E487"/>
  <c r="F487"/>
  <c r="G487"/>
  <c r="J487"/>
  <c r="B488"/>
  <c r="E488"/>
  <c r="F488"/>
  <c r="J488"/>
  <c r="B489"/>
  <c r="E489"/>
  <c r="F489"/>
  <c r="J489"/>
  <c r="B490"/>
  <c r="E490"/>
  <c r="F490"/>
  <c r="G490"/>
  <c r="J490"/>
  <c r="B491"/>
  <c r="E491"/>
  <c r="F491"/>
  <c r="G491"/>
  <c r="J491"/>
  <c r="B492"/>
  <c r="E492"/>
  <c r="F492"/>
  <c r="J492"/>
  <c r="B493"/>
  <c r="E493"/>
  <c r="F493"/>
  <c r="J493"/>
  <c r="B494"/>
  <c r="E494"/>
  <c r="F494"/>
  <c r="G494"/>
  <c r="J494"/>
  <c r="F496"/>
  <c r="G496"/>
  <c r="D497"/>
  <c r="B500"/>
  <c r="E500"/>
  <c r="F500"/>
  <c r="G500"/>
  <c r="J500"/>
  <c r="B501"/>
  <c r="E501"/>
  <c r="F501"/>
  <c r="G501"/>
  <c r="J501"/>
  <c r="B502"/>
  <c r="E502"/>
  <c r="F502"/>
  <c r="J502"/>
  <c r="B503"/>
  <c r="E503"/>
  <c r="F503"/>
  <c r="G503"/>
  <c r="J503"/>
  <c r="B504"/>
  <c r="E504"/>
  <c r="F504"/>
  <c r="J504"/>
  <c r="B505"/>
  <c r="E505"/>
  <c r="F505"/>
  <c r="J505"/>
  <c r="B506"/>
  <c r="E506"/>
  <c r="F506"/>
  <c r="G506"/>
  <c r="J506"/>
  <c r="B507"/>
  <c r="E507"/>
  <c r="F507"/>
  <c r="G507"/>
  <c r="J507"/>
  <c r="B508"/>
  <c r="E508"/>
  <c r="F508"/>
  <c r="J508"/>
  <c r="B509"/>
  <c r="E509"/>
  <c r="F509"/>
  <c r="J509"/>
  <c r="B510"/>
  <c r="E510"/>
  <c r="F510"/>
  <c r="J510"/>
  <c r="B511"/>
  <c r="E511"/>
  <c r="F511"/>
  <c r="J511"/>
  <c r="B512"/>
  <c r="E512"/>
  <c r="F512"/>
  <c r="G512"/>
  <c r="J512"/>
  <c r="B513"/>
  <c r="E513"/>
  <c r="F513"/>
  <c r="G513"/>
  <c r="J513"/>
  <c r="B514"/>
  <c r="E514"/>
  <c r="F514"/>
  <c r="J514"/>
  <c r="B515"/>
  <c r="E515"/>
  <c r="F515"/>
  <c r="J515"/>
  <c r="B516"/>
  <c r="E516"/>
  <c r="F516"/>
  <c r="G516"/>
  <c r="J516"/>
  <c r="B517"/>
  <c r="E517"/>
  <c r="F517"/>
  <c r="J517"/>
  <c r="B518"/>
  <c r="E518"/>
  <c r="F518"/>
  <c r="G518"/>
  <c r="J518"/>
  <c r="B519"/>
  <c r="E519"/>
  <c r="F519"/>
  <c r="G519"/>
  <c r="J519"/>
  <c r="B520"/>
  <c r="E520"/>
  <c r="F520"/>
  <c r="G520"/>
  <c r="J520"/>
  <c r="B521"/>
  <c r="E521"/>
  <c r="F521"/>
  <c r="J521"/>
  <c r="B522"/>
  <c r="E522"/>
  <c r="F522"/>
  <c r="G522"/>
  <c r="J522"/>
  <c r="B523"/>
  <c r="E523"/>
  <c r="F523"/>
  <c r="J523"/>
  <c r="B524"/>
  <c r="E524"/>
  <c r="F524"/>
  <c r="J524"/>
  <c r="B525"/>
  <c r="E525"/>
  <c r="F525"/>
  <c r="G525"/>
  <c r="J525"/>
  <c r="B526"/>
  <c r="E526"/>
  <c r="F526"/>
  <c r="G526"/>
  <c r="J526"/>
  <c r="B527"/>
  <c r="E527"/>
  <c r="F527"/>
  <c r="J527"/>
  <c r="B528"/>
  <c r="E528"/>
  <c r="F528"/>
  <c r="J528"/>
  <c r="B529"/>
  <c r="E529"/>
  <c r="F529"/>
  <c r="G529"/>
  <c r="J529"/>
  <c r="B530"/>
  <c r="E530"/>
  <c r="F530"/>
  <c r="J530"/>
  <c r="B531"/>
  <c r="E531"/>
  <c r="F531"/>
  <c r="G531"/>
  <c r="J531"/>
  <c r="B532"/>
  <c r="E532"/>
  <c r="F532"/>
  <c r="G532"/>
  <c r="J532"/>
  <c r="B533"/>
  <c r="E533"/>
  <c r="F533"/>
  <c r="G533"/>
  <c r="J533"/>
  <c r="B534"/>
  <c r="E534"/>
  <c r="F534"/>
  <c r="J534"/>
  <c r="B535"/>
  <c r="E535"/>
  <c r="F535"/>
  <c r="G535"/>
  <c r="J535"/>
  <c r="B536"/>
  <c r="E536"/>
  <c r="F536"/>
  <c r="J536"/>
  <c r="B537"/>
  <c r="E537"/>
  <c r="F537"/>
  <c r="J537"/>
  <c r="B538"/>
  <c r="E538"/>
  <c r="F538"/>
  <c r="G538"/>
  <c r="J538"/>
  <c r="B539"/>
  <c r="E539"/>
  <c r="F539"/>
  <c r="G539"/>
  <c r="J539"/>
  <c r="B540"/>
  <c r="E540"/>
  <c r="F540"/>
  <c r="J540"/>
  <c r="B541"/>
  <c r="E541"/>
  <c r="F541"/>
  <c r="J541"/>
  <c r="B542"/>
  <c r="E542"/>
  <c r="F542"/>
  <c r="J542"/>
  <c r="B543"/>
  <c r="E543"/>
  <c r="F543"/>
  <c r="J543"/>
  <c r="B544"/>
  <c r="E544"/>
  <c r="F544"/>
  <c r="G544"/>
  <c r="J544"/>
  <c r="B545"/>
  <c r="E545"/>
  <c r="F545"/>
  <c r="G545"/>
  <c r="J545"/>
  <c r="B546"/>
  <c r="E546"/>
  <c r="F546"/>
  <c r="J546"/>
  <c r="B547"/>
  <c r="E547"/>
  <c r="F547"/>
  <c r="J547"/>
  <c r="B548"/>
  <c r="E548"/>
  <c r="F548"/>
  <c r="G548"/>
  <c r="J548"/>
  <c r="B549"/>
  <c r="E549"/>
  <c r="F549"/>
  <c r="J549"/>
  <c r="F1" i="26"/>
  <c r="G1"/>
  <c r="D2"/>
  <c r="B5"/>
  <c r="E5"/>
  <c r="F5"/>
  <c r="G5"/>
  <c r="J5"/>
  <c r="B6"/>
  <c r="E6"/>
  <c r="F6"/>
  <c r="J6"/>
  <c r="B7"/>
  <c r="E7"/>
  <c r="F7"/>
  <c r="G7"/>
  <c r="J7"/>
  <c r="B8"/>
  <c r="E8"/>
  <c r="F8"/>
  <c r="J8"/>
  <c r="B9"/>
  <c r="E9"/>
  <c r="F9"/>
  <c r="G9"/>
  <c r="J9"/>
  <c r="B10"/>
  <c r="E10"/>
  <c r="F10"/>
  <c r="J10"/>
  <c r="B11"/>
  <c r="E11"/>
  <c r="F11"/>
  <c r="G11"/>
  <c r="J11"/>
  <c r="B12"/>
  <c r="E12"/>
  <c r="F12"/>
  <c r="J12"/>
  <c r="B13"/>
  <c r="E13"/>
  <c r="F13"/>
  <c r="G13"/>
  <c r="J13"/>
  <c r="B14"/>
  <c r="E14"/>
  <c r="F14"/>
  <c r="J14"/>
  <c r="B15"/>
  <c r="E15"/>
  <c r="F15"/>
  <c r="G15"/>
  <c r="J15"/>
  <c r="B16"/>
  <c r="E16"/>
  <c r="F16"/>
  <c r="J16"/>
  <c r="B17"/>
  <c r="E17"/>
  <c r="F17"/>
  <c r="J17"/>
  <c r="B18"/>
  <c r="E18"/>
  <c r="F18"/>
  <c r="J18"/>
  <c r="B19"/>
  <c r="E19"/>
  <c r="F19"/>
  <c r="G19"/>
  <c r="J19"/>
  <c r="B20"/>
  <c r="E20"/>
  <c r="F20"/>
  <c r="G20"/>
  <c r="J20"/>
  <c r="B21"/>
  <c r="E21"/>
  <c r="F21"/>
  <c r="J21"/>
  <c r="B22"/>
  <c r="E22"/>
  <c r="F22"/>
  <c r="G22"/>
  <c r="J22"/>
  <c r="B23"/>
  <c r="E23"/>
  <c r="F23"/>
  <c r="J23"/>
  <c r="B24"/>
  <c r="E24"/>
  <c r="F24"/>
  <c r="G24"/>
  <c r="J24"/>
  <c r="B25"/>
  <c r="E25"/>
  <c r="F25"/>
  <c r="G25"/>
  <c r="J25"/>
  <c r="B26"/>
  <c r="E26"/>
  <c r="F26"/>
  <c r="J26"/>
  <c r="B27"/>
  <c r="E27"/>
  <c r="F27"/>
  <c r="J27"/>
  <c r="B28"/>
  <c r="E28"/>
  <c r="F28"/>
  <c r="G28"/>
  <c r="J28"/>
  <c r="B29"/>
  <c r="E29"/>
  <c r="F29"/>
  <c r="G29"/>
  <c r="J29"/>
  <c r="B30"/>
  <c r="E30"/>
  <c r="F30"/>
  <c r="J30"/>
  <c r="B31"/>
  <c r="E31"/>
  <c r="F31"/>
  <c r="G31"/>
  <c r="J31"/>
  <c r="B32"/>
  <c r="E32"/>
  <c r="F32"/>
  <c r="J32"/>
  <c r="B33"/>
  <c r="E33"/>
  <c r="F33"/>
  <c r="G33"/>
  <c r="J33"/>
  <c r="B34"/>
  <c r="E34"/>
  <c r="F34"/>
  <c r="G34"/>
  <c r="J34"/>
  <c r="B35"/>
  <c r="E35"/>
  <c r="F35"/>
  <c r="J35"/>
  <c r="B36"/>
  <c r="E36"/>
  <c r="F36"/>
  <c r="J36"/>
  <c r="B37"/>
  <c r="E37"/>
  <c r="F37"/>
  <c r="J37"/>
  <c r="B38"/>
  <c r="E38"/>
  <c r="F38"/>
  <c r="G38"/>
  <c r="J38"/>
  <c r="B39"/>
  <c r="E39"/>
  <c r="F39"/>
  <c r="J39"/>
  <c r="B40"/>
  <c r="E40"/>
  <c r="F40"/>
  <c r="G40"/>
  <c r="J40"/>
  <c r="B41"/>
  <c r="E41"/>
  <c r="F41"/>
  <c r="J41"/>
  <c r="B42"/>
  <c r="E42"/>
  <c r="F42"/>
  <c r="G42"/>
  <c r="J42"/>
  <c r="B43"/>
  <c r="E43"/>
  <c r="F43"/>
  <c r="G43"/>
  <c r="J43"/>
  <c r="B44"/>
  <c r="E44"/>
  <c r="F44"/>
  <c r="J44"/>
  <c r="B45"/>
  <c r="E45"/>
  <c r="F45"/>
  <c r="G45"/>
  <c r="J45"/>
  <c r="B46"/>
  <c r="E46"/>
  <c r="F46"/>
  <c r="J46"/>
  <c r="B47"/>
  <c r="E47"/>
  <c r="F47"/>
  <c r="G47"/>
  <c r="J47"/>
  <c r="B48"/>
  <c r="E48"/>
  <c r="F48"/>
  <c r="J48"/>
  <c r="B49"/>
  <c r="E49"/>
  <c r="F49"/>
  <c r="J49"/>
  <c r="B50"/>
  <c r="E50"/>
  <c r="F50"/>
  <c r="J50"/>
  <c r="B51"/>
  <c r="E51"/>
  <c r="F51"/>
  <c r="G51"/>
  <c r="J51"/>
  <c r="B52"/>
  <c r="E52"/>
  <c r="F52"/>
  <c r="G52"/>
  <c r="J52"/>
  <c r="B53"/>
  <c r="E53"/>
  <c r="F53"/>
  <c r="J53"/>
  <c r="B54"/>
  <c r="E54"/>
  <c r="F54"/>
  <c r="G54"/>
  <c r="J54"/>
  <c r="F56"/>
  <c r="G56"/>
  <c r="D57"/>
  <c r="B60"/>
  <c r="E60"/>
  <c r="F60"/>
  <c r="J60"/>
  <c r="B61"/>
  <c r="E61"/>
  <c r="F61"/>
  <c r="G61"/>
  <c r="J61"/>
  <c r="B62"/>
  <c r="E62"/>
  <c r="F62"/>
  <c r="G62"/>
  <c r="J62"/>
  <c r="B63"/>
  <c r="E63"/>
  <c r="F63"/>
  <c r="G63"/>
  <c r="J63"/>
  <c r="B64"/>
  <c r="E64"/>
  <c r="F64"/>
  <c r="J64"/>
  <c r="B65"/>
  <c r="E65"/>
  <c r="F65"/>
  <c r="G65"/>
  <c r="J65"/>
  <c r="B66"/>
  <c r="E66"/>
  <c r="F66"/>
  <c r="J66"/>
  <c r="B67"/>
  <c r="E67"/>
  <c r="F67"/>
  <c r="J67"/>
  <c r="B68"/>
  <c r="E68"/>
  <c r="F68"/>
  <c r="G68"/>
  <c r="J68"/>
  <c r="B69"/>
  <c r="E69"/>
  <c r="F69"/>
  <c r="G69"/>
  <c r="J69"/>
  <c r="B70"/>
  <c r="E70"/>
  <c r="F70"/>
  <c r="J70"/>
  <c r="B71"/>
  <c r="E71"/>
  <c r="F71"/>
  <c r="J71"/>
  <c r="B72"/>
  <c r="E72"/>
  <c r="F72"/>
  <c r="G72"/>
  <c r="J72"/>
  <c r="B73"/>
  <c r="E73"/>
  <c r="F73"/>
  <c r="J73"/>
  <c r="B74"/>
  <c r="E74"/>
  <c r="F74"/>
  <c r="G74"/>
  <c r="J74"/>
  <c r="B75"/>
  <c r="E75"/>
  <c r="F75"/>
  <c r="G75"/>
  <c r="J75"/>
  <c r="B76"/>
  <c r="E76"/>
  <c r="F76"/>
  <c r="G76"/>
  <c r="J76"/>
  <c r="B77"/>
  <c r="E77"/>
  <c r="F77"/>
  <c r="J77"/>
  <c r="B78"/>
  <c r="E78"/>
  <c r="F78"/>
  <c r="G78"/>
  <c r="J78"/>
  <c r="B79"/>
  <c r="E79"/>
  <c r="F79"/>
  <c r="J79"/>
  <c r="B80"/>
  <c r="E80"/>
  <c r="F80"/>
  <c r="J80"/>
  <c r="B81"/>
  <c r="E81"/>
  <c r="F81"/>
  <c r="G81"/>
  <c r="J81"/>
  <c r="B82"/>
  <c r="E82"/>
  <c r="F82"/>
  <c r="G82"/>
  <c r="J82"/>
  <c r="B83"/>
  <c r="E83"/>
  <c r="F83"/>
  <c r="J83"/>
  <c r="B84"/>
  <c r="E84"/>
  <c r="F84"/>
  <c r="J84"/>
  <c r="B85"/>
  <c r="E85"/>
  <c r="F85"/>
  <c r="J85"/>
  <c r="B86"/>
  <c r="E86"/>
  <c r="F86"/>
  <c r="J86"/>
  <c r="B87"/>
  <c r="E87"/>
  <c r="F87"/>
  <c r="G87"/>
  <c r="J87"/>
  <c r="B88"/>
  <c r="E88"/>
  <c r="F88"/>
  <c r="G88"/>
  <c r="J88"/>
  <c r="B89"/>
  <c r="E89"/>
  <c r="F89"/>
  <c r="J89"/>
  <c r="B90"/>
  <c r="E90"/>
  <c r="F90"/>
  <c r="J90"/>
  <c r="B91"/>
  <c r="E91"/>
  <c r="F91"/>
  <c r="G91"/>
  <c r="J91"/>
  <c r="B92"/>
  <c r="E92"/>
  <c r="F92"/>
  <c r="J92"/>
  <c r="B93"/>
  <c r="E93"/>
  <c r="F93"/>
  <c r="G93"/>
  <c r="J93"/>
  <c r="B94"/>
  <c r="E94"/>
  <c r="F94"/>
  <c r="G94"/>
  <c r="J94"/>
  <c r="B95"/>
  <c r="E95"/>
  <c r="F95"/>
  <c r="G95"/>
  <c r="J95"/>
  <c r="B96"/>
  <c r="E96"/>
  <c r="F96"/>
  <c r="J96"/>
  <c r="B97"/>
  <c r="E97"/>
  <c r="F97"/>
  <c r="G97"/>
  <c r="J97"/>
  <c r="B98"/>
  <c r="E98"/>
  <c r="F98"/>
  <c r="J98"/>
  <c r="B99"/>
  <c r="E99"/>
  <c r="F99"/>
  <c r="J99"/>
  <c r="B100"/>
  <c r="E100"/>
  <c r="F100"/>
  <c r="G100"/>
  <c r="J100"/>
  <c r="B101"/>
  <c r="E101"/>
  <c r="F101"/>
  <c r="G101"/>
  <c r="J101"/>
  <c r="B102"/>
  <c r="E102"/>
  <c r="F102"/>
  <c r="J102"/>
  <c r="B103"/>
  <c r="E103"/>
  <c r="F103"/>
  <c r="J103"/>
  <c r="B104"/>
  <c r="E104"/>
  <c r="F104"/>
  <c r="G104"/>
  <c r="J104"/>
  <c r="B105"/>
  <c r="E105"/>
  <c r="F105"/>
  <c r="J105"/>
  <c r="B106"/>
  <c r="E106"/>
  <c r="F106"/>
  <c r="G106"/>
  <c r="J106"/>
  <c r="B107"/>
  <c r="E107"/>
  <c r="F107"/>
  <c r="G107"/>
  <c r="J107"/>
  <c r="B108"/>
  <c r="E108"/>
  <c r="F108"/>
  <c r="G108"/>
  <c r="J108"/>
  <c r="B109"/>
  <c r="E109"/>
  <c r="F109"/>
  <c r="J109"/>
  <c r="F111"/>
  <c r="G111"/>
  <c r="D112"/>
  <c r="B115"/>
  <c r="E115"/>
  <c r="F115"/>
  <c r="J115"/>
  <c r="B116"/>
  <c r="E116"/>
  <c r="F116"/>
  <c r="G116"/>
  <c r="J116"/>
  <c r="B117"/>
  <c r="E117"/>
  <c r="F117"/>
  <c r="G117"/>
  <c r="J117"/>
  <c r="B118"/>
  <c r="E118"/>
  <c r="F118"/>
  <c r="J118"/>
  <c r="B119"/>
  <c r="E119"/>
  <c r="F119"/>
  <c r="G119"/>
  <c r="J119"/>
  <c r="B120"/>
  <c r="E120"/>
  <c r="F120"/>
  <c r="J120"/>
  <c r="B121"/>
  <c r="E121"/>
  <c r="F121"/>
  <c r="G121"/>
  <c r="J121"/>
  <c r="B122"/>
  <c r="E122"/>
  <c r="F122"/>
  <c r="G122"/>
  <c r="J122"/>
  <c r="B123"/>
  <c r="E123"/>
  <c r="F123"/>
  <c r="J123"/>
  <c r="B124"/>
  <c r="E124"/>
  <c r="F124"/>
  <c r="J124"/>
  <c r="B125"/>
  <c r="E125"/>
  <c r="F125"/>
  <c r="G125"/>
  <c r="J125"/>
  <c r="B126"/>
  <c r="E126"/>
  <c r="F126"/>
  <c r="G126"/>
  <c r="J126"/>
  <c r="B127"/>
  <c r="E127"/>
  <c r="F127"/>
  <c r="J127"/>
  <c r="B128"/>
  <c r="E128"/>
  <c r="F128"/>
  <c r="G128"/>
  <c r="J128"/>
  <c r="B129"/>
  <c r="E129"/>
  <c r="F129"/>
  <c r="J129"/>
  <c r="B130"/>
  <c r="E130"/>
  <c r="F130"/>
  <c r="G130"/>
  <c r="J130"/>
  <c r="B131"/>
  <c r="E131"/>
  <c r="F131"/>
  <c r="G131"/>
  <c r="J131"/>
  <c r="B132"/>
  <c r="E132"/>
  <c r="F132"/>
  <c r="J132"/>
  <c r="B133"/>
  <c r="E133"/>
  <c r="F133"/>
  <c r="J133"/>
  <c r="B134"/>
  <c r="E134"/>
  <c r="F134"/>
  <c r="J134"/>
  <c r="B135"/>
  <c r="E135"/>
  <c r="F135"/>
  <c r="G135"/>
  <c r="J135"/>
  <c r="B136"/>
  <c r="E136"/>
  <c r="F136"/>
  <c r="J136"/>
  <c r="B137"/>
  <c r="E137"/>
  <c r="F137"/>
  <c r="G137"/>
  <c r="J137"/>
  <c r="B138"/>
  <c r="E138"/>
  <c r="F138"/>
  <c r="J138"/>
  <c r="B139"/>
  <c r="E139"/>
  <c r="F139"/>
  <c r="G139"/>
  <c r="J139"/>
  <c r="B140"/>
  <c r="E140"/>
  <c r="F140"/>
  <c r="G140"/>
  <c r="J140"/>
  <c r="B141"/>
  <c r="E141"/>
  <c r="F141"/>
  <c r="J141"/>
  <c r="B142"/>
  <c r="E142"/>
  <c r="F142"/>
  <c r="G142"/>
  <c r="J142"/>
  <c r="B143"/>
  <c r="E143"/>
  <c r="F143"/>
  <c r="J143"/>
  <c r="B144"/>
  <c r="E144"/>
  <c r="F144"/>
  <c r="G144"/>
  <c r="J144"/>
  <c r="B145"/>
  <c r="E145"/>
  <c r="F145"/>
  <c r="J145"/>
  <c r="B146"/>
  <c r="E146"/>
  <c r="F146"/>
  <c r="J146"/>
  <c r="B147"/>
  <c r="E147"/>
  <c r="F147"/>
  <c r="J147"/>
  <c r="B148"/>
  <c r="E148"/>
  <c r="F148"/>
  <c r="G148"/>
  <c r="J148"/>
  <c r="B149"/>
  <c r="E149"/>
  <c r="F149"/>
  <c r="G149"/>
  <c r="J149"/>
  <c r="B150"/>
  <c r="E150"/>
  <c r="F150"/>
  <c r="J150"/>
  <c r="B151"/>
  <c r="E151"/>
  <c r="F151"/>
  <c r="G151"/>
  <c r="J151"/>
  <c r="B152"/>
  <c r="E152"/>
  <c r="F152"/>
  <c r="J152"/>
  <c r="B153"/>
  <c r="E153"/>
  <c r="F153"/>
  <c r="G153"/>
  <c r="J153"/>
  <c r="B154"/>
  <c r="E154"/>
  <c r="F154"/>
  <c r="G154"/>
  <c r="J154"/>
  <c r="B155"/>
  <c r="E155"/>
  <c r="F155"/>
  <c r="J155"/>
  <c r="B156"/>
  <c r="E156"/>
  <c r="F156"/>
  <c r="J156"/>
  <c r="B157"/>
  <c r="E157"/>
  <c r="F157"/>
  <c r="G157"/>
  <c r="J157"/>
  <c r="B158"/>
  <c r="E158"/>
  <c r="F158"/>
  <c r="G158"/>
  <c r="J158"/>
  <c r="B159"/>
  <c r="E159"/>
  <c r="F159"/>
  <c r="J159"/>
  <c r="B160"/>
  <c r="E160"/>
  <c r="F160"/>
  <c r="G160"/>
  <c r="J160"/>
  <c r="B161"/>
  <c r="E161"/>
  <c r="F161"/>
  <c r="J161"/>
  <c r="B162"/>
  <c r="E162"/>
  <c r="F162"/>
  <c r="G162"/>
  <c r="J162"/>
  <c r="B163"/>
  <c r="E163"/>
  <c r="F163"/>
  <c r="G163"/>
  <c r="J163"/>
  <c r="B164"/>
  <c r="E164"/>
  <c r="F164"/>
  <c r="J164"/>
  <c r="F166"/>
  <c r="G166"/>
  <c r="D167"/>
  <c r="B170"/>
  <c r="E170"/>
  <c r="F170"/>
  <c r="J170"/>
  <c r="B171"/>
  <c r="E171"/>
  <c r="F171"/>
  <c r="J171"/>
  <c r="B172"/>
  <c r="E172"/>
  <c r="F172"/>
  <c r="G172"/>
  <c r="J172"/>
  <c r="B173"/>
  <c r="E173"/>
  <c r="F173"/>
  <c r="G173"/>
  <c r="J173"/>
  <c r="B174"/>
  <c r="E174"/>
  <c r="F174"/>
  <c r="G174"/>
  <c r="J174"/>
  <c r="B175"/>
  <c r="E175"/>
  <c r="F175"/>
  <c r="J175"/>
  <c r="B176"/>
  <c r="E176"/>
  <c r="F176"/>
  <c r="J176"/>
  <c r="B177"/>
  <c r="E177"/>
  <c r="F177"/>
  <c r="G177"/>
  <c r="J177"/>
  <c r="B178"/>
  <c r="E178"/>
  <c r="F178"/>
  <c r="J178"/>
  <c r="B179"/>
  <c r="E179"/>
  <c r="F179"/>
  <c r="J179"/>
  <c r="B180"/>
  <c r="E180"/>
  <c r="F180"/>
  <c r="G180"/>
  <c r="J180"/>
  <c r="B181"/>
  <c r="E181"/>
  <c r="F181"/>
  <c r="G181"/>
  <c r="J181"/>
  <c r="B182"/>
  <c r="E182"/>
  <c r="F182"/>
  <c r="J182"/>
  <c r="B183"/>
  <c r="E183"/>
  <c r="F183"/>
  <c r="J183"/>
  <c r="B184"/>
  <c r="E184"/>
  <c r="F184"/>
  <c r="J184"/>
  <c r="B185"/>
  <c r="E185"/>
  <c r="F185"/>
  <c r="J185"/>
  <c r="B186"/>
  <c r="E186"/>
  <c r="F186"/>
  <c r="G186"/>
  <c r="J186"/>
  <c r="B187"/>
  <c r="E187"/>
  <c r="F187"/>
  <c r="G187"/>
  <c r="J187"/>
  <c r="B188"/>
  <c r="E188"/>
  <c r="F188"/>
  <c r="G188"/>
  <c r="J188"/>
  <c r="B189"/>
  <c r="E189"/>
  <c r="F189"/>
  <c r="J189"/>
  <c r="B190"/>
  <c r="E190"/>
  <c r="F190"/>
  <c r="G190"/>
  <c r="J190"/>
  <c r="B191"/>
  <c r="E191"/>
  <c r="F191"/>
  <c r="J191"/>
  <c r="B192"/>
  <c r="E192"/>
  <c r="F192"/>
  <c r="G192"/>
  <c r="J192"/>
  <c r="B193"/>
  <c r="E193"/>
  <c r="F193"/>
  <c r="G193"/>
  <c r="J193"/>
  <c r="B194"/>
  <c r="E194"/>
  <c r="F194"/>
  <c r="G194"/>
  <c r="J194"/>
  <c r="B195"/>
  <c r="E195"/>
  <c r="F195"/>
  <c r="J195"/>
  <c r="B196"/>
  <c r="E196"/>
  <c r="F196"/>
  <c r="J196"/>
  <c r="B197"/>
  <c r="E197"/>
  <c r="F197"/>
  <c r="G197"/>
  <c r="J197"/>
  <c r="B198"/>
  <c r="E198"/>
  <c r="F198"/>
  <c r="J198"/>
  <c r="B199"/>
  <c r="E199"/>
  <c r="F199"/>
  <c r="G199"/>
  <c r="J199"/>
  <c r="B200"/>
  <c r="E200"/>
  <c r="F200"/>
  <c r="G200"/>
  <c r="J200"/>
  <c r="B201"/>
  <c r="E201"/>
  <c r="F201"/>
  <c r="J201"/>
  <c r="B202"/>
  <c r="E202"/>
  <c r="F202"/>
  <c r="J202"/>
  <c r="B203"/>
  <c r="E203"/>
  <c r="F203"/>
  <c r="G203"/>
  <c r="J203"/>
  <c r="B204"/>
  <c r="E204"/>
  <c r="F204"/>
  <c r="J204"/>
  <c r="B205"/>
  <c r="E205"/>
  <c r="F205"/>
  <c r="J205"/>
  <c r="B206"/>
  <c r="E206"/>
  <c r="F206"/>
  <c r="G206"/>
  <c r="J206"/>
  <c r="B207"/>
  <c r="E207"/>
  <c r="F207"/>
  <c r="G207"/>
  <c r="J207"/>
  <c r="B208"/>
  <c r="E208"/>
  <c r="F208"/>
  <c r="J208"/>
  <c r="B209"/>
  <c r="E209"/>
  <c r="F209"/>
  <c r="G209"/>
  <c r="J209"/>
  <c r="B210"/>
  <c r="E210"/>
  <c r="F210"/>
  <c r="J210"/>
  <c r="B211"/>
  <c r="E211"/>
  <c r="F211"/>
  <c r="J211"/>
  <c r="B212"/>
  <c r="E212"/>
  <c r="F212"/>
  <c r="G212"/>
  <c r="J212"/>
  <c r="B213"/>
  <c r="E213"/>
  <c r="F213"/>
  <c r="G213"/>
  <c r="J213"/>
  <c r="B214"/>
  <c r="E214"/>
  <c r="F214"/>
  <c r="J214"/>
  <c r="B215"/>
  <c r="E215"/>
  <c r="F215"/>
  <c r="J215"/>
  <c r="B216"/>
  <c r="E216"/>
  <c r="F216"/>
  <c r="J216"/>
  <c r="B217"/>
  <c r="E217"/>
  <c r="F217"/>
  <c r="J217"/>
  <c r="B218"/>
  <c r="E218"/>
  <c r="F218"/>
  <c r="G218"/>
  <c r="J218"/>
  <c r="B219"/>
  <c r="E219"/>
  <c r="F219"/>
  <c r="G219"/>
  <c r="J219"/>
  <c r="F221"/>
  <c r="G221"/>
  <c r="D222"/>
  <c r="B225"/>
  <c r="E225"/>
  <c r="F225"/>
  <c r="J225"/>
  <c r="B226"/>
  <c r="E226"/>
  <c r="F226"/>
  <c r="G226"/>
  <c r="J226"/>
  <c r="B227"/>
  <c r="E227"/>
  <c r="F227"/>
  <c r="J227"/>
  <c r="B228"/>
  <c r="E228"/>
  <c r="F228"/>
  <c r="G228"/>
  <c r="J228"/>
  <c r="B229"/>
  <c r="E229"/>
  <c r="F229"/>
  <c r="G229"/>
  <c r="J229"/>
  <c r="B230"/>
  <c r="E230"/>
  <c r="F230"/>
  <c r="J230"/>
  <c r="B231"/>
  <c r="E231"/>
  <c r="F231"/>
  <c r="G231"/>
  <c r="J231"/>
  <c r="B232"/>
  <c r="E232"/>
  <c r="F232"/>
  <c r="J232"/>
  <c r="B233"/>
  <c r="E233"/>
  <c r="F233"/>
  <c r="G233"/>
  <c r="J233"/>
  <c r="B234"/>
  <c r="E234"/>
  <c r="F234"/>
  <c r="G234"/>
  <c r="J234"/>
  <c r="B235"/>
  <c r="E235"/>
  <c r="F235"/>
  <c r="J235"/>
  <c r="B236"/>
  <c r="E236"/>
  <c r="F236"/>
  <c r="J236"/>
  <c r="B237"/>
  <c r="E237"/>
  <c r="F237"/>
  <c r="J237"/>
  <c r="B238"/>
  <c r="E238"/>
  <c r="F238"/>
  <c r="J238"/>
  <c r="B239"/>
  <c r="E239"/>
  <c r="F239"/>
  <c r="G239"/>
  <c r="J239"/>
  <c r="B240"/>
  <c r="E240"/>
  <c r="F240"/>
  <c r="G240"/>
  <c r="J240"/>
  <c r="B241"/>
  <c r="E241"/>
  <c r="F241"/>
  <c r="J241"/>
  <c r="B242"/>
  <c r="E242"/>
  <c r="F242"/>
  <c r="G242"/>
  <c r="J242"/>
  <c r="B243"/>
  <c r="E243"/>
  <c r="F243"/>
  <c r="J243"/>
  <c r="B244"/>
  <c r="E244"/>
  <c r="F244"/>
  <c r="G244"/>
  <c r="J244"/>
  <c r="B245"/>
  <c r="E245"/>
  <c r="F245"/>
  <c r="G245"/>
  <c r="J245"/>
  <c r="B246"/>
  <c r="E246"/>
  <c r="F246"/>
  <c r="J246"/>
  <c r="B247"/>
  <c r="E247"/>
  <c r="F247"/>
  <c r="G247"/>
  <c r="J247"/>
  <c r="B248"/>
  <c r="E248"/>
  <c r="F248"/>
  <c r="J248"/>
  <c r="B249"/>
  <c r="E249"/>
  <c r="F249"/>
  <c r="G249"/>
  <c r="J249"/>
  <c r="B250"/>
  <c r="E250"/>
  <c r="F250"/>
  <c r="G250"/>
  <c r="J250"/>
  <c r="B251"/>
  <c r="E251"/>
  <c r="F251"/>
  <c r="J251"/>
  <c r="B252"/>
  <c r="E252"/>
  <c r="F252"/>
  <c r="J252"/>
  <c r="B253"/>
  <c r="E253"/>
  <c r="F253"/>
  <c r="J253"/>
  <c r="B254"/>
  <c r="E254"/>
  <c r="F254"/>
  <c r="J254"/>
  <c r="B255"/>
  <c r="E255"/>
  <c r="F255"/>
  <c r="G255"/>
  <c r="J255"/>
  <c r="B256"/>
  <c r="E256"/>
  <c r="F256"/>
  <c r="G256"/>
  <c r="J256"/>
  <c r="B257"/>
  <c r="E257"/>
  <c r="F257"/>
  <c r="J257"/>
  <c r="B258"/>
  <c r="E258"/>
  <c r="F258"/>
  <c r="G258"/>
  <c r="J258"/>
  <c r="B259"/>
  <c r="E259"/>
  <c r="F259"/>
  <c r="J259"/>
  <c r="B260"/>
  <c r="E260"/>
  <c r="F260"/>
  <c r="G260"/>
  <c r="J260"/>
  <c r="B261"/>
  <c r="E261"/>
  <c r="F261"/>
  <c r="G261"/>
  <c r="J261"/>
  <c r="B262"/>
  <c r="E262"/>
  <c r="F262"/>
  <c r="J262"/>
  <c r="B263"/>
  <c r="E263"/>
  <c r="F263"/>
  <c r="G263"/>
  <c r="J263"/>
  <c r="B264"/>
  <c r="E264"/>
  <c r="F264"/>
  <c r="J264"/>
  <c r="B265"/>
  <c r="E265"/>
  <c r="F265"/>
  <c r="G265"/>
  <c r="J265"/>
  <c r="B266"/>
  <c r="E266"/>
  <c r="F266"/>
  <c r="G266"/>
  <c r="J266"/>
  <c r="B267"/>
  <c r="E267"/>
  <c r="F267"/>
  <c r="J267"/>
  <c r="B268"/>
  <c r="E268"/>
  <c r="F268"/>
  <c r="J268"/>
  <c r="B269"/>
  <c r="E269"/>
  <c r="F269"/>
  <c r="J269"/>
  <c r="B270"/>
  <c r="E270"/>
  <c r="F270"/>
  <c r="J270"/>
  <c r="B271"/>
  <c r="E271"/>
  <c r="F271"/>
  <c r="G271"/>
  <c r="J271"/>
  <c r="B272"/>
  <c r="E272"/>
  <c r="F272"/>
  <c r="G272"/>
  <c r="J272"/>
  <c r="B273"/>
  <c r="E273"/>
  <c r="F273"/>
  <c r="J273"/>
  <c r="B274"/>
  <c r="E274"/>
  <c r="F274"/>
  <c r="G274"/>
  <c r="J274"/>
  <c r="F276"/>
  <c r="G276"/>
  <c r="D277"/>
  <c r="B280"/>
  <c r="E280"/>
  <c r="F280"/>
  <c r="J280"/>
  <c r="B281"/>
  <c r="E281"/>
  <c r="F281"/>
  <c r="G281"/>
  <c r="J281"/>
  <c r="B282"/>
  <c r="E282"/>
  <c r="F282"/>
  <c r="G282"/>
  <c r="J282"/>
  <c r="B283"/>
  <c r="E283"/>
  <c r="F283"/>
  <c r="J283"/>
  <c r="B284"/>
  <c r="E284"/>
  <c r="F284"/>
  <c r="J284"/>
  <c r="B285"/>
  <c r="E285"/>
  <c r="F285"/>
  <c r="J285"/>
  <c r="B286"/>
  <c r="E286"/>
  <c r="F286"/>
  <c r="J286"/>
  <c r="B287"/>
  <c r="E287"/>
  <c r="F287"/>
  <c r="G287"/>
  <c r="J287"/>
  <c r="B288"/>
  <c r="E288"/>
  <c r="F288"/>
  <c r="G288"/>
  <c r="J288"/>
  <c r="B289"/>
  <c r="E289"/>
  <c r="F289"/>
  <c r="G289"/>
  <c r="J289"/>
  <c r="B290"/>
  <c r="E290"/>
  <c r="F290"/>
  <c r="G290"/>
  <c r="J290"/>
  <c r="B291"/>
  <c r="E291"/>
  <c r="F291"/>
  <c r="J291"/>
  <c r="B292"/>
  <c r="E292"/>
  <c r="F292"/>
  <c r="G292"/>
  <c r="J292"/>
  <c r="B293"/>
  <c r="E293"/>
  <c r="F293"/>
  <c r="G293"/>
  <c r="J293"/>
  <c r="B294"/>
  <c r="E294"/>
  <c r="F294"/>
  <c r="J294"/>
  <c r="B295"/>
  <c r="E295"/>
  <c r="F295"/>
  <c r="G295"/>
  <c r="J295"/>
  <c r="B296"/>
  <c r="E296"/>
  <c r="F296"/>
  <c r="J296"/>
  <c r="B297"/>
  <c r="E297"/>
  <c r="F297"/>
  <c r="G297"/>
  <c r="J297"/>
  <c r="B298"/>
  <c r="E298"/>
  <c r="F298"/>
  <c r="G298"/>
  <c r="J298"/>
  <c r="B299"/>
  <c r="E299"/>
  <c r="F299"/>
  <c r="J299"/>
  <c r="B300"/>
  <c r="E300"/>
  <c r="F300"/>
  <c r="J300"/>
  <c r="B301"/>
  <c r="E301"/>
  <c r="F301"/>
  <c r="J301"/>
  <c r="B302"/>
  <c r="E302"/>
  <c r="F302"/>
  <c r="J302"/>
  <c r="B303"/>
  <c r="E303"/>
  <c r="F303"/>
  <c r="G303"/>
  <c r="J303"/>
  <c r="B304"/>
  <c r="E304"/>
  <c r="F304"/>
  <c r="G304"/>
  <c r="J304"/>
  <c r="B305"/>
  <c r="E305"/>
  <c r="F305"/>
  <c r="J305"/>
  <c r="B306"/>
  <c r="E306"/>
  <c r="F306"/>
  <c r="G306"/>
  <c r="J306"/>
  <c r="B307"/>
  <c r="E307"/>
  <c r="F307"/>
  <c r="J307"/>
  <c r="B308"/>
  <c r="E308"/>
  <c r="F308"/>
  <c r="G308"/>
  <c r="J308"/>
  <c r="B309"/>
  <c r="E309"/>
  <c r="F309"/>
  <c r="G309"/>
  <c r="J309"/>
  <c r="B310"/>
  <c r="E310"/>
  <c r="F310"/>
  <c r="J310"/>
  <c r="B311"/>
  <c r="E311"/>
  <c r="F311"/>
  <c r="G311"/>
  <c r="J311"/>
  <c r="B312"/>
  <c r="E312"/>
  <c r="F312"/>
  <c r="J312"/>
  <c r="B313"/>
  <c r="E313"/>
  <c r="F313"/>
  <c r="G313"/>
  <c r="J313"/>
  <c r="B314"/>
  <c r="E314"/>
  <c r="F314"/>
  <c r="G314"/>
  <c r="J314"/>
  <c r="B315"/>
  <c r="E315"/>
  <c r="F315"/>
  <c r="J315"/>
  <c r="B316"/>
  <c r="E316"/>
  <c r="F316"/>
  <c r="J316"/>
  <c r="B317"/>
  <c r="E317"/>
  <c r="F317"/>
  <c r="J317"/>
  <c r="B318"/>
  <c r="E318"/>
  <c r="F318"/>
  <c r="J318"/>
  <c r="B319"/>
  <c r="E319"/>
  <c r="F319"/>
  <c r="G319"/>
  <c r="J319"/>
  <c r="B320"/>
  <c r="E320"/>
  <c r="F320"/>
  <c r="G320"/>
  <c r="J320"/>
  <c r="B321"/>
  <c r="E321"/>
  <c r="F321"/>
  <c r="J321"/>
  <c r="B322"/>
  <c r="E322"/>
  <c r="F322"/>
  <c r="G322"/>
  <c r="J322"/>
  <c r="B323"/>
  <c r="E323"/>
  <c r="F323"/>
  <c r="J323"/>
  <c r="B324"/>
  <c r="E324"/>
  <c r="F324"/>
  <c r="G324"/>
  <c r="J324"/>
  <c r="B325"/>
  <c r="E325"/>
  <c r="F325"/>
  <c r="G325"/>
  <c r="J325"/>
  <c r="B326"/>
  <c r="E326"/>
  <c r="F326"/>
  <c r="J326"/>
  <c r="B327"/>
  <c r="E327"/>
  <c r="F327"/>
  <c r="G327"/>
  <c r="J327"/>
  <c r="B328"/>
  <c r="E328"/>
  <c r="F328"/>
  <c r="J328"/>
  <c r="B329"/>
  <c r="E329"/>
  <c r="F329"/>
  <c r="G329"/>
  <c r="J329"/>
  <c r="F331"/>
  <c r="G331"/>
  <c r="D332"/>
  <c r="B335"/>
  <c r="E335"/>
  <c r="F335"/>
  <c r="G335"/>
  <c r="J335"/>
  <c r="B336"/>
  <c r="E336"/>
  <c r="F336"/>
  <c r="J336"/>
  <c r="B337"/>
  <c r="E337"/>
  <c r="F337"/>
  <c r="J337"/>
  <c r="B338"/>
  <c r="E338"/>
  <c r="F338"/>
  <c r="J338"/>
  <c r="B339"/>
  <c r="E339"/>
  <c r="F339"/>
  <c r="J339"/>
  <c r="B340"/>
  <c r="E340"/>
  <c r="F340"/>
  <c r="G340"/>
  <c r="J340"/>
  <c r="B341"/>
  <c r="E341"/>
  <c r="F341"/>
  <c r="G341"/>
  <c r="J341"/>
  <c r="B342"/>
  <c r="E342"/>
  <c r="F342"/>
  <c r="J342"/>
  <c r="B343"/>
  <c r="E343"/>
  <c r="F343"/>
  <c r="G343"/>
  <c r="J343"/>
  <c r="B344"/>
  <c r="E344"/>
  <c r="F344"/>
  <c r="J344"/>
  <c r="B345"/>
  <c r="E345"/>
  <c r="F345"/>
  <c r="G345"/>
  <c r="J345"/>
  <c r="B346"/>
  <c r="E346"/>
  <c r="F346"/>
  <c r="G346"/>
  <c r="J346"/>
  <c r="B347"/>
  <c r="E347"/>
  <c r="F347"/>
  <c r="J347"/>
  <c r="B348"/>
  <c r="E348"/>
  <c r="F348"/>
  <c r="G348"/>
  <c r="J348"/>
  <c r="B349"/>
  <c r="E349"/>
  <c r="F349"/>
  <c r="J349"/>
  <c r="B350"/>
  <c r="E350"/>
  <c r="F350"/>
  <c r="G350"/>
  <c r="J350"/>
  <c r="B351"/>
  <c r="E351"/>
  <c r="F351"/>
  <c r="G351"/>
  <c r="J351"/>
  <c r="B352"/>
  <c r="E352"/>
  <c r="F352"/>
  <c r="J352"/>
  <c r="B353"/>
  <c r="E353"/>
  <c r="F353"/>
  <c r="J353"/>
  <c r="B354"/>
  <c r="E354"/>
  <c r="F354"/>
  <c r="J354"/>
  <c r="B355"/>
  <c r="E355"/>
  <c r="F355"/>
  <c r="J355"/>
  <c r="B356"/>
  <c r="E356"/>
  <c r="F356"/>
  <c r="G356"/>
  <c r="J356"/>
  <c r="B357"/>
  <c r="E357"/>
  <c r="F357"/>
  <c r="G357"/>
  <c r="J357"/>
  <c r="B358"/>
  <c r="E358"/>
  <c r="F358"/>
  <c r="J358"/>
  <c r="B359"/>
  <c r="E359"/>
  <c r="F359"/>
  <c r="G359"/>
  <c r="J359"/>
  <c r="B360"/>
  <c r="E360"/>
  <c r="F360"/>
  <c r="J360"/>
  <c r="B361"/>
  <c r="E361"/>
  <c r="F361"/>
  <c r="G361"/>
  <c r="J361"/>
  <c r="B362"/>
  <c r="E362"/>
  <c r="F362"/>
  <c r="G362"/>
  <c r="J362"/>
  <c r="B363"/>
  <c r="E363"/>
  <c r="F363"/>
  <c r="J363"/>
  <c r="B364"/>
  <c r="E364"/>
  <c r="F364"/>
  <c r="G364"/>
  <c r="J364"/>
  <c r="B365"/>
  <c r="E365"/>
  <c r="F365"/>
  <c r="J365"/>
  <c r="B366"/>
  <c r="E366"/>
  <c r="F366"/>
  <c r="G366"/>
  <c r="J366"/>
  <c r="B367"/>
  <c r="E367"/>
  <c r="F367"/>
  <c r="G367"/>
  <c r="J367"/>
  <c r="B368"/>
  <c r="E368"/>
  <c r="F368"/>
  <c r="J368"/>
  <c r="B369"/>
  <c r="E369"/>
  <c r="F369"/>
  <c r="J369"/>
  <c r="B370"/>
  <c r="E370"/>
  <c r="F370"/>
  <c r="J370"/>
  <c r="B371"/>
  <c r="E371"/>
  <c r="F371"/>
  <c r="J371"/>
  <c r="B372"/>
  <c r="E372"/>
  <c r="F372"/>
  <c r="G372"/>
  <c r="J372"/>
  <c r="B373"/>
  <c r="E373"/>
  <c r="F373"/>
  <c r="G373"/>
  <c r="J373"/>
  <c r="B374"/>
  <c r="E374"/>
  <c r="F374"/>
  <c r="J374"/>
  <c r="B375"/>
  <c r="E375"/>
  <c r="F375"/>
  <c r="G375"/>
  <c r="J375"/>
  <c r="B376"/>
  <c r="E376"/>
  <c r="F376"/>
  <c r="J376"/>
  <c r="B377"/>
  <c r="E377"/>
  <c r="F377"/>
  <c r="G377"/>
  <c r="J377"/>
  <c r="B378"/>
  <c r="E378"/>
  <c r="F378"/>
  <c r="G378"/>
  <c r="J378"/>
  <c r="B379"/>
  <c r="E379"/>
  <c r="F379"/>
  <c r="J379"/>
  <c r="B380"/>
  <c r="E380"/>
  <c r="F380"/>
  <c r="G380"/>
  <c r="J380"/>
  <c r="B381"/>
  <c r="E381"/>
  <c r="F381"/>
  <c r="J381"/>
  <c r="B382"/>
  <c r="E382"/>
  <c r="F382"/>
  <c r="G382"/>
  <c r="J382"/>
  <c r="B383"/>
  <c r="E383"/>
  <c r="F383"/>
  <c r="G383"/>
  <c r="J383"/>
  <c r="B384"/>
  <c r="E384"/>
  <c r="F384"/>
  <c r="J384"/>
  <c r="F386"/>
  <c r="G386"/>
  <c r="D387"/>
  <c r="B390"/>
  <c r="E390"/>
  <c r="F390"/>
  <c r="G390"/>
  <c r="J390"/>
  <c r="B391"/>
  <c r="E391"/>
  <c r="F391"/>
  <c r="J391"/>
  <c r="B392"/>
  <c r="E392"/>
  <c r="F392"/>
  <c r="G392"/>
  <c r="J392"/>
  <c r="B393"/>
  <c r="E393"/>
  <c r="F393"/>
  <c r="G393"/>
  <c r="J393"/>
  <c r="B394"/>
  <c r="E394"/>
  <c r="F394"/>
  <c r="J394"/>
  <c r="B395"/>
  <c r="E395"/>
  <c r="F395"/>
  <c r="J395"/>
  <c r="B396"/>
  <c r="E396"/>
  <c r="F396"/>
  <c r="J396"/>
  <c r="B397"/>
  <c r="E397"/>
  <c r="F397"/>
  <c r="J397"/>
  <c r="B398"/>
  <c r="E398"/>
  <c r="F398"/>
  <c r="G398"/>
  <c r="J398"/>
  <c r="B399"/>
  <c r="E399"/>
  <c r="F399"/>
  <c r="G399"/>
  <c r="J399"/>
  <c r="B400"/>
  <c r="E400"/>
  <c r="F400"/>
  <c r="J400"/>
  <c r="B401"/>
  <c r="E401"/>
  <c r="F401"/>
  <c r="G401"/>
  <c r="J401"/>
  <c r="B402"/>
  <c r="E402"/>
  <c r="F402"/>
  <c r="J402"/>
  <c r="B403"/>
  <c r="E403"/>
  <c r="F403"/>
  <c r="G403"/>
  <c r="J403"/>
  <c r="B404"/>
  <c r="E404"/>
  <c r="F404"/>
  <c r="G404"/>
  <c r="J404"/>
  <c r="B405"/>
  <c r="E405"/>
  <c r="F405"/>
  <c r="J405"/>
  <c r="B406"/>
  <c r="E406"/>
  <c r="F406"/>
  <c r="G406"/>
  <c r="J406"/>
  <c r="B407"/>
  <c r="E407"/>
  <c r="F407"/>
  <c r="J407"/>
  <c r="B408"/>
  <c r="E408"/>
  <c r="F408"/>
  <c r="G408"/>
  <c r="J408"/>
  <c r="B409"/>
  <c r="E409"/>
  <c r="F409"/>
  <c r="G409"/>
  <c r="J409"/>
  <c r="B410"/>
  <c r="E410"/>
  <c r="F410"/>
  <c r="J410"/>
  <c r="B411"/>
  <c r="E411"/>
  <c r="F411"/>
  <c r="J411"/>
  <c r="B412"/>
  <c r="E412"/>
  <c r="F412"/>
  <c r="J412"/>
  <c r="B413"/>
  <c r="E413"/>
  <c r="F413"/>
  <c r="J413"/>
  <c r="B414"/>
  <c r="E414"/>
  <c r="F414"/>
  <c r="G414"/>
  <c r="J414"/>
  <c r="B415"/>
  <c r="E415"/>
  <c r="F415"/>
  <c r="G415"/>
  <c r="J415"/>
  <c r="B416"/>
  <c r="E416"/>
  <c r="F416"/>
  <c r="J416"/>
  <c r="B417"/>
  <c r="E417"/>
  <c r="F417"/>
  <c r="G417"/>
  <c r="J417"/>
  <c r="B418"/>
  <c r="E418"/>
  <c r="F418"/>
  <c r="J418"/>
  <c r="B419"/>
  <c r="E419"/>
  <c r="F419"/>
  <c r="G419"/>
  <c r="J419"/>
  <c r="B420"/>
  <c r="E420"/>
  <c r="F420"/>
  <c r="G420"/>
  <c r="J420"/>
  <c r="B421"/>
  <c r="E421"/>
  <c r="F421"/>
  <c r="J421"/>
  <c r="B422"/>
  <c r="E422"/>
  <c r="F422"/>
  <c r="G422"/>
  <c r="J422"/>
  <c r="B423"/>
  <c r="E423"/>
  <c r="F423"/>
  <c r="J423"/>
  <c r="B424"/>
  <c r="E424"/>
  <c r="F424"/>
  <c r="G424"/>
  <c r="J424"/>
  <c r="B425"/>
  <c r="E425"/>
  <c r="F425"/>
  <c r="G425"/>
  <c r="J425"/>
  <c r="B426"/>
  <c r="E426"/>
  <c r="F426"/>
  <c r="J426"/>
  <c r="B427"/>
  <c r="E427"/>
  <c r="F427"/>
  <c r="J427"/>
  <c r="B428"/>
  <c r="E428"/>
  <c r="F428"/>
  <c r="J428"/>
  <c r="B429"/>
  <c r="E429"/>
  <c r="F429"/>
  <c r="J429"/>
  <c r="B430"/>
  <c r="E430"/>
  <c r="F430"/>
  <c r="G430"/>
  <c r="J430"/>
  <c r="B431"/>
  <c r="E431"/>
  <c r="F431"/>
  <c r="G431"/>
  <c r="J431"/>
  <c r="B432"/>
  <c r="E432"/>
  <c r="F432"/>
  <c r="J432"/>
  <c r="B433"/>
  <c r="E433"/>
  <c r="F433"/>
  <c r="G433"/>
  <c r="J433"/>
  <c r="B434"/>
  <c r="E434"/>
  <c r="F434"/>
  <c r="J434"/>
  <c r="B435"/>
  <c r="E435"/>
  <c r="F435"/>
  <c r="G435"/>
  <c r="J435"/>
  <c r="B436"/>
  <c r="E436"/>
  <c r="F436"/>
  <c r="G436"/>
  <c r="J436"/>
  <c r="B437"/>
  <c r="E437"/>
  <c r="F437"/>
  <c r="J437"/>
  <c r="B438"/>
  <c r="E438"/>
  <c r="F438"/>
  <c r="G438"/>
  <c r="J438"/>
  <c r="B439"/>
  <c r="E439"/>
  <c r="F439"/>
  <c r="J439"/>
  <c r="F441"/>
  <c r="G441"/>
  <c r="D442"/>
  <c r="B445"/>
  <c r="E445"/>
  <c r="F445"/>
  <c r="G445"/>
  <c r="J445"/>
  <c r="B446"/>
  <c r="E446"/>
  <c r="F446"/>
  <c r="G446"/>
  <c r="J446"/>
  <c r="B447"/>
  <c r="E447"/>
  <c r="F447"/>
  <c r="G447"/>
  <c r="J447"/>
  <c r="B448"/>
  <c r="E448"/>
  <c r="F448"/>
  <c r="J448"/>
  <c r="B449"/>
  <c r="E449"/>
  <c r="F449"/>
  <c r="J449"/>
  <c r="B450"/>
  <c r="E450"/>
  <c r="F450"/>
  <c r="J450"/>
  <c r="B451"/>
  <c r="E451"/>
  <c r="F451"/>
  <c r="G451"/>
  <c r="J451"/>
  <c r="B452"/>
  <c r="E452"/>
  <c r="F452"/>
  <c r="G452"/>
  <c r="J452"/>
  <c r="B453"/>
  <c r="E453"/>
  <c r="F453"/>
  <c r="J453"/>
  <c r="B454"/>
  <c r="E454"/>
  <c r="F454"/>
  <c r="G454"/>
  <c r="J454"/>
  <c r="B455"/>
  <c r="E455"/>
  <c r="F455"/>
  <c r="J455"/>
  <c r="B456"/>
  <c r="E456"/>
  <c r="F456"/>
  <c r="G456"/>
  <c r="J456"/>
  <c r="B457"/>
  <c r="E457"/>
  <c r="F457"/>
  <c r="G457"/>
  <c r="J457"/>
  <c r="B458"/>
  <c r="E458"/>
  <c r="F458"/>
  <c r="J458"/>
  <c r="B459"/>
  <c r="E459"/>
  <c r="F459"/>
  <c r="G459"/>
  <c r="J459"/>
  <c r="B460"/>
  <c r="E460"/>
  <c r="F460"/>
  <c r="J460"/>
  <c r="B461"/>
  <c r="E461"/>
  <c r="F461"/>
  <c r="G461"/>
  <c r="J461"/>
  <c r="B462"/>
  <c r="E462"/>
  <c r="F462"/>
  <c r="G462"/>
  <c r="J462"/>
  <c r="B463"/>
  <c r="E463"/>
  <c r="F463"/>
  <c r="J463"/>
  <c r="B464"/>
  <c r="E464"/>
  <c r="F464"/>
  <c r="J464"/>
  <c r="B465"/>
  <c r="E465"/>
  <c r="F465"/>
  <c r="J465"/>
  <c r="B466"/>
  <c r="E466"/>
  <c r="F466"/>
  <c r="J466"/>
  <c r="B467"/>
  <c r="E467"/>
  <c r="F467"/>
  <c r="G467"/>
  <c r="J467"/>
  <c r="B468"/>
  <c r="E468"/>
  <c r="F468"/>
  <c r="G468"/>
  <c r="J468"/>
  <c r="B469"/>
  <c r="E469"/>
  <c r="F469"/>
  <c r="J469"/>
  <c r="B470"/>
  <c r="E470"/>
  <c r="F470"/>
  <c r="G470"/>
  <c r="J470"/>
  <c r="B471"/>
  <c r="E471"/>
  <c r="F471"/>
  <c r="J471"/>
  <c r="B472"/>
  <c r="E472"/>
  <c r="F472"/>
  <c r="G472"/>
  <c r="J472"/>
  <c r="B473"/>
  <c r="E473"/>
  <c r="F473"/>
  <c r="G473"/>
  <c r="J473"/>
  <c r="B474"/>
  <c r="E474"/>
  <c r="F474"/>
  <c r="J474"/>
  <c r="B475"/>
  <c r="E475"/>
  <c r="F475"/>
  <c r="G475"/>
  <c r="J475"/>
  <c r="B476"/>
  <c r="E476"/>
  <c r="F476"/>
  <c r="J476"/>
  <c r="B477"/>
  <c r="E477"/>
  <c r="F477"/>
  <c r="G477"/>
  <c r="J477"/>
  <c r="B478"/>
  <c r="E478"/>
  <c r="F478"/>
  <c r="G478"/>
  <c r="J478"/>
  <c r="B479"/>
  <c r="E479"/>
  <c r="F479"/>
  <c r="J479"/>
  <c r="B480"/>
  <c r="E480"/>
  <c r="F480"/>
  <c r="J480"/>
  <c r="B481"/>
  <c r="E481"/>
  <c r="F481"/>
  <c r="J481"/>
  <c r="B482"/>
  <c r="E482"/>
  <c r="F482"/>
  <c r="J482"/>
  <c r="B483"/>
  <c r="E483"/>
  <c r="F483"/>
  <c r="G483"/>
  <c r="J483"/>
  <c r="B484"/>
  <c r="E484"/>
  <c r="F484"/>
  <c r="G484"/>
  <c r="J484"/>
  <c r="B485"/>
  <c r="E485"/>
  <c r="F485"/>
  <c r="G485"/>
  <c r="J485"/>
  <c r="B486"/>
  <c r="E486"/>
  <c r="F486"/>
  <c r="G486"/>
  <c r="J486"/>
  <c r="B487"/>
  <c r="E487"/>
  <c r="F487"/>
  <c r="J487"/>
  <c r="B488"/>
  <c r="E488"/>
  <c r="F488"/>
  <c r="G488"/>
  <c r="J488"/>
  <c r="B489"/>
  <c r="E489"/>
  <c r="F489"/>
  <c r="G489"/>
  <c r="J489"/>
  <c r="B490"/>
  <c r="E490"/>
  <c r="F490"/>
  <c r="J490"/>
  <c r="B491"/>
  <c r="E491"/>
  <c r="F491"/>
  <c r="G491"/>
  <c r="J491"/>
  <c r="B492"/>
  <c r="E492"/>
  <c r="F492"/>
  <c r="J492"/>
  <c r="B493"/>
  <c r="E493"/>
  <c r="F493"/>
  <c r="G493"/>
  <c r="J493"/>
  <c r="B494"/>
  <c r="E494"/>
  <c r="F494"/>
  <c r="G494"/>
  <c r="J494"/>
  <c r="F496"/>
  <c r="G496"/>
  <c r="D497"/>
  <c r="B500"/>
  <c r="E500"/>
  <c r="F500"/>
  <c r="G500"/>
  <c r="J500"/>
  <c r="B501"/>
  <c r="E501"/>
  <c r="F501"/>
  <c r="J501"/>
  <c r="B502"/>
  <c r="E502"/>
  <c r="F502"/>
  <c r="G502"/>
  <c r="J502"/>
  <c r="B503"/>
  <c r="E503"/>
  <c r="F503"/>
  <c r="J503"/>
  <c r="B504"/>
  <c r="E504"/>
  <c r="F504"/>
  <c r="G504"/>
  <c r="J504"/>
  <c r="B505"/>
  <c r="E505"/>
  <c r="F505"/>
  <c r="G505"/>
  <c r="J505"/>
  <c r="B506"/>
  <c r="E506"/>
  <c r="F506"/>
  <c r="J506"/>
  <c r="B507"/>
  <c r="E507"/>
  <c r="F507"/>
  <c r="G507"/>
  <c r="J507"/>
  <c r="B508"/>
  <c r="E508"/>
  <c r="F508"/>
  <c r="J508"/>
  <c r="B509"/>
  <c r="E509"/>
  <c r="F509"/>
  <c r="G509"/>
  <c r="J509"/>
  <c r="B510"/>
  <c r="E510"/>
  <c r="F510"/>
  <c r="G510"/>
  <c r="J510"/>
  <c r="B511"/>
  <c r="E511"/>
  <c r="F511"/>
  <c r="J511"/>
  <c r="B512"/>
  <c r="E512"/>
  <c r="F512"/>
  <c r="J512"/>
  <c r="B513"/>
  <c r="E513"/>
  <c r="F513"/>
  <c r="J513"/>
  <c r="B514"/>
  <c r="E514"/>
  <c r="F514"/>
  <c r="J514"/>
  <c r="B515"/>
  <c r="E515"/>
  <c r="F515"/>
  <c r="G515"/>
  <c r="J515"/>
  <c r="B516"/>
  <c r="E516"/>
  <c r="F516"/>
  <c r="G516"/>
  <c r="J516"/>
  <c r="B517"/>
  <c r="E517"/>
  <c r="F517"/>
  <c r="J517"/>
  <c r="B518"/>
  <c r="E518"/>
  <c r="F518"/>
  <c r="G518"/>
  <c r="J518"/>
  <c r="B519"/>
  <c r="E519"/>
  <c r="F519"/>
  <c r="J519"/>
  <c r="B520"/>
  <c r="E520"/>
  <c r="F520"/>
  <c r="G520"/>
  <c r="J520"/>
  <c r="B521"/>
  <c r="E521"/>
  <c r="F521"/>
  <c r="G521"/>
  <c r="J521"/>
  <c r="B522"/>
  <c r="E522"/>
  <c r="F522"/>
  <c r="J522"/>
  <c r="B523"/>
  <c r="E523"/>
  <c r="F523"/>
  <c r="G523"/>
  <c r="J523"/>
  <c r="B524"/>
  <c r="E524"/>
  <c r="F524"/>
  <c r="J524"/>
  <c r="B525"/>
  <c r="E525"/>
  <c r="F525"/>
  <c r="G525"/>
  <c r="J525"/>
  <c r="B526"/>
  <c r="E526"/>
  <c r="F526"/>
  <c r="G526"/>
  <c r="J526"/>
  <c r="B527"/>
  <c r="E527"/>
  <c r="F527"/>
  <c r="J527"/>
  <c r="B528"/>
  <c r="E528"/>
  <c r="F528"/>
  <c r="J528"/>
  <c r="B529"/>
  <c r="E529"/>
  <c r="F529"/>
  <c r="J529"/>
  <c r="B530"/>
  <c r="E530"/>
  <c r="F530"/>
  <c r="J530"/>
  <c r="B531"/>
  <c r="E531"/>
  <c r="F531"/>
  <c r="G531"/>
  <c r="J531"/>
  <c r="B532"/>
  <c r="E532"/>
  <c r="F532"/>
  <c r="G532"/>
  <c r="J532"/>
  <c r="B533"/>
  <c r="E533"/>
  <c r="F533"/>
  <c r="J533"/>
  <c r="B534"/>
  <c r="E534"/>
  <c r="F534"/>
  <c r="G534"/>
  <c r="J534"/>
  <c r="B535"/>
  <c r="E535"/>
  <c r="F535"/>
  <c r="J535"/>
  <c r="B536"/>
  <c r="E536"/>
  <c r="F536"/>
  <c r="G536"/>
  <c r="J536"/>
  <c r="B537"/>
  <c r="E537"/>
  <c r="F537"/>
  <c r="G537"/>
  <c r="J537"/>
  <c r="B538"/>
  <c r="E538"/>
  <c r="F538"/>
  <c r="J538"/>
  <c r="B539"/>
  <c r="E539"/>
  <c r="F539"/>
  <c r="G539"/>
  <c r="J539"/>
  <c r="B540"/>
  <c r="E540"/>
  <c r="F540"/>
  <c r="J540"/>
  <c r="B541"/>
  <c r="E541"/>
  <c r="F541"/>
  <c r="G541"/>
  <c r="J541"/>
  <c r="B542"/>
  <c r="E542"/>
  <c r="F542"/>
  <c r="G542"/>
  <c r="J542"/>
  <c r="B543"/>
  <c r="E543"/>
  <c r="F543"/>
  <c r="J543"/>
  <c r="B544"/>
  <c r="E544"/>
  <c r="F544"/>
  <c r="J544"/>
  <c r="B545"/>
  <c r="E545"/>
  <c r="F545"/>
  <c r="J545"/>
  <c r="B546"/>
  <c r="E546"/>
  <c r="F546"/>
  <c r="J546"/>
  <c r="B547"/>
  <c r="E547"/>
  <c r="F547"/>
  <c r="G547"/>
  <c r="J547"/>
  <c r="B548"/>
  <c r="E548"/>
  <c r="F548"/>
  <c r="G548"/>
  <c r="J548"/>
  <c r="B549"/>
  <c r="E549"/>
  <c r="F549"/>
  <c r="J549"/>
  <c r="F1" i="25"/>
  <c r="G1"/>
  <c r="D2"/>
  <c r="B5"/>
  <c r="E5"/>
  <c r="F5"/>
  <c r="J5"/>
  <c r="B6"/>
  <c r="E6"/>
  <c r="F6"/>
  <c r="G6"/>
  <c r="J6"/>
  <c r="B7"/>
  <c r="E7"/>
  <c r="F7"/>
  <c r="J7"/>
  <c r="B8"/>
  <c r="E8"/>
  <c r="F8"/>
  <c r="G8"/>
  <c r="J8"/>
  <c r="B9"/>
  <c r="E9"/>
  <c r="F9"/>
  <c r="G9"/>
  <c r="J9"/>
  <c r="B10"/>
  <c r="E10"/>
  <c r="F10"/>
  <c r="J10"/>
  <c r="B11"/>
  <c r="E11"/>
  <c r="F11"/>
  <c r="J11"/>
  <c r="B12"/>
  <c r="E12"/>
  <c r="F12"/>
  <c r="J12"/>
  <c r="B13"/>
  <c r="E13"/>
  <c r="F13"/>
  <c r="J13"/>
  <c r="B14"/>
  <c r="E14"/>
  <c r="F14"/>
  <c r="G14"/>
  <c r="J14"/>
  <c r="B15"/>
  <c r="E15"/>
  <c r="F15"/>
  <c r="G15"/>
  <c r="J15"/>
  <c r="B16"/>
  <c r="E16"/>
  <c r="F16"/>
  <c r="J16"/>
  <c r="B17"/>
  <c r="E17"/>
  <c r="F17"/>
  <c r="G17"/>
  <c r="J17"/>
  <c r="B18"/>
  <c r="E18"/>
  <c r="F18"/>
  <c r="J18"/>
  <c r="B19"/>
  <c r="E19"/>
  <c r="F19"/>
  <c r="G19"/>
  <c r="J19"/>
  <c r="B20"/>
  <c r="E20"/>
  <c r="F20"/>
  <c r="G20"/>
  <c r="J20"/>
  <c r="B21"/>
  <c r="E21"/>
  <c r="F21"/>
  <c r="J21"/>
  <c r="B22"/>
  <c r="E22"/>
  <c r="F22"/>
  <c r="G22"/>
  <c r="J22"/>
  <c r="B23"/>
  <c r="E23"/>
  <c r="F23"/>
  <c r="J23"/>
  <c r="B24"/>
  <c r="E24"/>
  <c r="F24"/>
  <c r="G24"/>
  <c r="J24"/>
  <c r="B25"/>
  <c r="E25"/>
  <c r="F25"/>
  <c r="G25"/>
  <c r="J25"/>
  <c r="B26"/>
  <c r="E26"/>
  <c r="F26"/>
  <c r="J26"/>
  <c r="B27"/>
  <c r="E27"/>
  <c r="F27"/>
  <c r="J27"/>
  <c r="B28"/>
  <c r="E28"/>
  <c r="F28"/>
  <c r="J28"/>
  <c r="B29"/>
  <c r="E29"/>
  <c r="F29"/>
  <c r="J29"/>
  <c r="B30"/>
  <c r="E30"/>
  <c r="F30"/>
  <c r="G30"/>
  <c r="J30"/>
  <c r="B31"/>
  <c r="E31"/>
  <c r="F31"/>
  <c r="G31"/>
  <c r="J31"/>
  <c r="B32"/>
  <c r="E32"/>
  <c r="F32"/>
  <c r="J32"/>
  <c r="B33"/>
  <c r="E33"/>
  <c r="F33"/>
  <c r="G33"/>
  <c r="J33"/>
  <c r="B34"/>
  <c r="E34"/>
  <c r="F34"/>
  <c r="J34"/>
  <c r="B35"/>
  <c r="E35"/>
  <c r="F35"/>
  <c r="G35"/>
  <c r="J35"/>
  <c r="B36"/>
  <c r="E36"/>
  <c r="F36"/>
  <c r="G36"/>
  <c r="J36"/>
  <c r="B37"/>
  <c r="E37"/>
  <c r="F37"/>
  <c r="J37"/>
  <c r="B38"/>
  <c r="E38"/>
  <c r="F38"/>
  <c r="G38"/>
  <c r="J38"/>
  <c r="B39"/>
  <c r="E39"/>
  <c r="F39"/>
  <c r="J39"/>
  <c r="B40"/>
  <c r="E40"/>
  <c r="F40"/>
  <c r="G40"/>
  <c r="J40"/>
  <c r="B41"/>
  <c r="E41"/>
  <c r="F41"/>
  <c r="G41"/>
  <c r="J41"/>
  <c r="B42"/>
  <c r="E42"/>
  <c r="F42"/>
  <c r="J42"/>
  <c r="B43"/>
  <c r="E43"/>
  <c r="F43"/>
  <c r="J43"/>
  <c r="B44"/>
  <c r="E44"/>
  <c r="F44"/>
  <c r="J44"/>
  <c r="B45"/>
  <c r="E45"/>
  <c r="F45"/>
  <c r="J45"/>
  <c r="B46"/>
  <c r="E46"/>
  <c r="F46"/>
  <c r="G46"/>
  <c r="J46"/>
  <c r="B47"/>
  <c r="E47"/>
  <c r="F47"/>
  <c r="G47"/>
  <c r="J47"/>
  <c r="B48"/>
  <c r="E48"/>
  <c r="F48"/>
  <c r="J48"/>
  <c r="B49"/>
  <c r="E49"/>
  <c r="F49"/>
  <c r="G49"/>
  <c r="J49"/>
  <c r="B50"/>
  <c r="E50"/>
  <c r="F50"/>
  <c r="J50"/>
  <c r="B51"/>
  <c r="E51"/>
  <c r="F51"/>
  <c r="G51"/>
  <c r="J51"/>
  <c r="B52"/>
  <c r="E52"/>
  <c r="F52"/>
  <c r="G52"/>
  <c r="J52"/>
  <c r="B53"/>
  <c r="E53"/>
  <c r="F53"/>
  <c r="J53"/>
  <c r="B54"/>
  <c r="E54"/>
  <c r="F54"/>
  <c r="G54"/>
  <c r="J54"/>
  <c r="F56"/>
  <c r="G56"/>
  <c r="D57"/>
  <c r="B60"/>
  <c r="E60"/>
  <c r="F60"/>
  <c r="J60"/>
  <c r="B61"/>
  <c r="E61"/>
  <c r="F61"/>
  <c r="G61"/>
  <c r="J61"/>
  <c r="B62"/>
  <c r="E62"/>
  <c r="F62"/>
  <c r="G62"/>
  <c r="J62"/>
  <c r="B63"/>
  <c r="E63"/>
  <c r="F63"/>
  <c r="J63"/>
  <c r="B64"/>
  <c r="E64"/>
  <c r="F64"/>
  <c r="G64"/>
  <c r="J64"/>
  <c r="B65"/>
  <c r="E65"/>
  <c r="F65"/>
  <c r="J65"/>
  <c r="B66"/>
  <c r="E66"/>
  <c r="F66"/>
  <c r="G66"/>
  <c r="J66"/>
  <c r="B67"/>
  <c r="E67"/>
  <c r="F67"/>
  <c r="G67"/>
  <c r="J67"/>
  <c r="B68"/>
  <c r="E68"/>
  <c r="F68"/>
  <c r="J68"/>
  <c r="B69"/>
  <c r="E69"/>
  <c r="F69"/>
  <c r="J69"/>
  <c r="B70"/>
  <c r="E70"/>
  <c r="F70"/>
  <c r="J70"/>
  <c r="B71"/>
  <c r="E71"/>
  <c r="F71"/>
  <c r="J71"/>
  <c r="B72"/>
  <c r="E72"/>
  <c r="F72"/>
  <c r="G72"/>
  <c r="J72"/>
  <c r="B73"/>
  <c r="E73"/>
  <c r="F73"/>
  <c r="G73"/>
  <c r="J73"/>
  <c r="B74"/>
  <c r="E74"/>
  <c r="F74"/>
  <c r="J74"/>
  <c r="B75"/>
  <c r="E75"/>
  <c r="F75"/>
  <c r="G75"/>
  <c r="J75"/>
  <c r="B76"/>
  <c r="E76"/>
  <c r="F76"/>
  <c r="J76"/>
  <c r="B77"/>
  <c r="E77"/>
  <c r="F77"/>
  <c r="G77"/>
  <c r="J77"/>
  <c r="B78"/>
  <c r="E78"/>
  <c r="F78"/>
  <c r="G78"/>
  <c r="J78"/>
  <c r="B79"/>
  <c r="E79"/>
  <c r="F79"/>
  <c r="J79"/>
  <c r="B80"/>
  <c r="E80"/>
  <c r="F80"/>
  <c r="G80"/>
  <c r="J80"/>
  <c r="B81"/>
  <c r="E81"/>
  <c r="F81"/>
  <c r="J81"/>
  <c r="B82"/>
  <c r="E82"/>
  <c r="F82"/>
  <c r="G82"/>
  <c r="J82"/>
  <c r="B83"/>
  <c r="E83"/>
  <c r="F83"/>
  <c r="G83"/>
  <c r="J83"/>
  <c r="B84"/>
  <c r="E84"/>
  <c r="F84"/>
  <c r="J84"/>
  <c r="B85"/>
  <c r="E85"/>
  <c r="F85"/>
  <c r="J85"/>
  <c r="B86"/>
  <c r="E86"/>
  <c r="F86"/>
  <c r="J86"/>
  <c r="B87"/>
  <c r="E87"/>
  <c r="F87"/>
  <c r="J87"/>
  <c r="B88"/>
  <c r="E88"/>
  <c r="F88"/>
  <c r="G88"/>
  <c r="J88"/>
  <c r="B89"/>
  <c r="E89"/>
  <c r="F89"/>
  <c r="G89"/>
  <c r="J89"/>
  <c r="B90"/>
  <c r="E90"/>
  <c r="F90"/>
  <c r="G90"/>
  <c r="J90"/>
  <c r="B91"/>
  <c r="E91"/>
  <c r="F91"/>
  <c r="G91"/>
  <c r="J91"/>
  <c r="B92"/>
  <c r="E92"/>
  <c r="F92"/>
  <c r="J92"/>
  <c r="B93"/>
  <c r="E93"/>
  <c r="F93"/>
  <c r="G93"/>
  <c r="J93"/>
  <c r="B94"/>
  <c r="E94"/>
  <c r="F94"/>
  <c r="G94"/>
  <c r="J94"/>
  <c r="B95"/>
  <c r="E95"/>
  <c r="F95"/>
  <c r="J95"/>
  <c r="B96"/>
  <c r="E96"/>
  <c r="F96"/>
  <c r="G96"/>
  <c r="J96"/>
  <c r="B97"/>
  <c r="E97"/>
  <c r="F97"/>
  <c r="J97"/>
  <c r="B98"/>
  <c r="E98"/>
  <c r="F98"/>
  <c r="G98"/>
  <c r="J98"/>
  <c r="B99"/>
  <c r="E99"/>
  <c r="F99"/>
  <c r="G99"/>
  <c r="J99"/>
  <c r="B100"/>
  <c r="E100"/>
  <c r="F100"/>
  <c r="J100"/>
  <c r="B101"/>
  <c r="E101"/>
  <c r="F101"/>
  <c r="J101"/>
  <c r="B102"/>
  <c r="E102"/>
  <c r="F102"/>
  <c r="J102"/>
  <c r="B103"/>
  <c r="E103"/>
  <c r="F103"/>
  <c r="J103"/>
  <c r="B104"/>
  <c r="E104"/>
  <c r="F104"/>
  <c r="G104"/>
  <c r="J104"/>
  <c r="B105"/>
  <c r="E105"/>
  <c r="F105"/>
  <c r="G105"/>
  <c r="J105"/>
  <c r="B106"/>
  <c r="E106"/>
  <c r="F106"/>
  <c r="J106"/>
  <c r="B107"/>
  <c r="E107"/>
  <c r="F107"/>
  <c r="G107"/>
  <c r="J107"/>
  <c r="B108"/>
  <c r="E108"/>
  <c r="F108"/>
  <c r="J108"/>
  <c r="B109"/>
  <c r="E109"/>
  <c r="F109"/>
  <c r="G109"/>
  <c r="J109"/>
  <c r="F111"/>
  <c r="G111"/>
  <c r="D112"/>
  <c r="B115"/>
  <c r="E115"/>
  <c r="F115"/>
  <c r="G115"/>
  <c r="J115"/>
  <c r="B116"/>
  <c r="E116"/>
  <c r="F116"/>
  <c r="J116"/>
  <c r="B117"/>
  <c r="E117"/>
  <c r="F117"/>
  <c r="J117"/>
  <c r="B118"/>
  <c r="E118"/>
  <c r="F118"/>
  <c r="G118"/>
  <c r="J118"/>
  <c r="B119"/>
  <c r="E119"/>
  <c r="F119"/>
  <c r="G119"/>
  <c r="J119"/>
  <c r="B120"/>
  <c r="E120"/>
  <c r="F120"/>
  <c r="J120"/>
  <c r="B121"/>
  <c r="E121"/>
  <c r="F121"/>
  <c r="J121"/>
  <c r="B122"/>
  <c r="E122"/>
  <c r="F122"/>
  <c r="G122"/>
  <c r="J122"/>
  <c r="B123"/>
  <c r="E123"/>
  <c r="F123"/>
  <c r="G123"/>
  <c r="J123"/>
  <c r="B124"/>
  <c r="E124"/>
  <c r="F124"/>
  <c r="J124"/>
  <c r="B125"/>
  <c r="E125"/>
  <c r="F125"/>
  <c r="J125"/>
  <c r="B126"/>
  <c r="E126"/>
  <c r="F126"/>
  <c r="G126"/>
  <c r="J126"/>
  <c r="B127"/>
  <c r="E127"/>
  <c r="F127"/>
  <c r="G127"/>
  <c r="J127"/>
  <c r="B128"/>
  <c r="E128"/>
  <c r="F128"/>
  <c r="J128"/>
  <c r="B129"/>
  <c r="E129"/>
  <c r="F129"/>
  <c r="G129"/>
  <c r="J129"/>
  <c r="B130"/>
  <c r="E130"/>
  <c r="F130"/>
  <c r="J130"/>
  <c r="B131"/>
  <c r="E131"/>
  <c r="F131"/>
  <c r="G131"/>
  <c r="J131"/>
  <c r="B132"/>
  <c r="E132"/>
  <c r="F132"/>
  <c r="G132"/>
  <c r="J132"/>
  <c r="B133"/>
  <c r="E133"/>
  <c r="F133"/>
  <c r="J133"/>
  <c r="B134"/>
  <c r="E134"/>
  <c r="F134"/>
  <c r="J134"/>
  <c r="B135"/>
  <c r="E135"/>
  <c r="F135"/>
  <c r="J135"/>
  <c r="B136"/>
  <c r="E136"/>
  <c r="F136"/>
  <c r="J136"/>
  <c r="B137"/>
  <c r="E137"/>
  <c r="F137"/>
  <c r="G137"/>
  <c r="J137"/>
  <c r="B138"/>
  <c r="E138"/>
  <c r="F138"/>
  <c r="G138"/>
  <c r="J138"/>
  <c r="B139"/>
  <c r="E139"/>
  <c r="F139"/>
  <c r="J139"/>
  <c r="B140"/>
  <c r="E140"/>
  <c r="F140"/>
  <c r="G140"/>
  <c r="J140"/>
  <c r="B141"/>
  <c r="E141"/>
  <c r="F141"/>
  <c r="J141"/>
  <c r="B142"/>
  <c r="E142"/>
  <c r="F142"/>
  <c r="G142"/>
  <c r="J142"/>
  <c r="B143"/>
  <c r="E143"/>
  <c r="F143"/>
  <c r="G143"/>
  <c r="J143"/>
  <c r="B144"/>
  <c r="E144"/>
  <c r="F144"/>
  <c r="J144"/>
  <c r="B145"/>
  <c r="E145"/>
  <c r="F145"/>
  <c r="G145"/>
  <c r="J145"/>
  <c r="B146"/>
  <c r="E146"/>
  <c r="F146"/>
  <c r="J146"/>
  <c r="B147"/>
  <c r="E147"/>
  <c r="F147"/>
  <c r="G147"/>
  <c r="J147"/>
  <c r="B148"/>
  <c r="E148"/>
  <c r="F148"/>
  <c r="G148"/>
  <c r="J148"/>
  <c r="B149"/>
  <c r="E149"/>
  <c r="F149"/>
  <c r="J149"/>
  <c r="B150"/>
  <c r="E150"/>
  <c r="F150"/>
  <c r="J150"/>
  <c r="B151"/>
  <c r="E151"/>
  <c r="F151"/>
  <c r="J151"/>
  <c r="B152"/>
  <c r="E152"/>
  <c r="F152"/>
  <c r="J152"/>
  <c r="B153"/>
  <c r="E153"/>
  <c r="F153"/>
  <c r="G153"/>
  <c r="J153"/>
  <c r="B154"/>
  <c r="E154"/>
  <c r="F154"/>
  <c r="G154"/>
  <c r="J154"/>
  <c r="B155"/>
  <c r="E155"/>
  <c r="F155"/>
  <c r="J155"/>
  <c r="B156"/>
  <c r="E156"/>
  <c r="F156"/>
  <c r="G156"/>
  <c r="J156"/>
  <c r="B157"/>
  <c r="E157"/>
  <c r="F157"/>
  <c r="J157"/>
  <c r="B158"/>
  <c r="E158"/>
  <c r="F158"/>
  <c r="J158"/>
  <c r="B159"/>
  <c r="E159"/>
  <c r="F159"/>
  <c r="G159"/>
  <c r="J159"/>
  <c r="B160"/>
  <c r="E160"/>
  <c r="F160"/>
  <c r="G160"/>
  <c r="J160"/>
  <c r="B161"/>
  <c r="E161"/>
  <c r="F161"/>
  <c r="J161"/>
  <c r="B162"/>
  <c r="E162"/>
  <c r="F162"/>
  <c r="G162"/>
  <c r="J162"/>
  <c r="B163"/>
  <c r="E163"/>
  <c r="F163"/>
  <c r="J163"/>
  <c r="B164"/>
  <c r="E164"/>
  <c r="F164"/>
  <c r="J164"/>
  <c r="F166"/>
  <c r="G166"/>
  <c r="D167"/>
  <c r="B170"/>
  <c r="E170"/>
  <c r="F170"/>
  <c r="G170"/>
  <c r="J170"/>
  <c r="B171"/>
  <c r="E171"/>
  <c r="F171"/>
  <c r="G171"/>
  <c r="J171"/>
  <c r="B172"/>
  <c r="E172"/>
  <c r="F172"/>
  <c r="J172"/>
  <c r="B173"/>
  <c r="E173"/>
  <c r="F173"/>
  <c r="G173"/>
  <c r="J173"/>
  <c r="B174"/>
  <c r="E174"/>
  <c r="F174"/>
  <c r="J174"/>
  <c r="B175"/>
  <c r="E175"/>
  <c r="F175"/>
  <c r="G175"/>
  <c r="J175"/>
  <c r="B176"/>
  <c r="E176"/>
  <c r="F176"/>
  <c r="G176"/>
  <c r="J176"/>
  <c r="B177"/>
  <c r="E177"/>
  <c r="F177"/>
  <c r="J177"/>
  <c r="B178"/>
  <c r="E178"/>
  <c r="F178"/>
  <c r="J178"/>
  <c r="B179"/>
  <c r="E179"/>
  <c r="F179"/>
  <c r="J179"/>
  <c r="B180"/>
  <c r="E180"/>
  <c r="F180"/>
  <c r="J180"/>
  <c r="B181"/>
  <c r="E181"/>
  <c r="F181"/>
  <c r="G181"/>
  <c r="J181"/>
  <c r="B182"/>
  <c r="E182"/>
  <c r="F182"/>
  <c r="G182"/>
  <c r="J182"/>
  <c r="B183"/>
  <c r="E183"/>
  <c r="F183"/>
  <c r="J183"/>
  <c r="B184"/>
  <c r="E184"/>
  <c r="F184"/>
  <c r="G184"/>
  <c r="J184"/>
  <c r="B185"/>
  <c r="E185"/>
  <c r="F185"/>
  <c r="J185"/>
  <c r="B186"/>
  <c r="E186"/>
  <c r="F186"/>
  <c r="G186"/>
  <c r="J186"/>
  <c r="B187"/>
  <c r="E187"/>
  <c r="F187"/>
  <c r="G187"/>
  <c r="J187"/>
  <c r="B188"/>
  <c r="E188"/>
  <c r="F188"/>
  <c r="J188"/>
  <c r="B189"/>
  <c r="E189"/>
  <c r="F189"/>
  <c r="G189"/>
  <c r="J189"/>
  <c r="B190"/>
  <c r="E190"/>
  <c r="F190"/>
  <c r="J190"/>
  <c r="B191"/>
  <c r="E191"/>
  <c r="F191"/>
  <c r="G191"/>
  <c r="J191"/>
  <c r="B192"/>
  <c r="E192"/>
  <c r="F192"/>
  <c r="G192"/>
  <c r="J192"/>
  <c r="B193"/>
  <c r="E193"/>
  <c r="F193"/>
  <c r="J193"/>
  <c r="B194"/>
  <c r="E194"/>
  <c r="F194"/>
  <c r="J194"/>
  <c r="B195"/>
  <c r="E195"/>
  <c r="F195"/>
  <c r="J195"/>
  <c r="B196"/>
  <c r="E196"/>
  <c r="F196"/>
  <c r="J196"/>
  <c r="B197"/>
  <c r="E197"/>
  <c r="F197"/>
  <c r="G197"/>
  <c r="J197"/>
  <c r="B198"/>
  <c r="E198"/>
  <c r="F198"/>
  <c r="G198"/>
  <c r="J198"/>
  <c r="B199"/>
  <c r="E199"/>
  <c r="F199"/>
  <c r="J199"/>
  <c r="B200"/>
  <c r="E200"/>
  <c r="F200"/>
  <c r="G200"/>
  <c r="J200"/>
  <c r="B201"/>
  <c r="E201"/>
  <c r="F201"/>
  <c r="J201"/>
  <c r="B202"/>
  <c r="E202"/>
  <c r="F202"/>
  <c r="G202"/>
  <c r="J202"/>
  <c r="B203"/>
  <c r="E203"/>
  <c r="F203"/>
  <c r="G203"/>
  <c r="J203"/>
  <c r="B204"/>
  <c r="E204"/>
  <c r="F204"/>
  <c r="J204"/>
  <c r="B205"/>
  <c r="E205"/>
  <c r="F205"/>
  <c r="G205"/>
  <c r="J205"/>
  <c r="B206"/>
  <c r="E206"/>
  <c r="F206"/>
  <c r="J206"/>
  <c r="B207"/>
  <c r="E207"/>
  <c r="F207"/>
  <c r="G207"/>
  <c r="J207"/>
  <c r="B208"/>
  <c r="E208"/>
  <c r="F208"/>
  <c r="G208"/>
  <c r="J208"/>
  <c r="B209"/>
  <c r="E209"/>
  <c r="F209"/>
  <c r="J209"/>
  <c r="B210"/>
  <c r="E210"/>
  <c r="F210"/>
  <c r="J210"/>
  <c r="B211"/>
  <c r="E211"/>
  <c r="F211"/>
  <c r="J211"/>
  <c r="B212"/>
  <c r="E212"/>
  <c r="F212"/>
  <c r="J212"/>
  <c r="B213"/>
  <c r="E213"/>
  <c r="F213"/>
  <c r="G213"/>
  <c r="J213"/>
  <c r="B214"/>
  <c r="E214"/>
  <c r="F214"/>
  <c r="G214"/>
  <c r="J214"/>
  <c r="B215"/>
  <c r="E215"/>
  <c r="F215"/>
  <c r="J215"/>
  <c r="B216"/>
  <c r="E216"/>
  <c r="F216"/>
  <c r="G216"/>
  <c r="J216"/>
  <c r="B217"/>
  <c r="E217"/>
  <c r="F217"/>
  <c r="J217"/>
  <c r="B218"/>
  <c r="E218"/>
  <c r="F218"/>
  <c r="G218"/>
  <c r="J218"/>
  <c r="B219"/>
  <c r="E219"/>
  <c r="F219"/>
  <c r="G219"/>
  <c r="J219"/>
  <c r="F221"/>
  <c r="G221"/>
  <c r="D222"/>
  <c r="B225"/>
  <c r="E225"/>
  <c r="F225"/>
  <c r="J225"/>
  <c r="B226"/>
  <c r="E226"/>
  <c r="F226"/>
  <c r="J226"/>
  <c r="B227"/>
  <c r="E227"/>
  <c r="F227"/>
  <c r="G227"/>
  <c r="J227"/>
  <c r="B228"/>
  <c r="E228"/>
  <c r="F228"/>
  <c r="G228"/>
  <c r="J228"/>
  <c r="B229"/>
  <c r="E229"/>
  <c r="F229"/>
  <c r="J229"/>
  <c r="B230"/>
  <c r="E230"/>
  <c r="F230"/>
  <c r="J230"/>
  <c r="B231"/>
  <c r="E231"/>
  <c r="F231"/>
  <c r="G231"/>
  <c r="J231"/>
  <c r="B232"/>
  <c r="E232"/>
  <c r="F232"/>
  <c r="G232"/>
  <c r="J232"/>
  <c r="B233"/>
  <c r="E233"/>
  <c r="F233"/>
  <c r="J233"/>
  <c r="B234"/>
  <c r="E234"/>
  <c r="F234"/>
  <c r="J234"/>
  <c r="B235"/>
  <c r="E235"/>
  <c r="F235"/>
  <c r="G235"/>
  <c r="J235"/>
  <c r="B236"/>
  <c r="E236"/>
  <c r="F236"/>
  <c r="G236"/>
  <c r="J236"/>
  <c r="B237"/>
  <c r="E237"/>
  <c r="F237"/>
  <c r="J237"/>
  <c r="B238"/>
  <c r="E238"/>
  <c r="F238"/>
  <c r="J238"/>
  <c r="B239"/>
  <c r="E239"/>
  <c r="F239"/>
  <c r="G239"/>
  <c r="J239"/>
  <c r="B240"/>
  <c r="E240"/>
  <c r="F240"/>
  <c r="G240"/>
  <c r="J240"/>
  <c r="B241"/>
  <c r="E241"/>
  <c r="F241"/>
  <c r="J241"/>
  <c r="B242"/>
  <c r="E242"/>
  <c r="F242"/>
  <c r="J242"/>
  <c r="B243"/>
  <c r="E243"/>
  <c r="F243"/>
  <c r="G243"/>
  <c r="J243"/>
  <c r="B244"/>
  <c r="E244"/>
  <c r="F244"/>
  <c r="G244"/>
  <c r="J244"/>
  <c r="B245"/>
  <c r="E245"/>
  <c r="F245"/>
  <c r="J245"/>
  <c r="B246"/>
  <c r="E246"/>
  <c r="F246"/>
  <c r="J246"/>
  <c r="B247"/>
  <c r="E247"/>
  <c r="F247"/>
  <c r="G247"/>
  <c r="J247"/>
  <c r="B248"/>
  <c r="E248"/>
  <c r="F248"/>
  <c r="G248"/>
  <c r="J248"/>
  <c r="B249"/>
  <c r="E249"/>
  <c r="F249"/>
  <c r="J249"/>
  <c r="B250"/>
  <c r="E250"/>
  <c r="F250"/>
  <c r="G250"/>
  <c r="J250"/>
  <c r="B251"/>
  <c r="E251"/>
  <c r="F251"/>
  <c r="J251"/>
  <c r="B252"/>
  <c r="E252"/>
  <c r="F252"/>
  <c r="J252"/>
  <c r="B253"/>
  <c r="E253"/>
  <c r="F253"/>
  <c r="G253"/>
  <c r="J253"/>
  <c r="B254"/>
  <c r="E254"/>
  <c r="F254"/>
  <c r="G254"/>
  <c r="J254"/>
  <c r="B255"/>
  <c r="E255"/>
  <c r="F255"/>
  <c r="G255"/>
  <c r="J255"/>
  <c r="B256"/>
  <c r="E256"/>
  <c r="F256"/>
  <c r="J256"/>
  <c r="B257"/>
  <c r="E257"/>
  <c r="F257"/>
  <c r="G257"/>
  <c r="J257"/>
  <c r="B258"/>
  <c r="E258"/>
  <c r="F258"/>
  <c r="J258"/>
  <c r="B259"/>
  <c r="E259"/>
  <c r="F259"/>
  <c r="G259"/>
  <c r="J259"/>
  <c r="B260"/>
  <c r="E260"/>
  <c r="F260"/>
  <c r="G260"/>
  <c r="J260"/>
  <c r="B261"/>
  <c r="E261"/>
  <c r="F261"/>
  <c r="G261"/>
  <c r="J261"/>
  <c r="B262"/>
  <c r="E262"/>
  <c r="F262"/>
  <c r="J262"/>
  <c r="B263"/>
  <c r="E263"/>
  <c r="F263"/>
  <c r="G263"/>
  <c r="J263"/>
  <c r="B264"/>
  <c r="E264"/>
  <c r="F264"/>
  <c r="J264"/>
  <c r="B265"/>
  <c r="E265"/>
  <c r="F265"/>
  <c r="G265"/>
  <c r="J265"/>
  <c r="B266"/>
  <c r="E266"/>
  <c r="F266"/>
  <c r="G266"/>
  <c r="J266"/>
  <c r="B267"/>
  <c r="E267"/>
  <c r="F267"/>
  <c r="J267"/>
  <c r="B268"/>
  <c r="E268"/>
  <c r="F268"/>
  <c r="J268"/>
  <c r="B269"/>
  <c r="E269"/>
  <c r="F269"/>
  <c r="J269"/>
  <c r="B270"/>
  <c r="E270"/>
  <c r="F270"/>
  <c r="J270"/>
  <c r="B271"/>
  <c r="E271"/>
  <c r="F271"/>
  <c r="G271"/>
  <c r="J271"/>
  <c r="B272"/>
  <c r="E272"/>
  <c r="F272"/>
  <c r="G272"/>
  <c r="J272"/>
  <c r="B273"/>
  <c r="E273"/>
  <c r="F273"/>
  <c r="J273"/>
  <c r="B274"/>
  <c r="E274"/>
  <c r="F274"/>
  <c r="G274"/>
  <c r="J274"/>
  <c r="F276"/>
  <c r="G276"/>
  <c r="D277"/>
  <c r="B280"/>
  <c r="E280"/>
  <c r="F280"/>
  <c r="J280"/>
  <c r="B281"/>
  <c r="E281"/>
  <c r="F281"/>
  <c r="G281"/>
  <c r="J281"/>
  <c r="B282"/>
  <c r="E282"/>
  <c r="F282"/>
  <c r="G282"/>
  <c r="J282"/>
  <c r="B283"/>
  <c r="E283"/>
  <c r="F283"/>
  <c r="J283"/>
  <c r="B284"/>
  <c r="E284"/>
  <c r="F284"/>
  <c r="G284"/>
  <c r="J284"/>
  <c r="B285"/>
  <c r="E285"/>
  <c r="F285"/>
  <c r="J285"/>
  <c r="B286"/>
  <c r="E286"/>
  <c r="F286"/>
  <c r="G286"/>
  <c r="J286"/>
  <c r="B287"/>
  <c r="E287"/>
  <c r="F287"/>
  <c r="G287"/>
  <c r="J287"/>
  <c r="B288"/>
  <c r="E288"/>
  <c r="F288"/>
  <c r="J288"/>
  <c r="B289"/>
  <c r="E289"/>
  <c r="F289"/>
  <c r="J289"/>
  <c r="B290"/>
  <c r="E290"/>
  <c r="F290"/>
  <c r="J290"/>
  <c r="B291"/>
  <c r="E291"/>
  <c r="F291"/>
  <c r="J291"/>
  <c r="B292"/>
  <c r="E292"/>
  <c r="F292"/>
  <c r="G292"/>
  <c r="J292"/>
  <c r="B293"/>
  <c r="E293"/>
  <c r="F293"/>
  <c r="G293"/>
  <c r="J293"/>
  <c r="B294"/>
  <c r="E294"/>
  <c r="F294"/>
  <c r="J294"/>
  <c r="B295"/>
  <c r="E295"/>
  <c r="F295"/>
  <c r="G295"/>
  <c r="J295"/>
  <c r="B296"/>
  <c r="E296"/>
  <c r="F296"/>
  <c r="J296"/>
  <c r="B297"/>
  <c r="E297"/>
  <c r="F297"/>
  <c r="G297"/>
  <c r="J297"/>
  <c r="B298"/>
  <c r="E298"/>
  <c r="F298"/>
  <c r="G298"/>
  <c r="J298"/>
  <c r="B299"/>
  <c r="E299"/>
  <c r="F299"/>
  <c r="J299"/>
  <c r="B300"/>
  <c r="E300"/>
  <c r="F300"/>
  <c r="G300"/>
  <c r="J300"/>
  <c r="B301"/>
  <c r="E301"/>
  <c r="F301"/>
  <c r="J301"/>
  <c r="B302"/>
  <c r="E302"/>
  <c r="F302"/>
  <c r="G302"/>
  <c r="J302"/>
  <c r="B303"/>
  <c r="E303"/>
  <c r="F303"/>
  <c r="G303"/>
  <c r="J303"/>
  <c r="B304"/>
  <c r="E304"/>
  <c r="F304"/>
  <c r="J304"/>
  <c r="B305"/>
  <c r="E305"/>
  <c r="F305"/>
  <c r="J305"/>
  <c r="B306"/>
  <c r="E306"/>
  <c r="F306"/>
  <c r="J306"/>
  <c r="B307"/>
  <c r="E307"/>
  <c r="F307"/>
  <c r="J307"/>
  <c r="B308"/>
  <c r="E308"/>
  <c r="F308"/>
  <c r="G308"/>
  <c r="J308"/>
  <c r="B309"/>
  <c r="E309"/>
  <c r="F309"/>
  <c r="G309"/>
  <c r="J309"/>
  <c r="B310"/>
  <c r="E310"/>
  <c r="F310"/>
  <c r="J310"/>
  <c r="B311"/>
  <c r="E311"/>
  <c r="F311"/>
  <c r="G311"/>
  <c r="J311"/>
  <c r="B312"/>
  <c r="E312"/>
  <c r="F312"/>
  <c r="J312"/>
  <c r="B313"/>
  <c r="E313"/>
  <c r="F313"/>
  <c r="G313"/>
  <c r="J313"/>
  <c r="B314"/>
  <c r="E314"/>
  <c r="F314"/>
  <c r="G314"/>
  <c r="J314"/>
  <c r="B315"/>
  <c r="E315"/>
  <c r="F315"/>
  <c r="J315"/>
  <c r="B316"/>
  <c r="E316"/>
  <c r="F316"/>
  <c r="G316"/>
  <c r="J316"/>
  <c r="B317"/>
  <c r="E317"/>
  <c r="F317"/>
  <c r="J317"/>
  <c r="B318"/>
  <c r="E318"/>
  <c r="F318"/>
  <c r="G318"/>
  <c r="J318"/>
  <c r="B319"/>
  <c r="E319"/>
  <c r="F319"/>
  <c r="G319"/>
  <c r="J319"/>
  <c r="B320"/>
  <c r="E320"/>
  <c r="F320"/>
  <c r="J320"/>
  <c r="B321"/>
  <c r="E321"/>
  <c r="F321"/>
  <c r="J321"/>
  <c r="B322"/>
  <c r="E322"/>
  <c r="F322"/>
  <c r="J322"/>
  <c r="B323"/>
  <c r="E323"/>
  <c r="F323"/>
  <c r="J323"/>
  <c r="B324"/>
  <c r="E324"/>
  <c r="F324"/>
  <c r="G324"/>
  <c r="J324"/>
  <c r="B325"/>
  <c r="E325"/>
  <c r="F325"/>
  <c r="G325"/>
  <c r="J325"/>
  <c r="B326"/>
  <c r="E326"/>
  <c r="F326"/>
  <c r="J326"/>
  <c r="B327"/>
  <c r="E327"/>
  <c r="F327"/>
  <c r="G327"/>
  <c r="J327"/>
  <c r="B328"/>
  <c r="E328"/>
  <c r="F328"/>
  <c r="J328"/>
  <c r="B329"/>
  <c r="E329"/>
  <c r="F329"/>
  <c r="G329"/>
  <c r="J329"/>
  <c r="F331"/>
  <c r="G331"/>
  <c r="D332"/>
  <c r="B335"/>
  <c r="E335"/>
  <c r="F335"/>
  <c r="G335"/>
  <c r="J335"/>
  <c r="B336"/>
  <c r="E336"/>
  <c r="F336"/>
  <c r="J336"/>
  <c r="B337"/>
  <c r="E337"/>
  <c r="F337"/>
  <c r="J337"/>
  <c r="B338"/>
  <c r="E338"/>
  <c r="F338"/>
  <c r="J338"/>
  <c r="B339"/>
  <c r="E339"/>
  <c r="F339"/>
  <c r="J339"/>
  <c r="B340"/>
  <c r="E340"/>
  <c r="F340"/>
  <c r="G340"/>
  <c r="J340"/>
  <c r="B341"/>
  <c r="E341"/>
  <c r="F341"/>
  <c r="G341"/>
  <c r="J341"/>
  <c r="B342"/>
  <c r="E342"/>
  <c r="F342"/>
  <c r="J342"/>
  <c r="B343"/>
  <c r="E343"/>
  <c r="F343"/>
  <c r="G343"/>
  <c r="J343"/>
  <c r="B344"/>
  <c r="E344"/>
  <c r="F344"/>
  <c r="J344"/>
  <c r="B345"/>
  <c r="E345"/>
  <c r="F345"/>
  <c r="G345"/>
  <c r="J345"/>
  <c r="B346"/>
  <c r="E346"/>
  <c r="F346"/>
  <c r="G346"/>
  <c r="J346"/>
  <c r="B347"/>
  <c r="E347"/>
  <c r="F347"/>
  <c r="J347"/>
  <c r="B348"/>
  <c r="E348"/>
  <c r="F348"/>
  <c r="G348"/>
  <c r="J348"/>
  <c r="B349"/>
  <c r="E349"/>
  <c r="F349"/>
  <c r="J349"/>
  <c r="B350"/>
  <c r="E350"/>
  <c r="F350"/>
  <c r="G350"/>
  <c r="J350"/>
  <c r="B351"/>
  <c r="E351"/>
  <c r="F351"/>
  <c r="G351"/>
  <c r="J351"/>
  <c r="B352"/>
  <c r="E352"/>
  <c r="F352"/>
  <c r="J352"/>
  <c r="B353"/>
  <c r="E353"/>
  <c r="F353"/>
  <c r="J353"/>
  <c r="B354"/>
  <c r="E354"/>
  <c r="F354"/>
  <c r="J354"/>
  <c r="B355"/>
  <c r="E355"/>
  <c r="F355"/>
  <c r="J355"/>
  <c r="B356"/>
  <c r="E356"/>
  <c r="F356"/>
  <c r="G356"/>
  <c r="J356"/>
  <c r="B357"/>
  <c r="E357"/>
  <c r="F357"/>
  <c r="G357"/>
  <c r="J357"/>
  <c r="B358"/>
  <c r="E358"/>
  <c r="F358"/>
  <c r="J358"/>
  <c r="B359"/>
  <c r="E359"/>
  <c r="F359"/>
  <c r="G359"/>
  <c r="J359"/>
  <c r="B360"/>
  <c r="E360"/>
  <c r="F360"/>
  <c r="J360"/>
  <c r="B361"/>
  <c r="E361"/>
  <c r="F361"/>
  <c r="G361"/>
  <c r="J361"/>
  <c r="B362"/>
  <c r="E362"/>
  <c r="F362"/>
  <c r="G362"/>
  <c r="J362"/>
  <c r="B363"/>
  <c r="E363"/>
  <c r="F363"/>
  <c r="J363"/>
  <c r="B364"/>
  <c r="E364"/>
  <c r="F364"/>
  <c r="G364"/>
  <c r="J364"/>
  <c r="B365"/>
  <c r="E365"/>
  <c r="F365"/>
  <c r="J365"/>
  <c r="B366"/>
  <c r="E366"/>
  <c r="F366"/>
  <c r="G366"/>
  <c r="J366"/>
  <c r="B367"/>
  <c r="E367"/>
  <c r="F367"/>
  <c r="G367"/>
  <c r="J367"/>
  <c r="B368"/>
  <c r="E368"/>
  <c r="F368"/>
  <c r="J368"/>
  <c r="B369"/>
  <c r="E369"/>
  <c r="F369"/>
  <c r="J369"/>
  <c r="B370"/>
  <c r="E370"/>
  <c r="F370"/>
  <c r="J370"/>
  <c r="B371"/>
  <c r="E371"/>
  <c r="F371"/>
  <c r="J371"/>
  <c r="B372"/>
  <c r="E372"/>
  <c r="F372"/>
  <c r="G372"/>
  <c r="J372"/>
  <c r="B373"/>
  <c r="E373"/>
  <c r="F373"/>
  <c r="G373"/>
  <c r="J373"/>
  <c r="B374"/>
  <c r="E374"/>
  <c r="F374"/>
  <c r="J374"/>
  <c r="B375"/>
  <c r="E375"/>
  <c r="F375"/>
  <c r="G375"/>
  <c r="J375"/>
  <c r="B376"/>
  <c r="E376"/>
  <c r="F376"/>
  <c r="J376"/>
  <c r="B377"/>
  <c r="E377"/>
  <c r="F377"/>
  <c r="G377"/>
  <c r="J377"/>
  <c r="B378"/>
  <c r="E378"/>
  <c r="F378"/>
  <c r="G378"/>
  <c r="J378"/>
  <c r="B379"/>
  <c r="E379"/>
  <c r="F379"/>
  <c r="J379"/>
  <c r="B380"/>
  <c r="E380"/>
  <c r="F380"/>
  <c r="G380"/>
  <c r="J380"/>
  <c r="B381"/>
  <c r="E381"/>
  <c r="F381"/>
  <c r="J381"/>
  <c r="B382"/>
  <c r="E382"/>
  <c r="F382"/>
  <c r="G382"/>
  <c r="J382"/>
  <c r="B383"/>
  <c r="E383"/>
  <c r="F383"/>
  <c r="G383"/>
  <c r="J383"/>
  <c r="B384"/>
  <c r="E384"/>
  <c r="F384"/>
  <c r="J384"/>
  <c r="F386"/>
  <c r="G386"/>
  <c r="D387"/>
  <c r="B390"/>
  <c r="E390"/>
  <c r="F390"/>
  <c r="J390"/>
  <c r="B391"/>
  <c r="E391"/>
  <c r="F391"/>
  <c r="J391"/>
  <c r="B392"/>
  <c r="E392"/>
  <c r="F392"/>
  <c r="J392"/>
  <c r="B393"/>
  <c r="E393"/>
  <c r="F393"/>
  <c r="G393"/>
  <c r="J393"/>
  <c r="B394"/>
  <c r="E394"/>
  <c r="F394"/>
  <c r="G394"/>
  <c r="J394"/>
  <c r="B395"/>
  <c r="E395"/>
  <c r="F395"/>
  <c r="J395"/>
  <c r="B396"/>
  <c r="E396"/>
  <c r="F396"/>
  <c r="G396"/>
  <c r="J396"/>
  <c r="B397"/>
  <c r="E397"/>
  <c r="F397"/>
  <c r="J397"/>
  <c r="B398"/>
  <c r="E398"/>
  <c r="F398"/>
  <c r="G398"/>
  <c r="J398"/>
  <c r="B399"/>
  <c r="E399"/>
  <c r="F399"/>
  <c r="G399"/>
  <c r="J399"/>
  <c r="B400"/>
  <c r="E400"/>
  <c r="F400"/>
  <c r="J400"/>
  <c r="B401"/>
  <c r="E401"/>
  <c r="F401"/>
  <c r="G401"/>
  <c r="J401"/>
  <c r="B402"/>
  <c r="E402"/>
  <c r="F402"/>
  <c r="J402"/>
  <c r="B403"/>
  <c r="E403"/>
  <c r="F403"/>
  <c r="G403"/>
  <c r="J403"/>
  <c r="B404"/>
  <c r="E404"/>
  <c r="F404"/>
  <c r="G404"/>
  <c r="J404"/>
  <c r="B405"/>
  <c r="E405"/>
  <c r="F405"/>
  <c r="J405"/>
  <c r="B406"/>
  <c r="E406"/>
  <c r="F406"/>
  <c r="J406"/>
  <c r="B407"/>
  <c r="E407"/>
  <c r="F407"/>
  <c r="J407"/>
  <c r="B408"/>
  <c r="E408"/>
  <c r="F408"/>
  <c r="J408"/>
  <c r="B409"/>
  <c r="E409"/>
  <c r="F409"/>
  <c r="G409"/>
  <c r="J409"/>
  <c r="B410"/>
  <c r="E410"/>
  <c r="F410"/>
  <c r="G410"/>
  <c r="J410"/>
  <c r="B411"/>
  <c r="E411"/>
  <c r="F411"/>
  <c r="J411"/>
  <c r="B412"/>
  <c r="E412"/>
  <c r="F412"/>
  <c r="G412"/>
  <c r="J412"/>
  <c r="B413"/>
  <c r="E413"/>
  <c r="F413"/>
  <c r="J413"/>
  <c r="B414"/>
  <c r="E414"/>
  <c r="F414"/>
  <c r="G414"/>
  <c r="J414"/>
  <c r="B415"/>
  <c r="E415"/>
  <c r="F415"/>
  <c r="G415"/>
  <c r="J415"/>
  <c r="B416"/>
  <c r="E416"/>
  <c r="F416"/>
  <c r="J416"/>
  <c r="B417"/>
  <c r="E417"/>
  <c r="F417"/>
  <c r="G417"/>
  <c r="J417"/>
  <c r="B418"/>
  <c r="E418"/>
  <c r="F418"/>
  <c r="J418"/>
  <c r="B419"/>
  <c r="E419"/>
  <c r="F419"/>
  <c r="G419"/>
  <c r="J419"/>
  <c r="B420"/>
  <c r="E420"/>
  <c r="F420"/>
  <c r="G420"/>
  <c r="J420"/>
  <c r="B421"/>
  <c r="E421"/>
  <c r="F421"/>
  <c r="J421"/>
  <c r="B422"/>
  <c r="E422"/>
  <c r="F422"/>
  <c r="J422"/>
  <c r="B423"/>
  <c r="E423"/>
  <c r="F423"/>
  <c r="J423"/>
  <c r="B424"/>
  <c r="E424"/>
  <c r="F424"/>
  <c r="J424"/>
  <c r="B425"/>
  <c r="E425"/>
  <c r="F425"/>
  <c r="G425"/>
  <c r="J425"/>
  <c r="B426"/>
  <c r="E426"/>
  <c r="F426"/>
  <c r="G426"/>
  <c r="J426"/>
  <c r="B427"/>
  <c r="E427"/>
  <c r="F427"/>
  <c r="J427"/>
  <c r="B428"/>
  <c r="E428"/>
  <c r="F428"/>
  <c r="G428"/>
  <c r="J428"/>
  <c r="B429"/>
  <c r="E429"/>
  <c r="F429"/>
  <c r="J429"/>
  <c r="B430"/>
  <c r="E430"/>
  <c r="F430"/>
  <c r="G430"/>
  <c r="J430"/>
  <c r="B431"/>
  <c r="E431"/>
  <c r="F431"/>
  <c r="G431"/>
  <c r="J431"/>
  <c r="B432"/>
  <c r="E432"/>
  <c r="F432"/>
  <c r="J432"/>
  <c r="B433"/>
  <c r="E433"/>
  <c r="F433"/>
  <c r="G433"/>
  <c r="J433"/>
  <c r="B434"/>
  <c r="E434"/>
  <c r="F434"/>
  <c r="J434"/>
  <c r="B435"/>
  <c r="E435"/>
  <c r="F435"/>
  <c r="G435"/>
  <c r="J435"/>
  <c r="B436"/>
  <c r="E436"/>
  <c r="F436"/>
  <c r="G436"/>
  <c r="J436"/>
  <c r="B437"/>
  <c r="E437"/>
  <c r="F437"/>
  <c r="J437"/>
  <c r="B438"/>
  <c r="E438"/>
  <c r="F438"/>
  <c r="J438"/>
  <c r="B439"/>
  <c r="E439"/>
  <c r="F439"/>
  <c r="J439"/>
  <c r="F441"/>
  <c r="G441"/>
  <c r="D442"/>
  <c r="B445"/>
  <c r="E445"/>
  <c r="F445"/>
  <c r="G445"/>
  <c r="J445"/>
  <c r="B446"/>
  <c r="E446"/>
  <c r="F446"/>
  <c r="G446"/>
  <c r="J446"/>
  <c r="B447"/>
  <c r="E447"/>
  <c r="F447"/>
  <c r="J447"/>
  <c r="B448"/>
  <c r="E448"/>
  <c r="F448"/>
  <c r="J448"/>
  <c r="B449"/>
  <c r="E449"/>
  <c r="F449"/>
  <c r="J449"/>
  <c r="B450"/>
  <c r="E450"/>
  <c r="F450"/>
  <c r="J450"/>
  <c r="B451"/>
  <c r="E451"/>
  <c r="F451"/>
  <c r="G451"/>
  <c r="J451"/>
  <c r="B452"/>
  <c r="E452"/>
  <c r="F452"/>
  <c r="G452"/>
  <c r="J452"/>
  <c r="B453"/>
  <c r="E453"/>
  <c r="F453"/>
  <c r="J453"/>
  <c r="B454"/>
  <c r="E454"/>
  <c r="F454"/>
  <c r="G454"/>
  <c r="J454"/>
  <c r="B455"/>
  <c r="E455"/>
  <c r="F455"/>
  <c r="J455"/>
  <c r="B456"/>
  <c r="E456"/>
  <c r="F456"/>
  <c r="G456"/>
  <c r="J456"/>
  <c r="B457"/>
  <c r="E457"/>
  <c r="F457"/>
  <c r="G457"/>
  <c r="J457"/>
  <c r="B458"/>
  <c r="E458"/>
  <c r="F458"/>
  <c r="J458"/>
  <c r="B459"/>
  <c r="E459"/>
  <c r="F459"/>
  <c r="G459"/>
  <c r="J459"/>
  <c r="B460"/>
  <c r="E460"/>
  <c r="F460"/>
  <c r="J460"/>
  <c r="B461"/>
  <c r="E461"/>
  <c r="F461"/>
  <c r="G461"/>
  <c r="J461"/>
  <c r="B462"/>
  <c r="E462"/>
  <c r="F462"/>
  <c r="G462"/>
  <c r="J462"/>
  <c r="B463"/>
  <c r="E463"/>
  <c r="F463"/>
  <c r="J463"/>
  <c r="B464"/>
  <c r="E464"/>
  <c r="F464"/>
  <c r="J464"/>
  <c r="B465"/>
  <c r="E465"/>
  <c r="F465"/>
  <c r="J465"/>
  <c r="B466"/>
  <c r="E466"/>
  <c r="F466"/>
  <c r="J466"/>
  <c r="B467"/>
  <c r="E467"/>
  <c r="F467"/>
  <c r="G467"/>
  <c r="J467"/>
  <c r="B468"/>
  <c r="E468"/>
  <c r="F468"/>
  <c r="G468"/>
  <c r="J468"/>
  <c r="B469"/>
  <c r="E469"/>
  <c r="F469"/>
  <c r="J469"/>
  <c r="B470"/>
  <c r="E470"/>
  <c r="F470"/>
  <c r="G470"/>
  <c r="J470"/>
  <c r="B471"/>
  <c r="E471"/>
  <c r="F471"/>
  <c r="J471"/>
  <c r="B472"/>
  <c r="E472"/>
  <c r="F472"/>
  <c r="G472"/>
  <c r="J472"/>
  <c r="B473"/>
  <c r="E473"/>
  <c r="F473"/>
  <c r="G473"/>
  <c r="J473"/>
  <c r="B474"/>
  <c r="E474"/>
  <c r="F474"/>
  <c r="J474"/>
  <c r="B475"/>
  <c r="E475"/>
  <c r="F475"/>
  <c r="G475"/>
  <c r="J475"/>
  <c r="B476"/>
  <c r="E476"/>
  <c r="F476"/>
  <c r="J476"/>
  <c r="B477"/>
  <c r="E477"/>
  <c r="F477"/>
  <c r="G477"/>
  <c r="J477"/>
  <c r="B478"/>
  <c r="E478"/>
  <c r="F478"/>
  <c r="G478"/>
  <c r="J478"/>
  <c r="B479"/>
  <c r="E479"/>
  <c r="F479"/>
  <c r="J479"/>
  <c r="B480"/>
  <c r="E480"/>
  <c r="F480"/>
  <c r="J480"/>
  <c r="B481"/>
  <c r="E481"/>
  <c r="F481"/>
  <c r="J481"/>
  <c r="B482"/>
  <c r="E482"/>
  <c r="F482"/>
  <c r="J482"/>
  <c r="B483"/>
  <c r="E483"/>
  <c r="F483"/>
  <c r="G483"/>
  <c r="J483"/>
  <c r="B484"/>
  <c r="E484"/>
  <c r="F484"/>
  <c r="G484"/>
  <c r="J484"/>
  <c r="B485"/>
  <c r="E485"/>
  <c r="F485"/>
  <c r="J485"/>
  <c r="B486"/>
  <c r="E486"/>
  <c r="F486"/>
  <c r="G486"/>
  <c r="J486"/>
  <c r="B487"/>
  <c r="E487"/>
  <c r="F487"/>
  <c r="J487"/>
  <c r="B488"/>
  <c r="E488"/>
  <c r="F488"/>
  <c r="G488"/>
  <c r="J488"/>
  <c r="B489"/>
  <c r="E489"/>
  <c r="F489"/>
  <c r="G489"/>
  <c r="J489"/>
  <c r="B490"/>
  <c r="E490"/>
  <c r="F490"/>
  <c r="J490"/>
  <c r="B491"/>
  <c r="E491"/>
  <c r="F491"/>
  <c r="G491"/>
  <c r="J491"/>
  <c r="B492"/>
  <c r="E492"/>
  <c r="F492"/>
  <c r="J492"/>
  <c r="B493"/>
  <c r="E493"/>
  <c r="F493"/>
  <c r="G493"/>
  <c r="J493"/>
  <c r="B494"/>
  <c r="E494"/>
  <c r="F494"/>
  <c r="G494"/>
  <c r="J494"/>
  <c r="F496"/>
  <c r="G496"/>
  <c r="D497"/>
  <c r="B500"/>
  <c r="E500"/>
  <c r="F500"/>
  <c r="J500"/>
  <c r="B501"/>
  <c r="E501"/>
  <c r="F501"/>
  <c r="J501"/>
  <c r="B502"/>
  <c r="E502"/>
  <c r="F502"/>
  <c r="J502"/>
  <c r="B503"/>
  <c r="E503"/>
  <c r="F503"/>
  <c r="J503"/>
  <c r="B504"/>
  <c r="E504"/>
  <c r="F504"/>
  <c r="G504"/>
  <c r="J504"/>
  <c r="B505"/>
  <c r="E505"/>
  <c r="F505"/>
  <c r="G505"/>
  <c r="J505"/>
  <c r="B506"/>
  <c r="E506"/>
  <c r="F506"/>
  <c r="J506"/>
  <c r="B507"/>
  <c r="E507"/>
  <c r="F507"/>
  <c r="G507"/>
  <c r="J507"/>
  <c r="B508"/>
  <c r="E508"/>
  <c r="F508"/>
  <c r="J508"/>
  <c r="B509"/>
  <c r="E509"/>
  <c r="F509"/>
  <c r="G509"/>
  <c r="J509"/>
  <c r="B510"/>
  <c r="E510"/>
  <c r="F510"/>
  <c r="G510"/>
  <c r="J510"/>
  <c r="B511"/>
  <c r="E511"/>
  <c r="F511"/>
  <c r="J511"/>
  <c r="B512"/>
  <c r="E512"/>
  <c r="F512"/>
  <c r="G512"/>
  <c r="J512"/>
  <c r="B513"/>
  <c r="E513"/>
  <c r="F513"/>
  <c r="J513"/>
  <c r="B514"/>
  <c r="E514"/>
  <c r="F514"/>
  <c r="G514"/>
  <c r="J514"/>
  <c r="B515"/>
  <c r="E515"/>
  <c r="F515"/>
  <c r="G515"/>
  <c r="J515"/>
  <c r="B516"/>
  <c r="E516"/>
  <c r="F516"/>
  <c r="J516"/>
  <c r="B517"/>
  <c r="E517"/>
  <c r="F517"/>
  <c r="J517"/>
  <c r="B518"/>
  <c r="E518"/>
  <c r="F518"/>
  <c r="J518"/>
  <c r="B519"/>
  <c r="E519"/>
  <c r="F519"/>
  <c r="J519"/>
  <c r="B520"/>
  <c r="E520"/>
  <c r="F520"/>
  <c r="G520"/>
  <c r="J520"/>
  <c r="B521"/>
  <c r="E521"/>
  <c r="F521"/>
  <c r="G521"/>
  <c r="J521"/>
  <c r="B522"/>
  <c r="E522"/>
  <c r="F522"/>
  <c r="J522"/>
  <c r="B523"/>
  <c r="E523"/>
  <c r="F523"/>
  <c r="G523"/>
  <c r="J523"/>
  <c r="B524"/>
  <c r="E524"/>
  <c r="F524"/>
  <c r="J524"/>
  <c r="B525"/>
  <c r="E525"/>
  <c r="F525"/>
  <c r="G525"/>
  <c r="J525"/>
  <c r="B526"/>
  <c r="E526"/>
  <c r="F526"/>
  <c r="G526"/>
  <c r="J526"/>
  <c r="B527"/>
  <c r="E527"/>
  <c r="F527"/>
  <c r="J527"/>
  <c r="B528"/>
  <c r="E528"/>
  <c r="F528"/>
  <c r="G528"/>
  <c r="J528"/>
  <c r="B529"/>
  <c r="E529"/>
  <c r="F529"/>
  <c r="J529"/>
  <c r="B530"/>
  <c r="E530"/>
  <c r="F530"/>
  <c r="G530"/>
  <c r="J530"/>
  <c r="B531"/>
  <c r="E531"/>
  <c r="F531"/>
  <c r="G531"/>
  <c r="J531"/>
  <c r="B532"/>
  <c r="E532"/>
  <c r="F532"/>
  <c r="J532"/>
  <c r="B533"/>
  <c r="E533"/>
  <c r="F533"/>
  <c r="J533"/>
  <c r="B534"/>
  <c r="E534"/>
  <c r="F534"/>
  <c r="J534"/>
  <c r="B535"/>
  <c r="E535"/>
  <c r="F535"/>
  <c r="J535"/>
  <c r="B536"/>
  <c r="E536"/>
  <c r="F536"/>
  <c r="G536"/>
  <c r="J536"/>
  <c r="B537"/>
  <c r="E537"/>
  <c r="F537"/>
  <c r="G537"/>
  <c r="J537"/>
  <c r="B538"/>
  <c r="E538"/>
  <c r="F538"/>
  <c r="J538"/>
  <c r="B539"/>
  <c r="E539"/>
  <c r="F539"/>
  <c r="G539"/>
  <c r="J539"/>
  <c r="B540"/>
  <c r="E540"/>
  <c r="F540"/>
  <c r="J540"/>
  <c r="B541"/>
  <c r="E541"/>
  <c r="F541"/>
  <c r="G541"/>
  <c r="J541"/>
  <c r="B542"/>
  <c r="E542"/>
  <c r="F542"/>
  <c r="G542"/>
  <c r="J542"/>
  <c r="B543"/>
  <c r="E543"/>
  <c r="F543"/>
  <c r="J543"/>
  <c r="B544"/>
  <c r="E544"/>
  <c r="F544"/>
  <c r="G544"/>
  <c r="J544"/>
  <c r="B545"/>
  <c r="E545"/>
  <c r="F545"/>
  <c r="J545"/>
  <c r="B546"/>
  <c r="E546"/>
  <c r="F546"/>
  <c r="G546"/>
  <c r="J546"/>
  <c r="B547"/>
  <c r="E547"/>
  <c r="F547"/>
  <c r="G547"/>
  <c r="J547"/>
  <c r="B548"/>
  <c r="E548"/>
  <c r="F548"/>
  <c r="J548"/>
  <c r="B549"/>
  <c r="E549"/>
  <c r="F549"/>
  <c r="J549"/>
  <c r="F1" i="24"/>
  <c r="G1"/>
  <c r="D2"/>
  <c r="B5"/>
  <c r="E5"/>
  <c r="F5"/>
  <c r="G5"/>
  <c r="J5"/>
  <c r="B6"/>
  <c r="E6"/>
  <c r="F6"/>
  <c r="J6"/>
  <c r="B7"/>
  <c r="E7"/>
  <c r="F7"/>
  <c r="G7"/>
  <c r="J7"/>
  <c r="B8"/>
  <c r="E8"/>
  <c r="F8"/>
  <c r="J8"/>
  <c r="B9"/>
  <c r="E9"/>
  <c r="F9"/>
  <c r="G9"/>
  <c r="J9"/>
  <c r="B10"/>
  <c r="E10"/>
  <c r="F10"/>
  <c r="G10"/>
  <c r="J10"/>
  <c r="B11"/>
  <c r="E11"/>
  <c r="F11"/>
  <c r="J11"/>
  <c r="B12"/>
  <c r="E12"/>
  <c r="F12"/>
  <c r="G12"/>
  <c r="J12"/>
  <c r="B13"/>
  <c r="E13"/>
  <c r="F13"/>
  <c r="J13"/>
  <c r="B14"/>
  <c r="E14"/>
  <c r="F14"/>
  <c r="G14"/>
  <c r="J14"/>
  <c r="B15"/>
  <c r="E15"/>
  <c r="F15"/>
  <c r="G15"/>
  <c r="J15"/>
  <c r="B16"/>
  <c r="E16"/>
  <c r="F16"/>
  <c r="J16"/>
  <c r="B17"/>
  <c r="E17"/>
  <c r="F17"/>
  <c r="J17"/>
  <c r="B18"/>
  <c r="E18"/>
  <c r="F18"/>
  <c r="J18"/>
  <c r="B19"/>
  <c r="E19"/>
  <c r="F19"/>
  <c r="J19"/>
  <c r="B20"/>
  <c r="E20"/>
  <c r="F20"/>
  <c r="G20"/>
  <c r="J20"/>
  <c r="B21"/>
  <c r="E21"/>
  <c r="F21"/>
  <c r="G21"/>
  <c r="J21"/>
  <c r="B22"/>
  <c r="E22"/>
  <c r="F22"/>
  <c r="G22"/>
  <c r="J22"/>
  <c r="B23"/>
  <c r="E23"/>
  <c r="F23"/>
  <c r="G23"/>
  <c r="J23"/>
  <c r="B24"/>
  <c r="E24"/>
  <c r="F24"/>
  <c r="J24"/>
  <c r="B25"/>
  <c r="E25"/>
  <c r="F25"/>
  <c r="G25"/>
  <c r="J25"/>
  <c r="B26"/>
  <c r="E26"/>
  <c r="F26"/>
  <c r="G26"/>
  <c r="J26"/>
  <c r="B27"/>
  <c r="E27"/>
  <c r="F27"/>
  <c r="J27"/>
  <c r="B28"/>
  <c r="E28"/>
  <c r="F28"/>
  <c r="G28"/>
  <c r="J28"/>
  <c r="B29"/>
  <c r="E29"/>
  <c r="F29"/>
  <c r="J29"/>
  <c r="B30"/>
  <c r="E30"/>
  <c r="F30"/>
  <c r="G30"/>
  <c r="J30"/>
  <c r="B31"/>
  <c r="E31"/>
  <c r="F31"/>
  <c r="G31"/>
  <c r="J31"/>
  <c r="B32"/>
  <c r="E32"/>
  <c r="F32"/>
  <c r="J32"/>
  <c r="B33"/>
  <c r="E33"/>
  <c r="F33"/>
  <c r="J33"/>
  <c r="B34"/>
  <c r="E34"/>
  <c r="F34"/>
  <c r="J34"/>
  <c r="B35"/>
  <c r="E35"/>
  <c r="F35"/>
  <c r="J35"/>
  <c r="B36"/>
  <c r="E36"/>
  <c r="F36"/>
  <c r="G36"/>
  <c r="J36"/>
  <c r="B37"/>
  <c r="E37"/>
  <c r="F37"/>
  <c r="G37"/>
  <c r="J37"/>
  <c r="B38"/>
  <c r="E38"/>
  <c r="F38"/>
  <c r="J38"/>
  <c r="B39"/>
  <c r="E39"/>
  <c r="F39"/>
  <c r="G39"/>
  <c r="J39"/>
  <c r="B40"/>
  <c r="E40"/>
  <c r="F40"/>
  <c r="J40"/>
  <c r="B41"/>
  <c r="E41"/>
  <c r="F41"/>
  <c r="G41"/>
  <c r="J41"/>
  <c r="B42"/>
  <c r="E42"/>
  <c r="F42"/>
  <c r="G42"/>
  <c r="J42"/>
  <c r="B43"/>
  <c r="E43"/>
  <c r="F43"/>
  <c r="J43"/>
  <c r="B44"/>
  <c r="E44"/>
  <c r="F44"/>
  <c r="G44"/>
  <c r="J44"/>
  <c r="B45"/>
  <c r="E45"/>
  <c r="F45"/>
  <c r="J45"/>
  <c r="B46"/>
  <c r="E46"/>
  <c r="F46"/>
  <c r="G46"/>
  <c r="J46"/>
  <c r="B47"/>
  <c r="E47"/>
  <c r="F47"/>
  <c r="G47"/>
  <c r="J47"/>
  <c r="B48"/>
  <c r="E48"/>
  <c r="F48"/>
  <c r="J48"/>
  <c r="B49"/>
  <c r="E49"/>
  <c r="F49"/>
  <c r="J49"/>
  <c r="B50"/>
  <c r="E50"/>
  <c r="F50"/>
  <c r="J50"/>
  <c r="B51"/>
  <c r="E51"/>
  <c r="F51"/>
  <c r="J51"/>
  <c r="B52"/>
  <c r="E52"/>
  <c r="F52"/>
  <c r="G52"/>
  <c r="J52"/>
  <c r="B53"/>
  <c r="E53"/>
  <c r="F53"/>
  <c r="G53"/>
  <c r="J53"/>
  <c r="B54"/>
  <c r="E54"/>
  <c r="F54"/>
  <c r="J54"/>
  <c r="F56"/>
  <c r="G56"/>
  <c r="D57"/>
  <c r="B60"/>
  <c r="E60"/>
  <c r="F60"/>
  <c r="G60"/>
  <c r="J60"/>
  <c r="B61"/>
  <c r="E61"/>
  <c r="F61"/>
  <c r="J61"/>
  <c r="B62"/>
  <c r="E62"/>
  <c r="F62"/>
  <c r="G62"/>
  <c r="J62"/>
  <c r="B63"/>
  <c r="E63"/>
  <c r="F63"/>
  <c r="G63"/>
  <c r="J63"/>
  <c r="B64"/>
  <c r="E64"/>
  <c r="F64"/>
  <c r="J64"/>
  <c r="B65"/>
  <c r="E65"/>
  <c r="F65"/>
  <c r="G65"/>
  <c r="J65"/>
  <c r="B66"/>
  <c r="E66"/>
  <c r="F66"/>
  <c r="J66"/>
  <c r="B67"/>
  <c r="E67"/>
  <c r="F67"/>
  <c r="G67"/>
  <c r="J67"/>
  <c r="B68"/>
  <c r="E68"/>
  <c r="F68"/>
  <c r="G68"/>
  <c r="J68"/>
  <c r="B69"/>
  <c r="E69"/>
  <c r="F69"/>
  <c r="J69"/>
  <c r="B70"/>
  <c r="E70"/>
  <c r="F70"/>
  <c r="J70"/>
  <c r="B71"/>
  <c r="E71"/>
  <c r="F71"/>
  <c r="J71"/>
  <c r="B72"/>
  <c r="E72"/>
  <c r="F72"/>
  <c r="J72"/>
  <c r="B73"/>
  <c r="E73"/>
  <c r="F73"/>
  <c r="G73"/>
  <c r="J73"/>
  <c r="B74"/>
  <c r="E74"/>
  <c r="F74"/>
  <c r="G74"/>
  <c r="J74"/>
  <c r="B75"/>
  <c r="E75"/>
  <c r="F75"/>
  <c r="J75"/>
  <c r="B76"/>
  <c r="E76"/>
  <c r="F76"/>
  <c r="G76"/>
  <c r="J76"/>
  <c r="B77"/>
  <c r="E77"/>
  <c r="F77"/>
  <c r="J77"/>
  <c r="B78"/>
  <c r="E78"/>
  <c r="F78"/>
  <c r="G78"/>
  <c r="J78"/>
  <c r="B79"/>
  <c r="E79"/>
  <c r="F79"/>
  <c r="G79"/>
  <c r="J79"/>
  <c r="B80"/>
  <c r="E80"/>
  <c r="F80"/>
  <c r="J80"/>
  <c r="B81"/>
  <c r="E81"/>
  <c r="F81"/>
  <c r="G81"/>
  <c r="J81"/>
  <c r="B82"/>
  <c r="E82"/>
  <c r="F82"/>
  <c r="J82"/>
  <c r="B83"/>
  <c r="E83"/>
  <c r="F83"/>
  <c r="G83"/>
  <c r="J83"/>
  <c r="B84"/>
  <c r="E84"/>
  <c r="F84"/>
  <c r="G84"/>
  <c r="J84"/>
  <c r="B85"/>
  <c r="E85"/>
  <c r="F85"/>
  <c r="J85"/>
  <c r="B86"/>
  <c r="E86"/>
  <c r="F86"/>
  <c r="J86"/>
  <c r="B87"/>
  <c r="E87"/>
  <c r="F87"/>
  <c r="J87"/>
  <c r="B88"/>
  <c r="E88"/>
  <c r="F88"/>
  <c r="J88"/>
  <c r="B89"/>
  <c r="E89"/>
  <c r="F89"/>
  <c r="G89"/>
  <c r="J89"/>
  <c r="B90"/>
  <c r="E90"/>
  <c r="F90"/>
  <c r="G90"/>
  <c r="J90"/>
  <c r="B91"/>
  <c r="E91"/>
  <c r="F91"/>
  <c r="J91"/>
  <c r="B92"/>
  <c r="E92"/>
  <c r="F92"/>
  <c r="G92"/>
  <c r="J92"/>
  <c r="B93"/>
  <c r="E93"/>
  <c r="F93"/>
  <c r="J93"/>
  <c r="B94"/>
  <c r="E94"/>
  <c r="F94"/>
  <c r="G94"/>
  <c r="J94"/>
  <c r="B95"/>
  <c r="E95"/>
  <c r="F95"/>
  <c r="G95"/>
  <c r="J95"/>
  <c r="B96"/>
  <c r="E96"/>
  <c r="F96"/>
  <c r="J96"/>
  <c r="B97"/>
  <c r="E97"/>
  <c r="F97"/>
  <c r="G97"/>
  <c r="J97"/>
  <c r="B98"/>
  <c r="E98"/>
  <c r="F98"/>
  <c r="J98"/>
  <c r="B99"/>
  <c r="E99"/>
  <c r="F99"/>
  <c r="G99"/>
  <c r="J99"/>
  <c r="B100"/>
  <c r="E100"/>
  <c r="F100"/>
  <c r="G100"/>
  <c r="J100"/>
  <c r="B101"/>
  <c r="E101"/>
  <c r="F101"/>
  <c r="J101"/>
  <c r="B102"/>
  <c r="E102"/>
  <c r="F102"/>
  <c r="J102"/>
  <c r="B103"/>
  <c r="E103"/>
  <c r="F103"/>
  <c r="J103"/>
  <c r="B104"/>
  <c r="E104"/>
  <c r="F104"/>
  <c r="J104"/>
  <c r="B105"/>
  <c r="E105"/>
  <c r="F105"/>
  <c r="G105"/>
  <c r="J105"/>
  <c r="B106"/>
  <c r="E106"/>
  <c r="F106"/>
  <c r="G106"/>
  <c r="J106"/>
  <c r="B107"/>
  <c r="E107"/>
  <c r="F107"/>
  <c r="J107"/>
  <c r="B108"/>
  <c r="E108"/>
  <c r="F108"/>
  <c r="G108"/>
  <c r="J108"/>
  <c r="B109"/>
  <c r="E109"/>
  <c r="F109"/>
  <c r="J109"/>
  <c r="F111"/>
  <c r="G111"/>
  <c r="D112"/>
  <c r="B115"/>
  <c r="E115"/>
  <c r="F115"/>
  <c r="G115"/>
  <c r="J115"/>
  <c r="B116"/>
  <c r="E116"/>
  <c r="F116"/>
  <c r="G116"/>
  <c r="J116"/>
  <c r="B117"/>
  <c r="E117"/>
  <c r="F117"/>
  <c r="J117"/>
  <c r="B118"/>
  <c r="E118"/>
  <c r="F118"/>
  <c r="G118"/>
  <c r="J118"/>
  <c r="B119"/>
  <c r="E119"/>
  <c r="F119"/>
  <c r="J119"/>
  <c r="B120"/>
  <c r="E120"/>
  <c r="F120"/>
  <c r="G120"/>
  <c r="J120"/>
  <c r="B121"/>
  <c r="E121"/>
  <c r="F121"/>
  <c r="G121"/>
  <c r="J121"/>
  <c r="B122"/>
  <c r="E122"/>
  <c r="F122"/>
  <c r="J122"/>
  <c r="B123"/>
  <c r="E123"/>
  <c r="F123"/>
  <c r="G123"/>
  <c r="J123"/>
  <c r="B124"/>
  <c r="E124"/>
  <c r="F124"/>
  <c r="J124"/>
  <c r="B125"/>
  <c r="E125"/>
  <c r="F125"/>
  <c r="G125"/>
  <c r="J125"/>
  <c r="B126"/>
  <c r="E126"/>
  <c r="F126"/>
  <c r="G126"/>
  <c r="J126"/>
  <c r="B127"/>
  <c r="E127"/>
  <c r="F127"/>
  <c r="J127"/>
  <c r="B128"/>
  <c r="E128"/>
  <c r="F128"/>
  <c r="J128"/>
  <c r="B129"/>
  <c r="E129"/>
  <c r="F129"/>
  <c r="J129"/>
  <c r="B130"/>
  <c r="E130"/>
  <c r="F130"/>
  <c r="J130"/>
  <c r="B131"/>
  <c r="E131"/>
  <c r="F131"/>
  <c r="G131"/>
  <c r="J131"/>
  <c r="B132"/>
  <c r="E132"/>
  <c r="F132"/>
  <c r="G132"/>
  <c r="J132"/>
  <c r="B133"/>
  <c r="E133"/>
  <c r="F133"/>
  <c r="J133"/>
  <c r="B134"/>
  <c r="E134"/>
  <c r="F134"/>
  <c r="G134"/>
  <c r="J134"/>
  <c r="B135"/>
  <c r="E135"/>
  <c r="F135"/>
  <c r="J135"/>
  <c r="B136"/>
  <c r="E136"/>
  <c r="F136"/>
  <c r="G136"/>
  <c r="J136"/>
  <c r="B137"/>
  <c r="E137"/>
  <c r="F137"/>
  <c r="G137"/>
  <c r="J137"/>
  <c r="B138"/>
  <c r="E138"/>
  <c r="F138"/>
  <c r="J138"/>
  <c r="B139"/>
  <c r="E139"/>
  <c r="F139"/>
  <c r="G139"/>
  <c r="J139"/>
  <c r="B140"/>
  <c r="E140"/>
  <c r="F140"/>
  <c r="J140"/>
  <c r="B141"/>
  <c r="E141"/>
  <c r="F141"/>
  <c r="G141"/>
  <c r="J141"/>
  <c r="B142"/>
  <c r="E142"/>
  <c r="F142"/>
  <c r="G142"/>
  <c r="J142"/>
  <c r="B143"/>
  <c r="E143"/>
  <c r="F143"/>
  <c r="J143"/>
  <c r="B144"/>
  <c r="E144"/>
  <c r="F144"/>
  <c r="J144"/>
  <c r="B145"/>
  <c r="E145"/>
  <c r="F145"/>
  <c r="J145"/>
  <c r="B146"/>
  <c r="E146"/>
  <c r="F146"/>
  <c r="J146"/>
  <c r="B147"/>
  <c r="E147"/>
  <c r="F147"/>
  <c r="G147"/>
  <c r="J147"/>
  <c r="B148"/>
  <c r="E148"/>
  <c r="F148"/>
  <c r="G148"/>
  <c r="J148"/>
  <c r="B149"/>
  <c r="E149"/>
  <c r="F149"/>
  <c r="J149"/>
  <c r="B150"/>
  <c r="E150"/>
  <c r="F150"/>
  <c r="G150"/>
  <c r="J150"/>
  <c r="B151"/>
  <c r="E151"/>
  <c r="F151"/>
  <c r="J151"/>
  <c r="B152"/>
  <c r="E152"/>
  <c r="F152"/>
  <c r="G152"/>
  <c r="J152"/>
  <c r="B153"/>
  <c r="E153"/>
  <c r="F153"/>
  <c r="G153"/>
  <c r="J153"/>
  <c r="B154"/>
  <c r="E154"/>
  <c r="F154"/>
  <c r="J154"/>
  <c r="B155"/>
  <c r="E155"/>
  <c r="F155"/>
  <c r="G155"/>
  <c r="J155"/>
  <c r="B156"/>
  <c r="E156"/>
  <c r="F156"/>
  <c r="J156"/>
  <c r="B157"/>
  <c r="E157"/>
  <c r="F157"/>
  <c r="G157"/>
  <c r="J157"/>
  <c r="B158"/>
  <c r="E158"/>
  <c r="F158"/>
  <c r="G158"/>
  <c r="J158"/>
  <c r="B159"/>
  <c r="E159"/>
  <c r="F159"/>
  <c r="J159"/>
  <c r="B160"/>
  <c r="E160"/>
  <c r="F160"/>
  <c r="J160"/>
  <c r="B161"/>
  <c r="E161"/>
  <c r="F161"/>
  <c r="J161"/>
  <c r="B162"/>
  <c r="E162"/>
  <c r="F162"/>
  <c r="J162"/>
  <c r="B163"/>
  <c r="E163"/>
  <c r="F163"/>
  <c r="G163"/>
  <c r="J163"/>
  <c r="B164"/>
  <c r="E164"/>
  <c r="F164"/>
  <c r="G164"/>
  <c r="J164"/>
  <c r="F166"/>
  <c r="G166"/>
  <c r="D167"/>
  <c r="B170"/>
  <c r="E170"/>
  <c r="F170"/>
  <c r="J170"/>
  <c r="B171"/>
  <c r="E171"/>
  <c r="F171"/>
  <c r="G171"/>
  <c r="J171"/>
  <c r="B172"/>
  <c r="E172"/>
  <c r="F172"/>
  <c r="J172"/>
  <c r="B173"/>
  <c r="E173"/>
  <c r="F173"/>
  <c r="G173"/>
  <c r="J173"/>
  <c r="B174"/>
  <c r="E174"/>
  <c r="F174"/>
  <c r="G174"/>
  <c r="J174"/>
  <c r="B175"/>
  <c r="E175"/>
  <c r="F175"/>
  <c r="J175"/>
  <c r="B176"/>
  <c r="E176"/>
  <c r="F176"/>
  <c r="G176"/>
  <c r="J176"/>
  <c r="B177"/>
  <c r="E177"/>
  <c r="F177"/>
  <c r="J177"/>
  <c r="B178"/>
  <c r="E178"/>
  <c r="F178"/>
  <c r="G178"/>
  <c r="J178"/>
  <c r="B179"/>
  <c r="E179"/>
  <c r="F179"/>
  <c r="G179"/>
  <c r="J179"/>
  <c r="B180"/>
  <c r="E180"/>
  <c r="F180"/>
  <c r="G180"/>
  <c r="J180"/>
  <c r="B181"/>
  <c r="E181"/>
  <c r="F181"/>
  <c r="J181"/>
  <c r="B182"/>
  <c r="E182"/>
  <c r="F182"/>
  <c r="J182"/>
  <c r="B183"/>
  <c r="E183"/>
  <c r="F183"/>
  <c r="J183"/>
  <c r="B184"/>
  <c r="E184"/>
  <c r="F184"/>
  <c r="G184"/>
  <c r="J184"/>
  <c r="B185"/>
  <c r="E185"/>
  <c r="F185"/>
  <c r="G185"/>
  <c r="J185"/>
  <c r="B186"/>
  <c r="E186"/>
  <c r="F186"/>
  <c r="J186"/>
  <c r="B187"/>
  <c r="E187"/>
  <c r="F187"/>
  <c r="G187"/>
  <c r="J187"/>
  <c r="B188"/>
  <c r="E188"/>
  <c r="F188"/>
  <c r="J188"/>
  <c r="B189"/>
  <c r="E189"/>
  <c r="F189"/>
  <c r="G189"/>
  <c r="J189"/>
  <c r="B190"/>
  <c r="E190"/>
  <c r="F190"/>
  <c r="G190"/>
  <c r="J190"/>
  <c r="B191"/>
  <c r="E191"/>
  <c r="F191"/>
  <c r="J191"/>
  <c r="B192"/>
  <c r="E192"/>
  <c r="F192"/>
  <c r="G192"/>
  <c r="J192"/>
  <c r="B193"/>
  <c r="E193"/>
  <c r="F193"/>
  <c r="J193"/>
  <c r="B194"/>
  <c r="E194"/>
  <c r="F194"/>
  <c r="G194"/>
  <c r="J194"/>
  <c r="B195"/>
  <c r="E195"/>
  <c r="F195"/>
  <c r="G195"/>
  <c r="J195"/>
  <c r="B196"/>
  <c r="E196"/>
  <c r="F196"/>
  <c r="J196"/>
  <c r="B197"/>
  <c r="E197"/>
  <c r="F197"/>
  <c r="J197"/>
  <c r="B198"/>
  <c r="E198"/>
  <c r="F198"/>
  <c r="J198"/>
  <c r="B199"/>
  <c r="E199"/>
  <c r="F199"/>
  <c r="J199"/>
  <c r="B200"/>
  <c r="E200"/>
  <c r="F200"/>
  <c r="G200"/>
  <c r="J200"/>
  <c r="B201"/>
  <c r="E201"/>
  <c r="F201"/>
  <c r="G201"/>
  <c r="J201"/>
  <c r="B202"/>
  <c r="E202"/>
  <c r="F202"/>
  <c r="J202"/>
  <c r="B203"/>
  <c r="E203"/>
  <c r="F203"/>
  <c r="G203"/>
  <c r="J203"/>
  <c r="B204"/>
  <c r="E204"/>
  <c r="F204"/>
  <c r="J204"/>
  <c r="B205"/>
  <c r="E205"/>
  <c r="F205"/>
  <c r="G205"/>
  <c r="J205"/>
  <c r="B206"/>
  <c r="E206"/>
  <c r="F206"/>
  <c r="G206"/>
  <c r="J206"/>
  <c r="B207"/>
  <c r="E207"/>
  <c r="F207"/>
  <c r="J207"/>
  <c r="B208"/>
  <c r="E208"/>
  <c r="F208"/>
  <c r="G208"/>
  <c r="J208"/>
  <c r="B209"/>
  <c r="E209"/>
  <c r="F209"/>
  <c r="J209"/>
  <c r="B210"/>
  <c r="E210"/>
  <c r="F210"/>
  <c r="G210"/>
  <c r="J210"/>
  <c r="B211"/>
  <c r="E211"/>
  <c r="F211"/>
  <c r="G211"/>
  <c r="J211"/>
  <c r="B212"/>
  <c r="E212"/>
  <c r="F212"/>
  <c r="J212"/>
  <c r="B213"/>
  <c r="E213"/>
  <c r="F213"/>
  <c r="J213"/>
  <c r="B214"/>
  <c r="E214"/>
  <c r="F214"/>
  <c r="J214"/>
  <c r="B215"/>
  <c r="E215"/>
  <c r="F215"/>
  <c r="J215"/>
  <c r="B216"/>
  <c r="E216"/>
  <c r="F216"/>
  <c r="G216"/>
  <c r="J216"/>
  <c r="B217"/>
  <c r="E217"/>
  <c r="F217"/>
  <c r="G217"/>
  <c r="J217"/>
  <c r="B218"/>
  <c r="E218"/>
  <c r="F218"/>
  <c r="J218"/>
  <c r="B219"/>
  <c r="E219"/>
  <c r="F219"/>
  <c r="G219"/>
  <c r="J219"/>
  <c r="F221"/>
  <c r="G221"/>
  <c r="D222"/>
  <c r="B225"/>
  <c r="E225"/>
  <c r="F225"/>
  <c r="J225"/>
  <c r="B226"/>
  <c r="E226"/>
  <c r="F226"/>
  <c r="G226"/>
  <c r="J226"/>
  <c r="B227"/>
  <c r="E227"/>
  <c r="F227"/>
  <c r="G227"/>
  <c r="J227"/>
  <c r="B228"/>
  <c r="E228"/>
  <c r="F228"/>
  <c r="J228"/>
  <c r="B229"/>
  <c r="E229"/>
  <c r="F229"/>
  <c r="J229"/>
  <c r="B230"/>
  <c r="E230"/>
  <c r="F230"/>
  <c r="J230"/>
  <c r="B231"/>
  <c r="E231"/>
  <c r="F231"/>
  <c r="J231"/>
  <c r="B232"/>
  <c r="E232"/>
  <c r="F232"/>
  <c r="G232"/>
  <c r="J232"/>
  <c r="B233"/>
  <c r="E233"/>
  <c r="F233"/>
  <c r="G233"/>
  <c r="J233"/>
  <c r="B234"/>
  <c r="E234"/>
  <c r="F234"/>
  <c r="J234"/>
  <c r="B235"/>
  <c r="E235"/>
  <c r="F235"/>
  <c r="G235"/>
  <c r="J235"/>
  <c r="B236"/>
  <c r="E236"/>
  <c r="F236"/>
  <c r="J236"/>
  <c r="B237"/>
  <c r="E237"/>
  <c r="F237"/>
  <c r="G237"/>
  <c r="J237"/>
  <c r="B238"/>
  <c r="E238"/>
  <c r="F238"/>
  <c r="G238"/>
  <c r="J238"/>
  <c r="B239"/>
  <c r="E239"/>
  <c r="F239"/>
  <c r="G239"/>
  <c r="J239"/>
  <c r="B240"/>
  <c r="E240"/>
  <c r="F240"/>
  <c r="G240"/>
  <c r="J240"/>
  <c r="B241"/>
  <c r="E241"/>
  <c r="F241"/>
  <c r="J241"/>
  <c r="B242"/>
  <c r="E242"/>
  <c r="F242"/>
  <c r="G242"/>
  <c r="J242"/>
  <c r="B243"/>
  <c r="E243"/>
  <c r="F243"/>
  <c r="G243"/>
  <c r="J243"/>
  <c r="B244"/>
  <c r="E244"/>
  <c r="F244"/>
  <c r="J244"/>
  <c r="B245"/>
  <c r="E245"/>
  <c r="F245"/>
  <c r="J245"/>
  <c r="B246"/>
  <c r="E246"/>
  <c r="F246"/>
  <c r="J246"/>
  <c r="B247"/>
  <c r="E247"/>
  <c r="F247"/>
  <c r="J247"/>
  <c r="B248"/>
  <c r="E248"/>
  <c r="F248"/>
  <c r="G248"/>
  <c r="J248"/>
  <c r="B249"/>
  <c r="E249"/>
  <c r="F249"/>
  <c r="G249"/>
  <c r="J249"/>
  <c r="B250"/>
  <c r="E250"/>
  <c r="F250"/>
  <c r="J250"/>
  <c r="B251"/>
  <c r="E251"/>
  <c r="F251"/>
  <c r="G251"/>
  <c r="J251"/>
  <c r="B252"/>
  <c r="E252"/>
  <c r="F252"/>
  <c r="J252"/>
  <c r="B253"/>
  <c r="E253"/>
  <c r="F253"/>
  <c r="G253"/>
  <c r="J253"/>
  <c r="B254"/>
  <c r="E254"/>
  <c r="F254"/>
  <c r="G254"/>
  <c r="J254"/>
  <c r="B255"/>
  <c r="E255"/>
  <c r="F255"/>
  <c r="J255"/>
  <c r="B256"/>
  <c r="E256"/>
  <c r="F256"/>
  <c r="G256"/>
  <c r="J256"/>
  <c r="B257"/>
  <c r="E257"/>
  <c r="F257"/>
  <c r="J257"/>
  <c r="B258"/>
  <c r="E258"/>
  <c r="F258"/>
  <c r="G258"/>
  <c r="J258"/>
  <c r="B259"/>
  <c r="E259"/>
  <c r="F259"/>
  <c r="G259"/>
  <c r="J259"/>
  <c r="B260"/>
  <c r="E260"/>
  <c r="F260"/>
  <c r="J260"/>
  <c r="B261"/>
  <c r="E261"/>
  <c r="F261"/>
  <c r="J261"/>
  <c r="B262"/>
  <c r="E262"/>
  <c r="F262"/>
  <c r="J262"/>
  <c r="B263"/>
  <c r="E263"/>
  <c r="F263"/>
  <c r="J263"/>
  <c r="B264"/>
  <c r="E264"/>
  <c r="F264"/>
  <c r="G264"/>
  <c r="J264"/>
  <c r="B265"/>
  <c r="E265"/>
  <c r="F265"/>
  <c r="G265"/>
  <c r="J265"/>
  <c r="B266"/>
  <c r="E266"/>
  <c r="F266"/>
  <c r="J266"/>
  <c r="B267"/>
  <c r="E267"/>
  <c r="F267"/>
  <c r="G267"/>
  <c r="J267"/>
  <c r="B268"/>
  <c r="E268"/>
  <c r="F268"/>
  <c r="J268"/>
  <c r="B269"/>
  <c r="E269"/>
  <c r="F269"/>
  <c r="G269"/>
  <c r="J269"/>
  <c r="B270"/>
  <c r="E270"/>
  <c r="F270"/>
  <c r="G270"/>
  <c r="J270"/>
  <c r="B271"/>
  <c r="E271"/>
  <c r="F271"/>
  <c r="J271"/>
  <c r="B272"/>
  <c r="E272"/>
  <c r="F272"/>
  <c r="G272"/>
  <c r="J272"/>
  <c r="B273"/>
  <c r="E273"/>
  <c r="F273"/>
  <c r="J273"/>
  <c r="B274"/>
  <c r="E274"/>
  <c r="F274"/>
  <c r="G274"/>
  <c r="J274"/>
  <c r="F276"/>
  <c r="G276"/>
  <c r="D277"/>
  <c r="B280"/>
  <c r="E280"/>
  <c r="F280"/>
  <c r="G280"/>
  <c r="J280"/>
  <c r="B281"/>
  <c r="E281"/>
  <c r="F281"/>
  <c r="J281"/>
  <c r="B282"/>
  <c r="E282"/>
  <c r="F282"/>
  <c r="G282"/>
  <c r="J282"/>
  <c r="B283"/>
  <c r="E283"/>
  <c r="F283"/>
  <c r="J283"/>
  <c r="B284"/>
  <c r="E284"/>
  <c r="F284"/>
  <c r="G284"/>
  <c r="J284"/>
  <c r="B285"/>
  <c r="E285"/>
  <c r="F285"/>
  <c r="G285"/>
  <c r="J285"/>
  <c r="B286"/>
  <c r="E286"/>
  <c r="F286"/>
  <c r="J286"/>
  <c r="B287"/>
  <c r="E287"/>
  <c r="F287"/>
  <c r="G287"/>
  <c r="J287"/>
  <c r="B288"/>
  <c r="E288"/>
  <c r="F288"/>
  <c r="J288"/>
  <c r="B289"/>
  <c r="E289"/>
  <c r="F289"/>
  <c r="G289"/>
  <c r="J289"/>
  <c r="B290"/>
  <c r="E290"/>
  <c r="F290"/>
  <c r="G290"/>
  <c r="J290"/>
  <c r="B291"/>
  <c r="E291"/>
  <c r="F291"/>
  <c r="J291"/>
  <c r="B292"/>
  <c r="E292"/>
  <c r="F292"/>
  <c r="J292"/>
  <c r="B293"/>
  <c r="E293"/>
  <c r="F293"/>
  <c r="J293"/>
  <c r="B294"/>
  <c r="E294"/>
  <c r="F294"/>
  <c r="J294"/>
  <c r="B295"/>
  <c r="E295"/>
  <c r="F295"/>
  <c r="G295"/>
  <c r="J295"/>
  <c r="B296"/>
  <c r="E296"/>
  <c r="F296"/>
  <c r="G296"/>
  <c r="J296"/>
  <c r="B297"/>
  <c r="E297"/>
  <c r="F297"/>
  <c r="J297"/>
  <c r="B298"/>
  <c r="E298"/>
  <c r="F298"/>
  <c r="G298"/>
  <c r="J298"/>
  <c r="B299"/>
  <c r="E299"/>
  <c r="F299"/>
  <c r="J299"/>
  <c r="B300"/>
  <c r="E300"/>
  <c r="F300"/>
  <c r="G300"/>
  <c r="J300"/>
  <c r="B301"/>
  <c r="E301"/>
  <c r="F301"/>
  <c r="G301"/>
  <c r="J301"/>
  <c r="B302"/>
  <c r="E302"/>
  <c r="F302"/>
  <c r="J302"/>
  <c r="B303"/>
  <c r="E303"/>
  <c r="F303"/>
  <c r="G303"/>
  <c r="J303"/>
  <c r="B304"/>
  <c r="E304"/>
  <c r="F304"/>
  <c r="J304"/>
  <c r="B305"/>
  <c r="E305"/>
  <c r="F305"/>
  <c r="G305"/>
  <c r="J305"/>
  <c r="B306"/>
  <c r="E306"/>
  <c r="F306"/>
  <c r="G306"/>
  <c r="J306"/>
  <c r="B307"/>
  <c r="E307"/>
  <c r="F307"/>
  <c r="J307"/>
  <c r="B308"/>
  <c r="E308"/>
  <c r="F308"/>
  <c r="J308"/>
  <c r="B309"/>
  <c r="E309"/>
  <c r="F309"/>
  <c r="J309"/>
  <c r="B310"/>
  <c r="E310"/>
  <c r="F310"/>
  <c r="J310"/>
  <c r="B311"/>
  <c r="E311"/>
  <c r="F311"/>
  <c r="G311"/>
  <c r="J311"/>
  <c r="B312"/>
  <c r="E312"/>
  <c r="F312"/>
  <c r="G312"/>
  <c r="J312"/>
  <c r="B313"/>
  <c r="E313"/>
  <c r="F313"/>
  <c r="J313"/>
  <c r="B314"/>
  <c r="E314"/>
  <c r="F314"/>
  <c r="G314"/>
  <c r="J314"/>
  <c r="B315"/>
  <c r="E315"/>
  <c r="F315"/>
  <c r="J315"/>
  <c r="B316"/>
  <c r="E316"/>
  <c r="F316"/>
  <c r="G316"/>
  <c r="J316"/>
  <c r="B317"/>
  <c r="E317"/>
  <c r="F317"/>
  <c r="G317"/>
  <c r="J317"/>
  <c r="B318"/>
  <c r="E318"/>
  <c r="F318"/>
  <c r="J318"/>
  <c r="B319"/>
  <c r="E319"/>
  <c r="F319"/>
  <c r="G319"/>
  <c r="J319"/>
  <c r="B320"/>
  <c r="E320"/>
  <c r="F320"/>
  <c r="J320"/>
  <c r="B321"/>
  <c r="E321"/>
  <c r="F321"/>
  <c r="G321"/>
  <c r="J321"/>
  <c r="B322"/>
  <c r="E322"/>
  <c r="F322"/>
  <c r="G322"/>
  <c r="J322"/>
  <c r="B323"/>
  <c r="E323"/>
  <c r="F323"/>
  <c r="J323"/>
  <c r="B324"/>
  <c r="E324"/>
  <c r="F324"/>
  <c r="J324"/>
  <c r="B325"/>
  <c r="E325"/>
  <c r="F325"/>
  <c r="J325"/>
  <c r="B326"/>
  <c r="E326"/>
  <c r="F326"/>
  <c r="J326"/>
  <c r="B327"/>
  <c r="E327"/>
  <c r="F327"/>
  <c r="G327"/>
  <c r="J327"/>
  <c r="B328"/>
  <c r="E328"/>
  <c r="F328"/>
  <c r="G328"/>
  <c r="J328"/>
  <c r="B329"/>
  <c r="E329"/>
  <c r="F329"/>
  <c r="J329"/>
  <c r="F331"/>
  <c r="G331"/>
  <c r="D332"/>
  <c r="B335"/>
  <c r="E335"/>
  <c r="F335"/>
  <c r="J335"/>
  <c r="B336"/>
  <c r="E336"/>
  <c r="F336"/>
  <c r="J336"/>
  <c r="B337"/>
  <c r="E337"/>
  <c r="F337"/>
  <c r="G337"/>
  <c r="J337"/>
  <c r="B338"/>
  <c r="E338"/>
  <c r="F338"/>
  <c r="G338"/>
  <c r="J338"/>
  <c r="B339"/>
  <c r="E339"/>
  <c r="F339"/>
  <c r="J339"/>
  <c r="B340"/>
  <c r="E340"/>
  <c r="F340"/>
  <c r="G340"/>
  <c r="J340"/>
  <c r="B341"/>
  <c r="E341"/>
  <c r="F341"/>
  <c r="J341"/>
  <c r="B342"/>
  <c r="E342"/>
  <c r="F342"/>
  <c r="G342"/>
  <c r="J342"/>
  <c r="B343"/>
  <c r="E343"/>
  <c r="F343"/>
  <c r="G343"/>
  <c r="J343"/>
  <c r="B344"/>
  <c r="E344"/>
  <c r="F344"/>
  <c r="J344"/>
  <c r="B345"/>
  <c r="E345"/>
  <c r="F345"/>
  <c r="G345"/>
  <c r="J345"/>
  <c r="B346"/>
  <c r="E346"/>
  <c r="F346"/>
  <c r="J346"/>
  <c r="B347"/>
  <c r="E347"/>
  <c r="F347"/>
  <c r="G347"/>
  <c r="J347"/>
  <c r="B348"/>
  <c r="E348"/>
  <c r="F348"/>
  <c r="G348"/>
  <c r="J348"/>
  <c r="B349"/>
  <c r="E349"/>
  <c r="F349"/>
  <c r="J349"/>
  <c r="B350"/>
  <c r="E350"/>
  <c r="F350"/>
  <c r="J350"/>
  <c r="B351"/>
  <c r="E351"/>
  <c r="F351"/>
  <c r="J351"/>
  <c r="B352"/>
  <c r="E352"/>
  <c r="F352"/>
  <c r="J352"/>
  <c r="B353"/>
  <c r="E353"/>
  <c r="F353"/>
  <c r="G353"/>
  <c r="J353"/>
  <c r="B354"/>
  <c r="E354"/>
  <c r="F354"/>
  <c r="G354"/>
  <c r="J354"/>
  <c r="B355"/>
  <c r="E355"/>
  <c r="F355"/>
  <c r="J355"/>
  <c r="B356"/>
  <c r="E356"/>
  <c r="F356"/>
  <c r="G356"/>
  <c r="J356"/>
  <c r="B357"/>
  <c r="E357"/>
  <c r="F357"/>
  <c r="J357"/>
  <c r="B358"/>
  <c r="E358"/>
  <c r="F358"/>
  <c r="G358"/>
  <c r="J358"/>
  <c r="B359"/>
  <c r="E359"/>
  <c r="F359"/>
  <c r="G359"/>
  <c r="J359"/>
  <c r="B360"/>
  <c r="E360"/>
  <c r="F360"/>
  <c r="J360"/>
  <c r="B361"/>
  <c r="E361"/>
  <c r="F361"/>
  <c r="G361"/>
  <c r="J361"/>
  <c r="B362"/>
  <c r="E362"/>
  <c r="F362"/>
  <c r="J362"/>
  <c r="B363"/>
  <c r="E363"/>
  <c r="F363"/>
  <c r="G363"/>
  <c r="J363"/>
  <c r="B364"/>
  <c r="E364"/>
  <c r="F364"/>
  <c r="G364"/>
  <c r="J364"/>
  <c r="B365"/>
  <c r="E365"/>
  <c r="F365"/>
  <c r="J365"/>
  <c r="B366"/>
  <c r="E366"/>
  <c r="F366"/>
  <c r="J366"/>
  <c r="B367"/>
  <c r="E367"/>
  <c r="F367"/>
  <c r="J367"/>
  <c r="B368"/>
  <c r="E368"/>
  <c r="F368"/>
  <c r="J368"/>
  <c r="B369"/>
  <c r="E369"/>
  <c r="F369"/>
  <c r="G369"/>
  <c r="J369"/>
  <c r="B370"/>
  <c r="E370"/>
  <c r="F370"/>
  <c r="G370"/>
  <c r="J370"/>
  <c r="B371"/>
  <c r="E371"/>
  <c r="F371"/>
  <c r="J371"/>
  <c r="B372"/>
  <c r="E372"/>
  <c r="F372"/>
  <c r="G372"/>
  <c r="J372"/>
  <c r="B373"/>
  <c r="E373"/>
  <c r="F373"/>
  <c r="J373"/>
  <c r="B374"/>
  <c r="E374"/>
  <c r="F374"/>
  <c r="G374"/>
  <c r="J374"/>
  <c r="B375"/>
  <c r="E375"/>
  <c r="F375"/>
  <c r="G375"/>
  <c r="J375"/>
  <c r="B376"/>
  <c r="E376"/>
  <c r="F376"/>
  <c r="J376"/>
  <c r="B377"/>
  <c r="E377"/>
  <c r="F377"/>
  <c r="G377"/>
  <c r="J377"/>
  <c r="B378"/>
  <c r="E378"/>
  <c r="F378"/>
  <c r="J378"/>
  <c r="B379"/>
  <c r="E379"/>
  <c r="F379"/>
  <c r="G379"/>
  <c r="J379"/>
  <c r="B380"/>
  <c r="E380"/>
  <c r="F380"/>
  <c r="G380"/>
  <c r="J380"/>
  <c r="B381"/>
  <c r="E381"/>
  <c r="F381"/>
  <c r="J381"/>
  <c r="B382"/>
  <c r="E382"/>
  <c r="F382"/>
  <c r="J382"/>
  <c r="B383"/>
  <c r="E383"/>
  <c r="F383"/>
  <c r="J383"/>
  <c r="B384"/>
  <c r="E384"/>
  <c r="F384"/>
  <c r="J384"/>
  <c r="F386"/>
  <c r="G386"/>
  <c r="D387"/>
  <c r="B390"/>
  <c r="E390"/>
  <c r="F390"/>
  <c r="G390"/>
  <c r="J390"/>
  <c r="B391"/>
  <c r="E391"/>
  <c r="F391"/>
  <c r="J391"/>
  <c r="B392"/>
  <c r="E392"/>
  <c r="F392"/>
  <c r="G392"/>
  <c r="J392"/>
  <c r="B393"/>
  <c r="E393"/>
  <c r="F393"/>
  <c r="J393"/>
  <c r="B394"/>
  <c r="E394"/>
  <c r="F394"/>
  <c r="G394"/>
  <c r="J394"/>
  <c r="B395"/>
  <c r="E395"/>
  <c r="F395"/>
  <c r="J395"/>
  <c r="B396"/>
  <c r="E396"/>
  <c r="F396"/>
  <c r="G396"/>
  <c r="J396"/>
  <c r="B397"/>
  <c r="E397"/>
  <c r="F397"/>
  <c r="J397"/>
  <c r="B398"/>
  <c r="E398"/>
  <c r="F398"/>
  <c r="G398"/>
  <c r="J398"/>
  <c r="B399"/>
  <c r="E399"/>
  <c r="F399"/>
  <c r="G399"/>
  <c r="J399"/>
  <c r="B400"/>
  <c r="E400"/>
  <c r="F400"/>
  <c r="J400"/>
  <c r="B401"/>
  <c r="E401"/>
  <c r="F401"/>
  <c r="J401"/>
  <c r="B402"/>
  <c r="E402"/>
  <c r="F402"/>
  <c r="J402"/>
  <c r="B403"/>
  <c r="E403"/>
  <c r="F403"/>
  <c r="J403"/>
  <c r="B404"/>
  <c r="E404"/>
  <c r="F404"/>
  <c r="G404"/>
  <c r="J404"/>
  <c r="B405"/>
  <c r="E405"/>
  <c r="F405"/>
  <c r="G405"/>
  <c r="J405"/>
  <c r="B406"/>
  <c r="E406"/>
  <c r="F406"/>
  <c r="J406"/>
  <c r="B407"/>
  <c r="E407"/>
  <c r="F407"/>
  <c r="G407"/>
  <c r="J407"/>
  <c r="B408"/>
  <c r="E408"/>
  <c r="F408"/>
  <c r="J408"/>
  <c r="B409"/>
  <c r="E409"/>
  <c r="F409"/>
  <c r="G409"/>
  <c r="J409"/>
  <c r="B410"/>
  <c r="E410"/>
  <c r="F410"/>
  <c r="G410"/>
  <c r="J410"/>
  <c r="B411"/>
  <c r="E411"/>
  <c r="F411"/>
  <c r="J411"/>
  <c r="B412"/>
  <c r="E412"/>
  <c r="F412"/>
  <c r="G412"/>
  <c r="J412"/>
  <c r="B413"/>
  <c r="E413"/>
  <c r="F413"/>
  <c r="J413"/>
  <c r="B414"/>
  <c r="E414"/>
  <c r="F414"/>
  <c r="G414"/>
  <c r="J414"/>
  <c r="B415"/>
  <c r="E415"/>
  <c r="F415"/>
  <c r="G415"/>
  <c r="J415"/>
  <c r="B416"/>
  <c r="E416"/>
  <c r="F416"/>
  <c r="J416"/>
  <c r="B417"/>
  <c r="E417"/>
  <c r="F417"/>
  <c r="J417"/>
  <c r="B418"/>
  <c r="E418"/>
  <c r="F418"/>
  <c r="J418"/>
  <c r="B419"/>
  <c r="E419"/>
  <c r="F419"/>
  <c r="J419"/>
  <c r="B420"/>
  <c r="E420"/>
  <c r="F420"/>
  <c r="G420"/>
  <c r="J420"/>
  <c r="B421"/>
  <c r="E421"/>
  <c r="F421"/>
  <c r="G421"/>
  <c r="J421"/>
  <c r="B422"/>
  <c r="E422"/>
  <c r="F422"/>
  <c r="J422"/>
  <c r="B423"/>
  <c r="E423"/>
  <c r="F423"/>
  <c r="G423"/>
  <c r="J423"/>
  <c r="B424"/>
  <c r="E424"/>
  <c r="F424"/>
  <c r="J424"/>
  <c r="B425"/>
  <c r="E425"/>
  <c r="F425"/>
  <c r="G425"/>
  <c r="J425"/>
  <c r="B426"/>
  <c r="E426"/>
  <c r="F426"/>
  <c r="G426"/>
  <c r="J426"/>
  <c r="B427"/>
  <c r="E427"/>
  <c r="F427"/>
  <c r="J427"/>
  <c r="B428"/>
  <c r="E428"/>
  <c r="F428"/>
  <c r="G428"/>
  <c r="J428"/>
  <c r="B429"/>
  <c r="E429"/>
  <c r="F429"/>
  <c r="J429"/>
  <c r="B430"/>
  <c r="E430"/>
  <c r="F430"/>
  <c r="G430"/>
  <c r="J430"/>
  <c r="B431"/>
  <c r="E431"/>
  <c r="F431"/>
  <c r="G431"/>
  <c r="J431"/>
  <c r="B432"/>
  <c r="E432"/>
  <c r="F432"/>
  <c r="J432"/>
  <c r="B433"/>
  <c r="E433"/>
  <c r="F433"/>
  <c r="J433"/>
  <c r="B434"/>
  <c r="E434"/>
  <c r="F434"/>
  <c r="J434"/>
  <c r="B435"/>
  <c r="E435"/>
  <c r="F435"/>
  <c r="J435"/>
  <c r="B436"/>
  <c r="E436"/>
  <c r="F436"/>
  <c r="G436"/>
  <c r="J436"/>
  <c r="B437"/>
  <c r="E437"/>
  <c r="F437"/>
  <c r="G437"/>
  <c r="J437"/>
  <c r="B438"/>
  <c r="E438"/>
  <c r="F438"/>
  <c r="J438"/>
  <c r="B439"/>
  <c r="E439"/>
  <c r="F439"/>
  <c r="G439"/>
  <c r="J439"/>
  <c r="F441"/>
  <c r="G441"/>
  <c r="D442"/>
  <c r="B445"/>
  <c r="E445"/>
  <c r="F445"/>
  <c r="J445"/>
  <c r="B446"/>
  <c r="E446"/>
  <c r="F446"/>
  <c r="G446"/>
  <c r="J446"/>
  <c r="B447"/>
  <c r="E447"/>
  <c r="F447"/>
  <c r="G447"/>
  <c r="J447"/>
  <c r="B448"/>
  <c r="E448"/>
  <c r="F448"/>
  <c r="J448"/>
  <c r="B449"/>
  <c r="E449"/>
  <c r="F449"/>
  <c r="G449"/>
  <c r="J449"/>
  <c r="B450"/>
  <c r="E450"/>
  <c r="F450"/>
  <c r="J450"/>
  <c r="B451"/>
  <c r="E451"/>
  <c r="F451"/>
  <c r="J451"/>
  <c r="B452"/>
  <c r="E452"/>
  <c r="F452"/>
  <c r="G452"/>
  <c r="J452"/>
  <c r="B453"/>
  <c r="E453"/>
  <c r="F453"/>
  <c r="G453"/>
  <c r="J453"/>
  <c r="B454"/>
  <c r="E454"/>
  <c r="F454"/>
  <c r="J454"/>
  <c r="B455"/>
  <c r="E455"/>
  <c r="F455"/>
  <c r="G455"/>
  <c r="J455"/>
  <c r="B456"/>
  <c r="E456"/>
  <c r="F456"/>
  <c r="J456"/>
  <c r="B457"/>
  <c r="E457"/>
  <c r="F457"/>
  <c r="G457"/>
  <c r="J457"/>
  <c r="B458"/>
  <c r="E458"/>
  <c r="F458"/>
  <c r="G458"/>
  <c r="J458"/>
  <c r="B459"/>
  <c r="E459"/>
  <c r="F459"/>
  <c r="J459"/>
  <c r="B460"/>
  <c r="E460"/>
  <c r="F460"/>
  <c r="G460"/>
  <c r="J460"/>
  <c r="B461"/>
  <c r="E461"/>
  <c r="F461"/>
  <c r="J461"/>
  <c r="B462"/>
  <c r="E462"/>
  <c r="F462"/>
  <c r="G462"/>
  <c r="J462"/>
  <c r="B463"/>
  <c r="E463"/>
  <c r="F463"/>
  <c r="G463"/>
  <c r="J463"/>
  <c r="B464"/>
  <c r="E464"/>
  <c r="F464"/>
  <c r="J464"/>
  <c r="B465"/>
  <c r="E465"/>
  <c r="F465"/>
  <c r="J465"/>
  <c r="B466"/>
  <c r="E466"/>
  <c r="F466"/>
  <c r="J466"/>
  <c r="B467"/>
  <c r="E467"/>
  <c r="F467"/>
  <c r="J467"/>
  <c r="B468"/>
  <c r="E468"/>
  <c r="F468"/>
  <c r="G468"/>
  <c r="J468"/>
  <c r="B469"/>
  <c r="E469"/>
  <c r="F469"/>
  <c r="G469"/>
  <c r="J469"/>
  <c r="B470"/>
  <c r="E470"/>
  <c r="F470"/>
  <c r="J470"/>
  <c r="B471"/>
  <c r="E471"/>
  <c r="F471"/>
  <c r="G471"/>
  <c r="J471"/>
  <c r="B472"/>
  <c r="E472"/>
  <c r="F472"/>
  <c r="J472"/>
  <c r="B473"/>
  <c r="E473"/>
  <c r="F473"/>
  <c r="G473"/>
  <c r="J473"/>
  <c r="B474"/>
  <c r="E474"/>
  <c r="F474"/>
  <c r="G474"/>
  <c r="J474"/>
  <c r="B475"/>
  <c r="E475"/>
  <c r="F475"/>
  <c r="G475"/>
  <c r="J475"/>
  <c r="B476"/>
  <c r="E476"/>
  <c r="F476"/>
  <c r="G476"/>
  <c r="J476"/>
  <c r="B477"/>
  <c r="E477"/>
  <c r="F477"/>
  <c r="J477"/>
  <c r="B478"/>
  <c r="E478"/>
  <c r="F478"/>
  <c r="G478"/>
  <c r="J478"/>
  <c r="B479"/>
  <c r="E479"/>
  <c r="F479"/>
  <c r="G479"/>
  <c r="J479"/>
  <c r="B480"/>
  <c r="E480"/>
  <c r="F480"/>
  <c r="J480"/>
  <c r="B481"/>
  <c r="E481"/>
  <c r="F481"/>
  <c r="J481"/>
  <c r="B482"/>
  <c r="E482"/>
  <c r="F482"/>
  <c r="J482"/>
  <c r="B483"/>
  <c r="E483"/>
  <c r="F483"/>
  <c r="J483"/>
  <c r="B484"/>
  <c r="E484"/>
  <c r="F484"/>
  <c r="G484"/>
  <c r="J484"/>
  <c r="B485"/>
  <c r="E485"/>
  <c r="F485"/>
  <c r="G485"/>
  <c r="J485"/>
  <c r="B486"/>
  <c r="E486"/>
  <c r="F486"/>
  <c r="J486"/>
  <c r="B487"/>
  <c r="E487"/>
  <c r="F487"/>
  <c r="G487"/>
  <c r="J487"/>
  <c r="B488"/>
  <c r="E488"/>
  <c r="F488"/>
  <c r="J488"/>
  <c r="B489"/>
  <c r="E489"/>
  <c r="F489"/>
  <c r="G489"/>
  <c r="J489"/>
  <c r="B490"/>
  <c r="E490"/>
  <c r="F490"/>
  <c r="G490"/>
  <c r="J490"/>
  <c r="B491"/>
  <c r="E491"/>
  <c r="F491"/>
  <c r="J491"/>
  <c r="B492"/>
  <c r="E492"/>
  <c r="F492"/>
  <c r="G492"/>
  <c r="J492"/>
  <c r="B493"/>
  <c r="E493"/>
  <c r="F493"/>
  <c r="J493"/>
  <c r="B494"/>
  <c r="E494"/>
  <c r="F494"/>
  <c r="G494"/>
  <c r="J494"/>
  <c r="F496"/>
  <c r="G496"/>
  <c r="D497"/>
  <c r="B500"/>
  <c r="E500"/>
  <c r="F500"/>
  <c r="G500"/>
  <c r="J500"/>
  <c r="B501"/>
  <c r="E501"/>
  <c r="F501"/>
  <c r="J501"/>
  <c r="B502"/>
  <c r="E502"/>
  <c r="F502"/>
  <c r="J502"/>
  <c r="B503"/>
  <c r="E503"/>
  <c r="F503"/>
  <c r="G503"/>
  <c r="J503"/>
  <c r="B504"/>
  <c r="E504"/>
  <c r="F504"/>
  <c r="G504"/>
  <c r="J504"/>
  <c r="B505"/>
  <c r="E505"/>
  <c r="F505"/>
  <c r="J505"/>
  <c r="B506"/>
  <c r="E506"/>
  <c r="F506"/>
  <c r="J506"/>
  <c r="B507"/>
  <c r="E507"/>
  <c r="F507"/>
  <c r="G507"/>
  <c r="J507"/>
  <c r="B508"/>
  <c r="E508"/>
  <c r="F508"/>
  <c r="G508"/>
  <c r="J508"/>
  <c r="B509"/>
  <c r="E509"/>
  <c r="F509"/>
  <c r="J509"/>
  <c r="B510"/>
  <c r="E510"/>
  <c r="F510"/>
  <c r="J510"/>
  <c r="B511"/>
  <c r="E511"/>
  <c r="F511"/>
  <c r="G511"/>
  <c r="J511"/>
  <c r="B512"/>
  <c r="E512"/>
  <c r="F512"/>
  <c r="G512"/>
  <c r="J512"/>
  <c r="B513"/>
  <c r="E513"/>
  <c r="F513"/>
  <c r="J513"/>
  <c r="B514"/>
  <c r="E514"/>
  <c r="F514"/>
  <c r="G514"/>
  <c r="J514"/>
  <c r="B515"/>
  <c r="E515"/>
  <c r="F515"/>
  <c r="J515"/>
  <c r="B516"/>
  <c r="E516"/>
  <c r="F516"/>
  <c r="G516"/>
  <c r="J516"/>
  <c r="B517"/>
  <c r="E517"/>
  <c r="F517"/>
  <c r="G517"/>
  <c r="J517"/>
  <c r="B518"/>
  <c r="E518"/>
  <c r="F518"/>
  <c r="J518"/>
  <c r="B519"/>
  <c r="E519"/>
  <c r="F519"/>
  <c r="G519"/>
  <c r="J519"/>
  <c r="B520"/>
  <c r="E520"/>
  <c r="F520"/>
  <c r="J520"/>
  <c r="B521"/>
  <c r="E521"/>
  <c r="F521"/>
  <c r="G521"/>
  <c r="J521"/>
  <c r="B522"/>
  <c r="E522"/>
  <c r="F522"/>
  <c r="G522"/>
  <c r="J522"/>
  <c r="B523"/>
  <c r="E523"/>
  <c r="F523"/>
  <c r="J523"/>
  <c r="B524"/>
  <c r="E524"/>
  <c r="F524"/>
  <c r="J524"/>
  <c r="B525"/>
  <c r="E525"/>
  <c r="F525"/>
  <c r="J525"/>
  <c r="B526"/>
  <c r="E526"/>
  <c r="F526"/>
  <c r="J526"/>
  <c r="B527"/>
  <c r="E527"/>
  <c r="F527"/>
  <c r="G527"/>
  <c r="J527"/>
  <c r="B528"/>
  <c r="E528"/>
  <c r="F528"/>
  <c r="G528"/>
  <c r="J528"/>
  <c r="B529"/>
  <c r="E529"/>
  <c r="F529"/>
  <c r="J529"/>
  <c r="B530"/>
  <c r="E530"/>
  <c r="F530"/>
  <c r="G530"/>
  <c r="J530"/>
  <c r="B531"/>
  <c r="E531"/>
  <c r="F531"/>
  <c r="J531"/>
  <c r="B532"/>
  <c r="E532"/>
  <c r="F532"/>
  <c r="G532"/>
  <c r="J532"/>
  <c r="B533"/>
  <c r="E533"/>
  <c r="F533"/>
  <c r="G533"/>
  <c r="J533"/>
  <c r="B534"/>
  <c r="E534"/>
  <c r="F534"/>
  <c r="J534"/>
  <c r="B535"/>
  <c r="E535"/>
  <c r="F535"/>
  <c r="G535"/>
  <c r="J535"/>
  <c r="B536"/>
  <c r="E536"/>
  <c r="F536"/>
  <c r="J536"/>
  <c r="B537"/>
  <c r="E537"/>
  <c r="F537"/>
  <c r="G537"/>
  <c r="J537"/>
  <c r="B538"/>
  <c r="E538"/>
  <c r="F538"/>
  <c r="G538"/>
  <c r="J538"/>
  <c r="B539"/>
  <c r="E539"/>
  <c r="F539"/>
  <c r="G539"/>
  <c r="J539"/>
  <c r="B540"/>
  <c r="E540"/>
  <c r="F540"/>
  <c r="J540"/>
  <c r="B541"/>
  <c r="E541"/>
  <c r="F541"/>
  <c r="J541"/>
  <c r="B542"/>
  <c r="E542"/>
  <c r="F542"/>
  <c r="J542"/>
  <c r="B543"/>
  <c r="E543"/>
  <c r="F543"/>
  <c r="G543"/>
  <c r="J543"/>
  <c r="B544"/>
  <c r="E544"/>
  <c r="F544"/>
  <c r="G544"/>
  <c r="J544"/>
  <c r="B545"/>
  <c r="E545"/>
  <c r="F545"/>
  <c r="J545"/>
  <c r="B546"/>
  <c r="E546"/>
  <c r="F546"/>
  <c r="G546"/>
  <c r="J546"/>
  <c r="B547"/>
  <c r="E547"/>
  <c r="F547"/>
  <c r="J547"/>
  <c r="B548"/>
  <c r="E548"/>
  <c r="F548"/>
  <c r="G548"/>
  <c r="J548"/>
  <c r="B549"/>
  <c r="E549"/>
  <c r="F549"/>
  <c r="G549"/>
  <c r="J549"/>
  <c r="F1" i="23"/>
  <c r="G1"/>
  <c r="D2"/>
  <c r="B5"/>
  <c r="E5"/>
  <c r="F5"/>
  <c r="J5"/>
  <c r="B6"/>
  <c r="E6"/>
  <c r="F6"/>
  <c r="J6"/>
  <c r="B7"/>
  <c r="E7"/>
  <c r="F7"/>
  <c r="J7"/>
  <c r="B8"/>
  <c r="E8"/>
  <c r="F8"/>
  <c r="J8"/>
  <c r="B9"/>
  <c r="E9"/>
  <c r="F9"/>
  <c r="J9"/>
  <c r="B10"/>
  <c r="E10"/>
  <c r="F10"/>
  <c r="J10"/>
  <c r="B11"/>
  <c r="E11"/>
  <c r="F11"/>
  <c r="G11"/>
  <c r="J11"/>
  <c r="B12"/>
  <c r="E12"/>
  <c r="F12"/>
  <c r="J12"/>
  <c r="B13"/>
  <c r="E13"/>
  <c r="F13"/>
  <c r="J13"/>
  <c r="B14"/>
  <c r="E14"/>
  <c r="F14"/>
  <c r="J14"/>
  <c r="B15"/>
  <c r="E15"/>
  <c r="F15"/>
  <c r="J15"/>
  <c r="B16"/>
  <c r="E16"/>
  <c r="F16"/>
  <c r="G16"/>
  <c r="J16"/>
  <c r="B17"/>
  <c r="E17"/>
  <c r="F17"/>
  <c r="J17"/>
  <c r="B18"/>
  <c r="E18"/>
  <c r="F18"/>
  <c r="G18"/>
  <c r="J18"/>
  <c r="B19"/>
  <c r="E19"/>
  <c r="F19"/>
  <c r="J19"/>
  <c r="B20"/>
  <c r="E20"/>
  <c r="F20"/>
  <c r="G20"/>
  <c r="J20"/>
  <c r="B21"/>
  <c r="E21"/>
  <c r="F21"/>
  <c r="J21"/>
  <c r="B22"/>
  <c r="E22"/>
  <c r="F22"/>
  <c r="G22"/>
  <c r="J22"/>
  <c r="B23"/>
  <c r="E23"/>
  <c r="F23"/>
  <c r="J23"/>
  <c r="B24"/>
  <c r="E24"/>
  <c r="F24"/>
  <c r="J24"/>
  <c r="B25"/>
  <c r="E25"/>
  <c r="F25"/>
  <c r="J25"/>
  <c r="B26"/>
  <c r="E26"/>
  <c r="F26"/>
  <c r="G26"/>
  <c r="J26"/>
  <c r="B27"/>
  <c r="E27"/>
  <c r="F27"/>
  <c r="J27"/>
  <c r="B28"/>
  <c r="E28"/>
  <c r="F28"/>
  <c r="J28"/>
  <c r="B29"/>
  <c r="E29"/>
  <c r="F29"/>
  <c r="J29"/>
  <c r="B30"/>
  <c r="E30"/>
  <c r="F30"/>
  <c r="J30"/>
  <c r="B31"/>
  <c r="E31"/>
  <c r="F31"/>
  <c r="G31"/>
  <c r="J31"/>
  <c r="B32"/>
  <c r="E32"/>
  <c r="F32"/>
  <c r="G32"/>
  <c r="J32"/>
  <c r="B33"/>
  <c r="E33"/>
  <c r="F33"/>
  <c r="J33"/>
  <c r="B34"/>
  <c r="E34"/>
  <c r="F34"/>
  <c r="G34"/>
  <c r="J34"/>
  <c r="B35"/>
  <c r="E35"/>
  <c r="F35"/>
  <c r="J35"/>
  <c r="B36"/>
  <c r="E36"/>
  <c r="F36"/>
  <c r="G36"/>
  <c r="J36"/>
  <c r="B37"/>
  <c r="E37"/>
  <c r="F37"/>
  <c r="J37"/>
  <c r="B38"/>
  <c r="E38"/>
  <c r="F38"/>
  <c r="J38"/>
  <c r="B39"/>
  <c r="E39"/>
  <c r="F39"/>
  <c r="J39"/>
  <c r="B40"/>
  <c r="E40"/>
  <c r="F40"/>
  <c r="J40"/>
  <c r="B41"/>
  <c r="E41"/>
  <c r="F41"/>
  <c r="J41"/>
  <c r="B42"/>
  <c r="E42"/>
  <c r="F42"/>
  <c r="J42"/>
  <c r="B43"/>
  <c r="E43"/>
  <c r="F43"/>
  <c r="J43"/>
  <c r="B44"/>
  <c r="E44"/>
  <c r="F44"/>
  <c r="J44"/>
  <c r="B45"/>
  <c r="E45"/>
  <c r="F45"/>
  <c r="J45"/>
  <c r="B46"/>
  <c r="E46"/>
  <c r="F46"/>
  <c r="J46"/>
  <c r="B47"/>
  <c r="E47"/>
  <c r="F47"/>
  <c r="G47"/>
  <c r="J47"/>
  <c r="B48"/>
  <c r="E48"/>
  <c r="F48"/>
  <c r="J48"/>
  <c r="B49"/>
  <c r="E49"/>
  <c r="F49"/>
  <c r="J49"/>
  <c r="B50"/>
  <c r="E50"/>
  <c r="F50"/>
  <c r="J50"/>
  <c r="B51"/>
  <c r="E51"/>
  <c r="F51"/>
  <c r="G51"/>
  <c r="J51"/>
  <c r="B52"/>
  <c r="E52"/>
  <c r="F52"/>
  <c r="J52"/>
  <c r="B53"/>
  <c r="E53"/>
  <c r="F53"/>
  <c r="J53"/>
  <c r="B54"/>
  <c r="E54"/>
  <c r="F54"/>
  <c r="G54"/>
  <c r="J54"/>
  <c r="F56"/>
  <c r="G56"/>
  <c r="D57"/>
  <c r="B60"/>
  <c r="E60"/>
  <c r="F60"/>
  <c r="J60"/>
  <c r="B61"/>
  <c r="E61"/>
  <c r="F61"/>
  <c r="J61"/>
  <c r="B62"/>
  <c r="E62"/>
  <c r="F62"/>
  <c r="J62"/>
  <c r="B63"/>
  <c r="E63"/>
  <c r="F63"/>
  <c r="J63"/>
  <c r="B64"/>
  <c r="E64"/>
  <c r="F64"/>
  <c r="J64"/>
  <c r="B65"/>
  <c r="E65"/>
  <c r="F65"/>
  <c r="J65"/>
  <c r="B66"/>
  <c r="E66"/>
  <c r="F66"/>
  <c r="J66"/>
  <c r="B67"/>
  <c r="E67"/>
  <c r="F67"/>
  <c r="G67"/>
  <c r="J67"/>
  <c r="B68"/>
  <c r="E68"/>
  <c r="F68"/>
  <c r="J68"/>
  <c r="B69"/>
  <c r="E69"/>
  <c r="F69"/>
  <c r="J69"/>
  <c r="B70"/>
  <c r="E70"/>
  <c r="F70"/>
  <c r="J70"/>
  <c r="B71"/>
  <c r="E71"/>
  <c r="F71"/>
  <c r="J71"/>
  <c r="B72"/>
  <c r="E72"/>
  <c r="F72"/>
  <c r="J72"/>
  <c r="B73"/>
  <c r="E73"/>
  <c r="F73"/>
  <c r="J73"/>
  <c r="B74"/>
  <c r="E74"/>
  <c r="F74"/>
  <c r="J74"/>
  <c r="B75"/>
  <c r="E75"/>
  <c r="F75"/>
  <c r="J75"/>
  <c r="B76"/>
  <c r="E76"/>
  <c r="F76"/>
  <c r="J76"/>
  <c r="B77"/>
  <c r="E77"/>
  <c r="F77"/>
  <c r="G77"/>
  <c r="J77"/>
  <c r="B78"/>
  <c r="E78"/>
  <c r="F78"/>
  <c r="J78"/>
  <c r="B79"/>
  <c r="E79"/>
  <c r="F79"/>
  <c r="J79"/>
  <c r="B80"/>
  <c r="E80"/>
  <c r="F80"/>
  <c r="J80"/>
  <c r="B81"/>
  <c r="E81"/>
  <c r="F81"/>
  <c r="J81"/>
  <c r="B82"/>
  <c r="E82"/>
  <c r="F82"/>
  <c r="G82"/>
  <c r="J82"/>
  <c r="B83"/>
  <c r="E83"/>
  <c r="F83"/>
  <c r="G83"/>
  <c r="J83"/>
  <c r="B84"/>
  <c r="E84"/>
  <c r="F84"/>
  <c r="J84"/>
  <c r="B85"/>
  <c r="E85"/>
  <c r="F85"/>
  <c r="G85"/>
  <c r="J85"/>
  <c r="B86"/>
  <c r="E86"/>
  <c r="F86"/>
  <c r="J86"/>
  <c r="B87"/>
  <c r="E87"/>
  <c r="F87"/>
  <c r="G87"/>
  <c r="J87"/>
  <c r="B88"/>
  <c r="E88"/>
  <c r="F88"/>
  <c r="J88"/>
  <c r="B89"/>
  <c r="E89"/>
  <c r="F89"/>
  <c r="J89"/>
  <c r="B90"/>
  <c r="E90"/>
  <c r="F90"/>
  <c r="J90"/>
  <c r="B91"/>
  <c r="E91"/>
  <c r="F91"/>
  <c r="J91"/>
  <c r="B92"/>
  <c r="E92"/>
  <c r="F92"/>
  <c r="J92"/>
  <c r="B93"/>
  <c r="E93"/>
  <c r="F93"/>
  <c r="G93"/>
  <c r="J93"/>
  <c r="B94"/>
  <c r="E94"/>
  <c r="F94"/>
  <c r="J94"/>
  <c r="B95"/>
  <c r="E95"/>
  <c r="F95"/>
  <c r="J95"/>
  <c r="B96"/>
  <c r="E96"/>
  <c r="F96"/>
  <c r="J96"/>
  <c r="B97"/>
  <c r="E97"/>
  <c r="F97"/>
  <c r="J97"/>
  <c r="B98"/>
  <c r="E98"/>
  <c r="F98"/>
  <c r="G98"/>
  <c r="J98"/>
  <c r="B99"/>
  <c r="E99"/>
  <c r="F99"/>
  <c r="G99"/>
  <c r="J99"/>
  <c r="B100"/>
  <c r="E100"/>
  <c r="F100"/>
  <c r="J100"/>
  <c r="B101"/>
  <c r="E101"/>
  <c r="F101"/>
  <c r="G101"/>
  <c r="J101"/>
  <c r="B102"/>
  <c r="E102"/>
  <c r="F102"/>
  <c r="J102"/>
  <c r="B103"/>
  <c r="E103"/>
  <c r="F103"/>
  <c r="J103"/>
  <c r="B104"/>
  <c r="E104"/>
  <c r="F104"/>
  <c r="J104"/>
  <c r="B105"/>
  <c r="E105"/>
  <c r="F105"/>
  <c r="J105"/>
  <c r="B106"/>
  <c r="E106"/>
  <c r="F106"/>
  <c r="J106"/>
  <c r="B107"/>
  <c r="E107"/>
  <c r="F107"/>
  <c r="G107"/>
  <c r="J107"/>
  <c r="B108"/>
  <c r="E108"/>
  <c r="F108"/>
  <c r="J108"/>
  <c r="B109"/>
  <c r="E109"/>
  <c r="F109"/>
  <c r="G109"/>
  <c r="J109"/>
  <c r="F111"/>
  <c r="G111"/>
  <c r="D112"/>
  <c r="B115"/>
  <c r="E115"/>
  <c r="F115"/>
  <c r="G115"/>
  <c r="J115"/>
  <c r="B116"/>
  <c r="E116"/>
  <c r="F116"/>
  <c r="J116"/>
  <c r="B117"/>
  <c r="E117"/>
  <c r="F117"/>
  <c r="J117"/>
  <c r="B118"/>
  <c r="E118"/>
  <c r="F118"/>
  <c r="J118"/>
  <c r="B119"/>
  <c r="E119"/>
  <c r="F119"/>
  <c r="J119"/>
  <c r="B120"/>
  <c r="E120"/>
  <c r="F120"/>
  <c r="G120"/>
  <c r="J120"/>
  <c r="B121"/>
  <c r="E121"/>
  <c r="F121"/>
  <c r="J121"/>
  <c r="B122"/>
  <c r="E122"/>
  <c r="F122"/>
  <c r="J122"/>
  <c r="B123"/>
  <c r="E123"/>
  <c r="F123"/>
  <c r="G123"/>
  <c r="J123"/>
  <c r="B124"/>
  <c r="E124"/>
  <c r="F124"/>
  <c r="J124"/>
  <c r="B125"/>
  <c r="E125"/>
  <c r="F125"/>
  <c r="G125"/>
  <c r="J125"/>
  <c r="B126"/>
  <c r="E126"/>
  <c r="F126"/>
  <c r="J126"/>
  <c r="B127"/>
  <c r="E127"/>
  <c r="F127"/>
  <c r="J127"/>
  <c r="B128"/>
  <c r="E128"/>
  <c r="F128"/>
  <c r="J128"/>
  <c r="B129"/>
  <c r="E129"/>
  <c r="F129"/>
  <c r="J129"/>
  <c r="B130"/>
  <c r="E130"/>
  <c r="F130"/>
  <c r="J130"/>
  <c r="B131"/>
  <c r="E131"/>
  <c r="F131"/>
  <c r="G131"/>
  <c r="J131"/>
  <c r="B132"/>
  <c r="E132"/>
  <c r="F132"/>
  <c r="J132"/>
  <c r="B133"/>
  <c r="E133"/>
  <c r="F133"/>
  <c r="J133"/>
  <c r="B134"/>
  <c r="E134"/>
  <c r="F134"/>
  <c r="J134"/>
  <c r="B135"/>
  <c r="E135"/>
  <c r="F135"/>
  <c r="J135"/>
  <c r="B136"/>
  <c r="E136"/>
  <c r="F136"/>
  <c r="G136"/>
  <c r="J136"/>
  <c r="B137"/>
  <c r="E137"/>
  <c r="F137"/>
  <c r="G137"/>
  <c r="J137"/>
  <c r="B138"/>
  <c r="E138"/>
  <c r="F138"/>
  <c r="J138"/>
  <c r="B139"/>
  <c r="E139"/>
  <c r="F139"/>
  <c r="G139"/>
  <c r="J139"/>
  <c r="B140"/>
  <c r="E140"/>
  <c r="F140"/>
  <c r="J140"/>
  <c r="B141"/>
  <c r="E141"/>
  <c r="F141"/>
  <c r="G141"/>
  <c r="J141"/>
  <c r="B142"/>
  <c r="E142"/>
  <c r="F142"/>
  <c r="J142"/>
  <c r="B143"/>
  <c r="E143"/>
  <c r="F143"/>
  <c r="G143"/>
  <c r="J143"/>
  <c r="B144"/>
  <c r="E144"/>
  <c r="F144"/>
  <c r="J144"/>
  <c r="B145"/>
  <c r="E145"/>
  <c r="F145"/>
  <c r="J145"/>
  <c r="B146"/>
  <c r="E146"/>
  <c r="F146"/>
  <c r="J146"/>
  <c r="B147"/>
  <c r="E147"/>
  <c r="F147"/>
  <c r="G147"/>
  <c r="J147"/>
  <c r="B148"/>
  <c r="E148"/>
  <c r="F148"/>
  <c r="J148"/>
  <c r="B149"/>
  <c r="E149"/>
  <c r="F149"/>
  <c r="J149"/>
  <c r="B150"/>
  <c r="E150"/>
  <c r="F150"/>
  <c r="J150"/>
  <c r="B151"/>
  <c r="E151"/>
  <c r="F151"/>
  <c r="J151"/>
  <c r="B152"/>
  <c r="E152"/>
  <c r="F152"/>
  <c r="G152"/>
  <c r="J152"/>
  <c r="B153"/>
  <c r="E153"/>
  <c r="F153"/>
  <c r="G153"/>
  <c r="J153"/>
  <c r="B154"/>
  <c r="E154"/>
  <c r="F154"/>
  <c r="J154"/>
  <c r="B155"/>
  <c r="E155"/>
  <c r="F155"/>
  <c r="G155"/>
  <c r="J155"/>
  <c r="B156"/>
  <c r="E156"/>
  <c r="F156"/>
  <c r="J156"/>
  <c r="B157"/>
  <c r="E157"/>
  <c r="F157"/>
  <c r="J157"/>
  <c r="B158"/>
  <c r="E158"/>
  <c r="F158"/>
  <c r="G158"/>
  <c r="J158"/>
  <c r="B159"/>
  <c r="E159"/>
  <c r="F159"/>
  <c r="J159"/>
  <c r="B160"/>
  <c r="E160"/>
  <c r="F160"/>
  <c r="J160"/>
  <c r="B161"/>
  <c r="E161"/>
  <c r="F161"/>
  <c r="J161"/>
  <c r="B162"/>
  <c r="E162"/>
  <c r="F162"/>
  <c r="J162"/>
  <c r="B163"/>
  <c r="E163"/>
  <c r="F163"/>
  <c r="J163"/>
  <c r="B164"/>
  <c r="E164"/>
  <c r="F164"/>
  <c r="G164"/>
  <c r="J164"/>
  <c r="F166"/>
  <c r="G166"/>
  <c r="D167"/>
  <c r="B170"/>
  <c r="E170"/>
  <c r="F170"/>
  <c r="J170"/>
  <c r="B171"/>
  <c r="E171"/>
  <c r="F171"/>
  <c r="J171"/>
  <c r="B172"/>
  <c r="E172"/>
  <c r="F172"/>
  <c r="J172"/>
  <c r="B173"/>
  <c r="E173"/>
  <c r="F173"/>
  <c r="J173"/>
  <c r="B174"/>
  <c r="E174"/>
  <c r="F174"/>
  <c r="J174"/>
  <c r="B175"/>
  <c r="E175"/>
  <c r="F175"/>
  <c r="J175"/>
  <c r="B176"/>
  <c r="E176"/>
  <c r="F176"/>
  <c r="J176"/>
  <c r="B177"/>
  <c r="E177"/>
  <c r="F177"/>
  <c r="J177"/>
  <c r="B178"/>
  <c r="E178"/>
  <c r="F178"/>
  <c r="J178"/>
  <c r="B179"/>
  <c r="E179"/>
  <c r="F179"/>
  <c r="J179"/>
  <c r="B180"/>
  <c r="E180"/>
  <c r="F180"/>
  <c r="J180"/>
  <c r="B181"/>
  <c r="E181"/>
  <c r="F181"/>
  <c r="J181"/>
  <c r="B182"/>
  <c r="E182"/>
  <c r="F182"/>
  <c r="G182"/>
  <c r="J182"/>
  <c r="B183"/>
  <c r="E183"/>
  <c r="F183"/>
  <c r="J183"/>
  <c r="B184"/>
  <c r="E184"/>
  <c r="F184"/>
  <c r="J184"/>
  <c r="B185"/>
  <c r="E185"/>
  <c r="F185"/>
  <c r="J185"/>
  <c r="B186"/>
  <c r="E186"/>
  <c r="F186"/>
  <c r="J186"/>
  <c r="B187"/>
  <c r="E187"/>
  <c r="F187"/>
  <c r="G187"/>
  <c r="J187"/>
  <c r="B188"/>
  <c r="E188"/>
  <c r="F188"/>
  <c r="G188"/>
  <c r="J188"/>
  <c r="B189"/>
  <c r="E189"/>
  <c r="F189"/>
  <c r="J189"/>
  <c r="B190"/>
  <c r="E190"/>
  <c r="F190"/>
  <c r="J190"/>
  <c r="B191"/>
  <c r="E191"/>
  <c r="F191"/>
  <c r="J191"/>
  <c r="B192"/>
  <c r="E192"/>
  <c r="F192"/>
  <c r="G192"/>
  <c r="J192"/>
  <c r="B193"/>
  <c r="E193"/>
  <c r="F193"/>
  <c r="J193"/>
  <c r="B194"/>
  <c r="E194"/>
  <c r="F194"/>
  <c r="J194"/>
  <c r="B195"/>
  <c r="E195"/>
  <c r="F195"/>
  <c r="J195"/>
  <c r="B196"/>
  <c r="E196"/>
  <c r="F196"/>
  <c r="J196"/>
  <c r="B197"/>
  <c r="E197"/>
  <c r="F197"/>
  <c r="J197"/>
  <c r="B198"/>
  <c r="E198"/>
  <c r="F198"/>
  <c r="J198"/>
  <c r="B199"/>
  <c r="E199"/>
  <c r="F199"/>
  <c r="G199"/>
  <c r="J199"/>
  <c r="B200"/>
  <c r="E200"/>
  <c r="F200"/>
  <c r="J200"/>
  <c r="B201"/>
  <c r="E201"/>
  <c r="F201"/>
  <c r="J201"/>
  <c r="B202"/>
  <c r="E202"/>
  <c r="F202"/>
  <c r="J202"/>
  <c r="B203"/>
  <c r="E203"/>
  <c r="F203"/>
  <c r="J203"/>
  <c r="B204"/>
  <c r="E204"/>
  <c r="F204"/>
  <c r="G204"/>
  <c r="J204"/>
  <c r="B205"/>
  <c r="E205"/>
  <c r="F205"/>
  <c r="J205"/>
  <c r="B206"/>
  <c r="E206"/>
  <c r="F206"/>
  <c r="G206"/>
  <c r="J206"/>
  <c r="B207"/>
  <c r="E207"/>
  <c r="F207"/>
  <c r="J207"/>
  <c r="B208"/>
  <c r="E208"/>
  <c r="F208"/>
  <c r="J208"/>
  <c r="B209"/>
  <c r="E209"/>
  <c r="F209"/>
  <c r="J209"/>
  <c r="B210"/>
  <c r="E210"/>
  <c r="F210"/>
  <c r="G210"/>
  <c r="J210"/>
  <c r="B211"/>
  <c r="E211"/>
  <c r="F211"/>
  <c r="J211"/>
  <c r="B212"/>
  <c r="E212"/>
  <c r="F212"/>
  <c r="J212"/>
  <c r="B213"/>
  <c r="E213"/>
  <c r="F213"/>
  <c r="J213"/>
  <c r="B214"/>
  <c r="E214"/>
  <c r="F214"/>
  <c r="J214"/>
  <c r="B215"/>
  <c r="E215"/>
  <c r="F215"/>
  <c r="G215"/>
  <c r="J215"/>
  <c r="B216"/>
  <c r="E216"/>
  <c r="F216"/>
  <c r="J216"/>
  <c r="B217"/>
  <c r="E217"/>
  <c r="F217"/>
  <c r="J217"/>
  <c r="B218"/>
  <c r="E218"/>
  <c r="F218"/>
  <c r="J218"/>
  <c r="B219"/>
  <c r="E219"/>
  <c r="F219"/>
  <c r="G219"/>
  <c r="J219"/>
  <c r="F221"/>
  <c r="G221"/>
  <c r="D222"/>
  <c r="B225"/>
  <c r="E225"/>
  <c r="F225"/>
  <c r="J225"/>
  <c r="B226"/>
  <c r="E226"/>
  <c r="F226"/>
  <c r="G226"/>
  <c r="J226"/>
  <c r="B227"/>
  <c r="E227"/>
  <c r="F227"/>
  <c r="J227"/>
  <c r="B228"/>
  <c r="E228"/>
  <c r="F228"/>
  <c r="G228"/>
  <c r="J228"/>
  <c r="B229"/>
  <c r="E229"/>
  <c r="F229"/>
  <c r="J229"/>
  <c r="B230"/>
  <c r="E230"/>
  <c r="F230"/>
  <c r="J230"/>
  <c r="B231"/>
  <c r="E231"/>
  <c r="F231"/>
  <c r="J231"/>
  <c r="B232"/>
  <c r="E232"/>
  <c r="F232"/>
  <c r="G232"/>
  <c r="J232"/>
  <c r="B233"/>
  <c r="E233"/>
  <c r="F233"/>
  <c r="J233"/>
  <c r="B234"/>
  <c r="E234"/>
  <c r="F234"/>
  <c r="J234"/>
  <c r="B235"/>
  <c r="E235"/>
  <c r="F235"/>
  <c r="J235"/>
  <c r="B236"/>
  <c r="E236"/>
  <c r="F236"/>
  <c r="J236"/>
  <c r="B237"/>
  <c r="E237"/>
  <c r="F237"/>
  <c r="G237"/>
  <c r="J237"/>
  <c r="B238"/>
  <c r="E238"/>
  <c r="F238"/>
  <c r="G238"/>
  <c r="J238"/>
  <c r="B239"/>
  <c r="E239"/>
  <c r="F239"/>
  <c r="J239"/>
  <c r="B240"/>
  <c r="E240"/>
  <c r="F240"/>
  <c r="J240"/>
  <c r="B241"/>
  <c r="E241"/>
  <c r="F241"/>
  <c r="J241"/>
  <c r="B242"/>
  <c r="E242"/>
  <c r="F242"/>
  <c r="G242"/>
  <c r="J242"/>
  <c r="B243"/>
  <c r="E243"/>
  <c r="F243"/>
  <c r="J243"/>
  <c r="B244"/>
  <c r="E244"/>
  <c r="F244"/>
  <c r="J244"/>
  <c r="B245"/>
  <c r="E245"/>
  <c r="F245"/>
  <c r="J245"/>
  <c r="B246"/>
  <c r="E246"/>
  <c r="F246"/>
  <c r="J246"/>
  <c r="B247"/>
  <c r="E247"/>
  <c r="F247"/>
  <c r="J247"/>
  <c r="B248"/>
  <c r="E248"/>
  <c r="F248"/>
  <c r="J248"/>
  <c r="B249"/>
  <c r="E249"/>
  <c r="F249"/>
  <c r="J249"/>
  <c r="B250"/>
  <c r="E250"/>
  <c r="F250"/>
  <c r="J250"/>
  <c r="B251"/>
  <c r="E251"/>
  <c r="F251"/>
  <c r="J251"/>
  <c r="B252"/>
  <c r="E252"/>
  <c r="F252"/>
  <c r="J252"/>
  <c r="B253"/>
  <c r="E253"/>
  <c r="F253"/>
  <c r="J253"/>
  <c r="B254"/>
  <c r="E254"/>
  <c r="F254"/>
  <c r="G254"/>
  <c r="J254"/>
  <c r="B255"/>
  <c r="E255"/>
  <c r="F255"/>
  <c r="J255"/>
  <c r="B256"/>
  <c r="E256"/>
  <c r="F256"/>
  <c r="G256"/>
  <c r="J256"/>
  <c r="B257"/>
  <c r="E257"/>
  <c r="F257"/>
  <c r="J257"/>
  <c r="B258"/>
  <c r="E258"/>
  <c r="F258"/>
  <c r="G258"/>
  <c r="J258"/>
  <c r="B259"/>
  <c r="E259"/>
  <c r="F259"/>
  <c r="J259"/>
  <c r="B260"/>
  <c r="E260"/>
  <c r="F260"/>
  <c r="J260"/>
  <c r="B261"/>
  <c r="E261"/>
  <c r="F261"/>
  <c r="J261"/>
  <c r="B262"/>
  <c r="E262"/>
  <c r="F262"/>
  <c r="G262"/>
  <c r="J262"/>
  <c r="B263"/>
  <c r="E263"/>
  <c r="F263"/>
  <c r="J263"/>
  <c r="B264"/>
  <c r="E264"/>
  <c r="F264"/>
  <c r="G264"/>
  <c r="J264"/>
  <c r="B265"/>
  <c r="E265"/>
  <c r="F265"/>
  <c r="G265"/>
  <c r="J265"/>
  <c r="B266"/>
  <c r="E266"/>
  <c r="F266"/>
  <c r="G266"/>
  <c r="J266"/>
  <c r="B267"/>
  <c r="E267"/>
  <c r="F267"/>
  <c r="J267"/>
  <c r="B268"/>
  <c r="E268"/>
  <c r="F268"/>
  <c r="G268"/>
  <c r="J268"/>
  <c r="B269"/>
  <c r="E269"/>
  <c r="F269"/>
  <c r="J269"/>
  <c r="B270"/>
  <c r="E270"/>
  <c r="F270"/>
  <c r="J270"/>
  <c r="B271"/>
  <c r="E271"/>
  <c r="F271"/>
  <c r="G271"/>
  <c r="J271"/>
  <c r="B272"/>
  <c r="E272"/>
  <c r="F272"/>
  <c r="G272"/>
  <c r="J272"/>
  <c r="B273"/>
  <c r="E273"/>
  <c r="F273"/>
  <c r="G273"/>
  <c r="J273"/>
  <c r="B274"/>
  <c r="E274"/>
  <c r="F274"/>
  <c r="J274"/>
  <c r="F276"/>
  <c r="G276"/>
  <c r="D277"/>
  <c r="B280"/>
  <c r="E280"/>
  <c r="F280"/>
  <c r="J280"/>
  <c r="B281"/>
  <c r="E281"/>
  <c r="F281"/>
  <c r="J281"/>
  <c r="B282"/>
  <c r="E282"/>
  <c r="F282"/>
  <c r="J282"/>
  <c r="B283"/>
  <c r="E283"/>
  <c r="F283"/>
  <c r="J283"/>
  <c r="B284"/>
  <c r="E284"/>
  <c r="F284"/>
  <c r="J284"/>
  <c r="B285"/>
  <c r="E285"/>
  <c r="F285"/>
  <c r="J285"/>
  <c r="B286"/>
  <c r="E286"/>
  <c r="F286"/>
  <c r="J286"/>
  <c r="B287"/>
  <c r="E287"/>
  <c r="F287"/>
  <c r="J287"/>
  <c r="B288"/>
  <c r="E288"/>
  <c r="F288"/>
  <c r="J288"/>
  <c r="B289"/>
  <c r="E289"/>
  <c r="F289"/>
  <c r="J289"/>
  <c r="B290"/>
  <c r="E290"/>
  <c r="F290"/>
  <c r="J290"/>
  <c r="B291"/>
  <c r="E291"/>
  <c r="F291"/>
  <c r="J291"/>
  <c r="B292"/>
  <c r="E292"/>
  <c r="F292"/>
  <c r="J292"/>
  <c r="B293"/>
  <c r="E293"/>
  <c r="F293"/>
  <c r="J293"/>
  <c r="B294"/>
  <c r="E294"/>
  <c r="F294"/>
  <c r="J294"/>
  <c r="B295"/>
  <c r="E295"/>
  <c r="F295"/>
  <c r="J295"/>
  <c r="B296"/>
  <c r="E296"/>
  <c r="F296"/>
  <c r="J296"/>
  <c r="B297"/>
  <c r="E297"/>
  <c r="F297"/>
  <c r="J297"/>
  <c r="B298"/>
  <c r="E298"/>
  <c r="F298"/>
  <c r="G298"/>
  <c r="J298"/>
  <c r="B299"/>
  <c r="E299"/>
  <c r="F299"/>
  <c r="G299"/>
  <c r="J299"/>
  <c r="B300"/>
  <c r="E300"/>
  <c r="F300"/>
  <c r="J300"/>
  <c r="B301"/>
  <c r="E301"/>
  <c r="F301"/>
  <c r="J301"/>
  <c r="B302"/>
  <c r="E302"/>
  <c r="F302"/>
  <c r="J302"/>
  <c r="B303"/>
  <c r="E303"/>
  <c r="F303"/>
  <c r="J303"/>
  <c r="B304"/>
  <c r="E304"/>
  <c r="F304"/>
  <c r="G304"/>
  <c r="J304"/>
  <c r="B305"/>
  <c r="E305"/>
  <c r="F305"/>
  <c r="G305"/>
  <c r="J305"/>
  <c r="B306"/>
  <c r="E306"/>
  <c r="F306"/>
  <c r="G306"/>
  <c r="J306"/>
  <c r="B307"/>
  <c r="E307"/>
  <c r="F307"/>
  <c r="J307"/>
  <c r="B308"/>
  <c r="E308"/>
  <c r="F308"/>
  <c r="G308"/>
  <c r="J308"/>
  <c r="B309"/>
  <c r="E309"/>
  <c r="F309"/>
  <c r="J309"/>
  <c r="B310"/>
  <c r="E310"/>
  <c r="F310"/>
  <c r="J310"/>
  <c r="B311"/>
  <c r="E311"/>
  <c r="F311"/>
  <c r="G311"/>
  <c r="J311"/>
  <c r="B312"/>
  <c r="E312"/>
  <c r="F312"/>
  <c r="G312"/>
  <c r="J312"/>
  <c r="B313"/>
  <c r="E313"/>
  <c r="F313"/>
  <c r="J313"/>
  <c r="B314"/>
  <c r="E314"/>
  <c r="F314"/>
  <c r="J314"/>
  <c r="B315"/>
  <c r="E315"/>
  <c r="F315"/>
  <c r="J315"/>
  <c r="B316"/>
  <c r="E316"/>
  <c r="F316"/>
  <c r="J316"/>
  <c r="B317"/>
  <c r="E317"/>
  <c r="F317"/>
  <c r="G317"/>
  <c r="J317"/>
  <c r="B318"/>
  <c r="E318"/>
  <c r="F318"/>
  <c r="J318"/>
  <c r="B319"/>
  <c r="E319"/>
  <c r="F319"/>
  <c r="J319"/>
  <c r="B320"/>
  <c r="E320"/>
  <c r="F320"/>
  <c r="J320"/>
  <c r="B321"/>
  <c r="E321"/>
  <c r="F321"/>
  <c r="G321"/>
  <c r="J321"/>
  <c r="B322"/>
  <c r="E322"/>
  <c r="F322"/>
  <c r="J322"/>
  <c r="B323"/>
  <c r="E323"/>
  <c r="F323"/>
  <c r="G323"/>
  <c r="J323"/>
  <c r="B324"/>
  <c r="E324"/>
  <c r="F324"/>
  <c r="G324"/>
  <c r="J324"/>
  <c r="B325"/>
  <c r="E325"/>
  <c r="F325"/>
  <c r="G325"/>
  <c r="J325"/>
  <c r="B326"/>
  <c r="E326"/>
  <c r="F326"/>
  <c r="J326"/>
  <c r="B327"/>
  <c r="E327"/>
  <c r="F327"/>
  <c r="G327"/>
  <c r="J327"/>
  <c r="B328"/>
  <c r="E328"/>
  <c r="F328"/>
  <c r="J328"/>
  <c r="B329"/>
  <c r="E329"/>
  <c r="F329"/>
  <c r="J329"/>
  <c r="F331"/>
  <c r="G331"/>
  <c r="D332"/>
  <c r="B335"/>
  <c r="E335"/>
  <c r="F335"/>
  <c r="J335"/>
  <c r="B336"/>
  <c r="E336"/>
  <c r="F336"/>
  <c r="J336"/>
  <c r="B337"/>
  <c r="E337"/>
  <c r="F337"/>
  <c r="J337"/>
  <c r="B338"/>
  <c r="E338"/>
  <c r="F338"/>
  <c r="J338"/>
  <c r="B339"/>
  <c r="E339"/>
  <c r="F339"/>
  <c r="J339"/>
  <c r="B340"/>
  <c r="E340"/>
  <c r="F340"/>
  <c r="J340"/>
  <c r="B341"/>
  <c r="E341"/>
  <c r="F341"/>
  <c r="G341"/>
  <c r="J341"/>
  <c r="B342"/>
  <c r="E342"/>
  <c r="F342"/>
  <c r="J342"/>
  <c r="B343"/>
  <c r="E343"/>
  <c r="F343"/>
  <c r="J343"/>
  <c r="B344"/>
  <c r="E344"/>
  <c r="F344"/>
  <c r="J344"/>
  <c r="B345"/>
  <c r="E345"/>
  <c r="F345"/>
  <c r="J345"/>
  <c r="B346"/>
  <c r="E346"/>
  <c r="F346"/>
  <c r="G346"/>
  <c r="J346"/>
  <c r="B347"/>
  <c r="E347"/>
  <c r="F347"/>
  <c r="G347"/>
  <c r="J347"/>
  <c r="B348"/>
  <c r="E348"/>
  <c r="F348"/>
  <c r="J348"/>
  <c r="B349"/>
  <c r="E349"/>
  <c r="F349"/>
  <c r="G349"/>
  <c r="J349"/>
  <c r="B350"/>
  <c r="E350"/>
  <c r="F350"/>
  <c r="J350"/>
  <c r="B351"/>
  <c r="E351"/>
  <c r="F351"/>
  <c r="G351"/>
  <c r="J351"/>
  <c r="B352"/>
  <c r="E352"/>
  <c r="F352"/>
  <c r="J352"/>
  <c r="B353"/>
  <c r="E353"/>
  <c r="F353"/>
  <c r="J353"/>
  <c r="B354"/>
  <c r="E354"/>
  <c r="F354"/>
  <c r="J354"/>
  <c r="B355"/>
  <c r="E355"/>
  <c r="F355"/>
  <c r="J355"/>
  <c r="B356"/>
  <c r="E356"/>
  <c r="F356"/>
  <c r="J356"/>
  <c r="B357"/>
  <c r="E357"/>
  <c r="F357"/>
  <c r="G357"/>
  <c r="J357"/>
  <c r="B358"/>
  <c r="E358"/>
  <c r="F358"/>
  <c r="G358"/>
  <c r="J358"/>
  <c r="B359"/>
  <c r="E359"/>
  <c r="F359"/>
  <c r="J359"/>
  <c r="B360"/>
  <c r="E360"/>
  <c r="F360"/>
  <c r="J360"/>
  <c r="B361"/>
  <c r="E361"/>
  <c r="F361"/>
  <c r="J361"/>
  <c r="B362"/>
  <c r="E362"/>
  <c r="F362"/>
  <c r="G362"/>
  <c r="J362"/>
  <c r="B363"/>
  <c r="E363"/>
  <c r="F363"/>
  <c r="G363"/>
  <c r="J363"/>
  <c r="B364"/>
  <c r="E364"/>
  <c r="F364"/>
  <c r="J364"/>
  <c r="B365"/>
  <c r="E365"/>
  <c r="F365"/>
  <c r="J365"/>
  <c r="B366"/>
  <c r="E366"/>
  <c r="F366"/>
  <c r="G366"/>
  <c r="J366"/>
  <c r="B367"/>
  <c r="E367"/>
  <c r="F367"/>
  <c r="J367"/>
  <c r="B368"/>
  <c r="E368"/>
  <c r="F368"/>
  <c r="J368"/>
  <c r="B369"/>
  <c r="E369"/>
  <c r="F369"/>
  <c r="G369"/>
  <c r="J369"/>
  <c r="B370"/>
  <c r="E370"/>
  <c r="F370"/>
  <c r="G370"/>
  <c r="J370"/>
  <c r="B371"/>
  <c r="E371"/>
  <c r="F371"/>
  <c r="J371"/>
  <c r="B372"/>
  <c r="E372"/>
  <c r="F372"/>
  <c r="J372"/>
  <c r="B373"/>
  <c r="E373"/>
  <c r="F373"/>
  <c r="J373"/>
  <c r="B374"/>
  <c r="E374"/>
  <c r="F374"/>
  <c r="J374"/>
  <c r="B375"/>
  <c r="E375"/>
  <c r="F375"/>
  <c r="G375"/>
  <c r="J375"/>
  <c r="B376"/>
  <c r="E376"/>
  <c r="F376"/>
  <c r="J376"/>
  <c r="B377"/>
  <c r="E377"/>
  <c r="F377"/>
  <c r="G377"/>
  <c r="J377"/>
  <c r="B378"/>
  <c r="E378"/>
  <c r="F378"/>
  <c r="J378"/>
  <c r="B379"/>
  <c r="E379"/>
  <c r="F379"/>
  <c r="J379"/>
  <c r="B380"/>
  <c r="E380"/>
  <c r="F380"/>
  <c r="J380"/>
  <c r="B381"/>
  <c r="E381"/>
  <c r="F381"/>
  <c r="G381"/>
  <c r="J381"/>
  <c r="B382"/>
  <c r="E382"/>
  <c r="F382"/>
  <c r="G382"/>
  <c r="J382"/>
  <c r="B383"/>
  <c r="E383"/>
  <c r="F383"/>
  <c r="G383"/>
  <c r="J383"/>
  <c r="B384"/>
  <c r="E384"/>
  <c r="F384"/>
  <c r="J384"/>
  <c r="F386"/>
  <c r="G386"/>
  <c r="D387"/>
  <c r="B390"/>
  <c r="E390"/>
  <c r="F390"/>
  <c r="J390"/>
  <c r="B391"/>
  <c r="E391"/>
  <c r="F391"/>
  <c r="J391"/>
  <c r="B392"/>
  <c r="E392"/>
  <c r="F392"/>
  <c r="J392"/>
  <c r="B393"/>
  <c r="E393"/>
  <c r="F393"/>
  <c r="J393"/>
  <c r="B394"/>
  <c r="E394"/>
  <c r="F394"/>
  <c r="J394"/>
  <c r="B395"/>
  <c r="E395"/>
  <c r="F395"/>
  <c r="J395"/>
  <c r="B396"/>
  <c r="E396"/>
  <c r="F396"/>
  <c r="G396"/>
  <c r="J396"/>
  <c r="B397"/>
  <c r="E397"/>
  <c r="F397"/>
  <c r="G397"/>
  <c r="J397"/>
  <c r="B398"/>
  <c r="E398"/>
  <c r="F398"/>
  <c r="J398"/>
  <c r="B399"/>
  <c r="E399"/>
  <c r="F399"/>
  <c r="J399"/>
  <c r="B400"/>
  <c r="E400"/>
  <c r="F400"/>
  <c r="J400"/>
  <c r="B401"/>
  <c r="E401"/>
  <c r="F401"/>
  <c r="G401"/>
  <c r="J401"/>
  <c r="B402"/>
  <c r="E402"/>
  <c r="F402"/>
  <c r="J402"/>
  <c r="B403"/>
  <c r="E403"/>
  <c r="F403"/>
  <c r="J403"/>
  <c r="B404"/>
  <c r="E404"/>
  <c r="F404"/>
  <c r="J404"/>
  <c r="B405"/>
  <c r="E405"/>
  <c r="F405"/>
  <c r="G405"/>
  <c r="J405"/>
  <c r="B406"/>
  <c r="E406"/>
  <c r="F406"/>
  <c r="J406"/>
  <c r="B407"/>
  <c r="E407"/>
  <c r="F407"/>
  <c r="J407"/>
  <c r="B408"/>
  <c r="E408"/>
  <c r="F408"/>
  <c r="J408"/>
  <c r="B409"/>
  <c r="E409"/>
  <c r="F409"/>
  <c r="J409"/>
  <c r="B410"/>
  <c r="E410"/>
  <c r="F410"/>
  <c r="G410"/>
  <c r="J410"/>
  <c r="B411"/>
  <c r="E411"/>
  <c r="F411"/>
  <c r="J411"/>
  <c r="B412"/>
  <c r="E412"/>
  <c r="F412"/>
  <c r="J412"/>
  <c r="B413"/>
  <c r="E413"/>
  <c r="F413"/>
  <c r="J413"/>
  <c r="B414"/>
  <c r="E414"/>
  <c r="F414"/>
  <c r="G414"/>
  <c r="J414"/>
  <c r="B415"/>
  <c r="E415"/>
  <c r="F415"/>
  <c r="J415"/>
  <c r="B416"/>
  <c r="E416"/>
  <c r="F416"/>
  <c r="J416"/>
  <c r="B417"/>
  <c r="E417"/>
  <c r="F417"/>
  <c r="G417"/>
  <c r="J417"/>
  <c r="B418"/>
  <c r="E418"/>
  <c r="F418"/>
  <c r="G418"/>
  <c r="J418"/>
  <c r="B419"/>
  <c r="E419"/>
  <c r="F419"/>
  <c r="J419"/>
  <c r="B420"/>
  <c r="E420"/>
  <c r="F420"/>
  <c r="G420"/>
  <c r="J420"/>
  <c r="B421"/>
  <c r="E421"/>
  <c r="F421"/>
  <c r="J421"/>
  <c r="B422"/>
  <c r="E422"/>
  <c r="F422"/>
  <c r="J422"/>
  <c r="B423"/>
  <c r="E423"/>
  <c r="F423"/>
  <c r="G423"/>
  <c r="J423"/>
  <c r="B424"/>
  <c r="E424"/>
  <c r="F424"/>
  <c r="G424"/>
  <c r="J424"/>
  <c r="B425"/>
  <c r="E425"/>
  <c r="F425"/>
  <c r="G425"/>
  <c r="J425"/>
  <c r="B426"/>
  <c r="E426"/>
  <c r="F426"/>
  <c r="J426"/>
  <c r="B427"/>
  <c r="E427"/>
  <c r="F427"/>
  <c r="J427"/>
  <c r="B428"/>
  <c r="E428"/>
  <c r="F428"/>
  <c r="J428"/>
  <c r="B429"/>
  <c r="E429"/>
  <c r="F429"/>
  <c r="J429"/>
  <c r="B430"/>
  <c r="E430"/>
  <c r="F430"/>
  <c r="G430"/>
  <c r="J430"/>
  <c r="B431"/>
  <c r="E431"/>
  <c r="F431"/>
  <c r="J431"/>
  <c r="B432"/>
  <c r="E432"/>
  <c r="F432"/>
  <c r="J432"/>
  <c r="B433"/>
  <c r="E433"/>
  <c r="F433"/>
  <c r="J433"/>
  <c r="B434"/>
  <c r="E434"/>
  <c r="F434"/>
  <c r="J434"/>
  <c r="B435"/>
  <c r="E435"/>
  <c r="F435"/>
  <c r="J435"/>
  <c r="B436"/>
  <c r="E436"/>
  <c r="F436"/>
  <c r="J436"/>
  <c r="B437"/>
  <c r="E437"/>
  <c r="F437"/>
  <c r="G437"/>
  <c r="J437"/>
  <c r="B438"/>
  <c r="E438"/>
  <c r="F438"/>
  <c r="J438"/>
  <c r="B439"/>
  <c r="E439"/>
  <c r="F439"/>
  <c r="J439"/>
  <c r="F441"/>
  <c r="G441"/>
  <c r="D442"/>
  <c r="B445"/>
  <c r="E445"/>
  <c r="F445"/>
  <c r="J445"/>
  <c r="B446"/>
  <c r="E446"/>
  <c r="F446"/>
  <c r="J446"/>
  <c r="B447"/>
  <c r="E447"/>
  <c r="F447"/>
  <c r="J447"/>
  <c r="B448"/>
  <c r="E448"/>
  <c r="F448"/>
  <c r="J448"/>
  <c r="B449"/>
  <c r="E449"/>
  <c r="F449"/>
  <c r="J449"/>
  <c r="B450"/>
  <c r="E450"/>
  <c r="F450"/>
  <c r="J450"/>
  <c r="B451"/>
  <c r="E451"/>
  <c r="F451"/>
  <c r="J451"/>
  <c r="B452"/>
  <c r="E452"/>
  <c r="F452"/>
  <c r="G452"/>
  <c r="J452"/>
  <c r="B453"/>
  <c r="E453"/>
  <c r="F453"/>
  <c r="J453"/>
  <c r="B454"/>
  <c r="E454"/>
  <c r="F454"/>
  <c r="J454"/>
  <c r="B455"/>
  <c r="E455"/>
  <c r="F455"/>
  <c r="J455"/>
  <c r="B456"/>
  <c r="E456"/>
  <c r="F456"/>
  <c r="J456"/>
  <c r="B457"/>
  <c r="E457"/>
  <c r="F457"/>
  <c r="G457"/>
  <c r="J457"/>
  <c r="B458"/>
  <c r="E458"/>
  <c r="F458"/>
  <c r="G458"/>
  <c r="J458"/>
  <c r="B459"/>
  <c r="E459"/>
  <c r="F459"/>
  <c r="J459"/>
  <c r="B460"/>
  <c r="E460"/>
  <c r="F460"/>
  <c r="G460"/>
  <c r="J460"/>
  <c r="B461"/>
  <c r="E461"/>
  <c r="F461"/>
  <c r="J461"/>
  <c r="B462"/>
  <c r="E462"/>
  <c r="F462"/>
  <c r="G462"/>
  <c r="J462"/>
  <c r="B463"/>
  <c r="E463"/>
  <c r="F463"/>
  <c r="J463"/>
  <c r="B464"/>
  <c r="E464"/>
  <c r="F464"/>
  <c r="J464"/>
  <c r="B465"/>
  <c r="E465"/>
  <c r="F465"/>
  <c r="J465"/>
  <c r="B466"/>
  <c r="E466"/>
  <c r="F466"/>
  <c r="J466"/>
  <c r="B467"/>
  <c r="E467"/>
  <c r="F467"/>
  <c r="J467"/>
  <c r="B468"/>
  <c r="E468"/>
  <c r="F468"/>
  <c r="G468"/>
  <c r="J468"/>
  <c r="B469"/>
  <c r="E469"/>
  <c r="F469"/>
  <c r="G469"/>
  <c r="J469"/>
  <c r="B470"/>
  <c r="E470"/>
  <c r="F470"/>
  <c r="J470"/>
  <c r="B471"/>
  <c r="E471"/>
  <c r="F471"/>
  <c r="G471"/>
  <c r="J471"/>
  <c r="B472"/>
  <c r="E472"/>
  <c r="F472"/>
  <c r="J472"/>
  <c r="B473"/>
  <c r="E473"/>
  <c r="F473"/>
  <c r="J473"/>
  <c r="B474"/>
  <c r="E474"/>
  <c r="F474"/>
  <c r="G474"/>
  <c r="J474"/>
  <c r="B475"/>
  <c r="E475"/>
  <c r="F475"/>
  <c r="G475"/>
  <c r="J475"/>
  <c r="B476"/>
  <c r="E476"/>
  <c r="F476"/>
  <c r="J476"/>
  <c r="B477"/>
  <c r="E477"/>
  <c r="F477"/>
  <c r="J477"/>
  <c r="B478"/>
  <c r="E478"/>
  <c r="F478"/>
  <c r="J478"/>
  <c r="B479"/>
  <c r="E479"/>
  <c r="F479"/>
  <c r="J479"/>
  <c r="B480"/>
  <c r="E480"/>
  <c r="F480"/>
  <c r="G480"/>
  <c r="J480"/>
  <c r="B481"/>
  <c r="E481"/>
  <c r="F481"/>
  <c r="J481"/>
  <c r="B482"/>
  <c r="E482"/>
  <c r="F482"/>
  <c r="J482"/>
  <c r="B483"/>
  <c r="E483"/>
  <c r="F483"/>
  <c r="J483"/>
  <c r="B484"/>
  <c r="E484"/>
  <c r="F484"/>
  <c r="J484"/>
  <c r="B485"/>
  <c r="E485"/>
  <c r="F485"/>
  <c r="J485"/>
  <c r="B486"/>
  <c r="E486"/>
  <c r="F486"/>
  <c r="G486"/>
  <c r="J486"/>
  <c r="B487"/>
  <c r="E487"/>
  <c r="F487"/>
  <c r="G487"/>
  <c r="J487"/>
  <c r="B488"/>
  <c r="E488"/>
  <c r="F488"/>
  <c r="G488"/>
  <c r="J488"/>
  <c r="B489"/>
  <c r="E489"/>
  <c r="F489"/>
  <c r="J489"/>
  <c r="B490"/>
  <c r="E490"/>
  <c r="F490"/>
  <c r="G490"/>
  <c r="J490"/>
  <c r="B491"/>
  <c r="E491"/>
  <c r="F491"/>
  <c r="J491"/>
  <c r="B492"/>
  <c r="E492"/>
  <c r="F492"/>
  <c r="J492"/>
  <c r="B493"/>
  <c r="E493"/>
  <c r="F493"/>
  <c r="G493"/>
  <c r="J493"/>
  <c r="B494"/>
  <c r="E494"/>
  <c r="F494"/>
  <c r="G494"/>
  <c r="J494"/>
  <c r="F496"/>
  <c r="G496"/>
  <c r="D497"/>
  <c r="B500"/>
  <c r="E500"/>
  <c r="F500"/>
  <c r="J500"/>
  <c r="B501"/>
  <c r="E501"/>
  <c r="F501"/>
  <c r="J501"/>
  <c r="B502"/>
  <c r="E502"/>
  <c r="F502"/>
  <c r="J502"/>
  <c r="B503"/>
  <c r="E503"/>
  <c r="F503"/>
  <c r="G503"/>
  <c r="J503"/>
  <c r="B504"/>
  <c r="E504"/>
  <c r="F504"/>
  <c r="J504"/>
  <c r="B505"/>
  <c r="E505"/>
  <c r="F505"/>
  <c r="J505"/>
  <c r="B506"/>
  <c r="E506"/>
  <c r="F506"/>
  <c r="J506"/>
  <c r="B507"/>
  <c r="E507"/>
  <c r="F507"/>
  <c r="J507"/>
  <c r="B508"/>
  <c r="E508"/>
  <c r="F508"/>
  <c r="J508"/>
  <c r="B509"/>
  <c r="E509"/>
  <c r="F509"/>
  <c r="J509"/>
  <c r="B510"/>
  <c r="E510"/>
  <c r="F510"/>
  <c r="G510"/>
  <c r="J510"/>
  <c r="B511"/>
  <c r="E511"/>
  <c r="F511"/>
  <c r="J511"/>
  <c r="B512"/>
  <c r="E512"/>
  <c r="F512"/>
  <c r="G512"/>
  <c r="J512"/>
  <c r="B513"/>
  <c r="E513"/>
  <c r="F513"/>
  <c r="G513"/>
  <c r="J513"/>
  <c r="B514"/>
  <c r="E514"/>
  <c r="F514"/>
  <c r="J514"/>
  <c r="B515"/>
  <c r="E515"/>
  <c r="F515"/>
  <c r="J515"/>
  <c r="B516"/>
  <c r="E516"/>
  <c r="F516"/>
  <c r="J516"/>
  <c r="B517"/>
  <c r="E517"/>
  <c r="F517"/>
  <c r="J517"/>
  <c r="B518"/>
  <c r="E518"/>
  <c r="F518"/>
  <c r="J518"/>
  <c r="B519"/>
  <c r="E519"/>
  <c r="F519"/>
  <c r="J519"/>
  <c r="B520"/>
  <c r="E520"/>
  <c r="F520"/>
  <c r="J520"/>
  <c r="B521"/>
  <c r="E521"/>
  <c r="F521"/>
  <c r="G521"/>
  <c r="J521"/>
  <c r="B522"/>
  <c r="E522"/>
  <c r="F522"/>
  <c r="G522"/>
  <c r="J522"/>
  <c r="B523"/>
  <c r="E523"/>
  <c r="F523"/>
  <c r="J523"/>
  <c r="B524"/>
  <c r="E524"/>
  <c r="F524"/>
  <c r="J524"/>
  <c r="B525"/>
  <c r="E525"/>
  <c r="F525"/>
  <c r="J525"/>
  <c r="B526"/>
  <c r="E526"/>
  <c r="F526"/>
  <c r="G526"/>
  <c r="J526"/>
  <c r="B527"/>
  <c r="E527"/>
  <c r="F527"/>
  <c r="G527"/>
  <c r="J527"/>
  <c r="B528"/>
  <c r="E528"/>
  <c r="F528"/>
  <c r="J528"/>
  <c r="B529"/>
  <c r="E529"/>
  <c r="F529"/>
  <c r="J529"/>
  <c r="B530"/>
  <c r="E530"/>
  <c r="F530"/>
  <c r="G530"/>
  <c r="J530"/>
  <c r="B531"/>
  <c r="E531"/>
  <c r="F531"/>
  <c r="J531"/>
  <c r="B532"/>
  <c r="E532"/>
  <c r="F532"/>
  <c r="J532"/>
  <c r="B533"/>
  <c r="E533"/>
  <c r="F533"/>
  <c r="G533"/>
  <c r="J533"/>
  <c r="B534"/>
  <c r="E534"/>
  <c r="F534"/>
  <c r="G534"/>
  <c r="J534"/>
  <c r="B535"/>
  <c r="E535"/>
  <c r="F535"/>
  <c r="J535"/>
  <c r="B536"/>
  <c r="E536"/>
  <c r="F536"/>
  <c r="J536"/>
  <c r="B537"/>
  <c r="E537"/>
  <c r="F537"/>
  <c r="J537"/>
  <c r="B538"/>
  <c r="E538"/>
  <c r="F538"/>
  <c r="J538"/>
  <c r="B539"/>
  <c r="E539"/>
  <c r="F539"/>
  <c r="J539"/>
  <c r="B540"/>
  <c r="E540"/>
  <c r="F540"/>
  <c r="J540"/>
  <c r="B541"/>
  <c r="E541"/>
  <c r="F541"/>
  <c r="J541"/>
  <c r="B542"/>
  <c r="E542"/>
  <c r="F542"/>
  <c r="J542"/>
  <c r="B543"/>
  <c r="E543"/>
  <c r="F543"/>
  <c r="G543"/>
  <c r="J543"/>
  <c r="B544"/>
  <c r="E544"/>
  <c r="F544"/>
  <c r="J544"/>
  <c r="B545"/>
  <c r="E545"/>
  <c r="F545"/>
  <c r="G545"/>
  <c r="J545"/>
  <c r="B546"/>
  <c r="E546"/>
  <c r="F546"/>
  <c r="G546"/>
  <c r="J546"/>
  <c r="B547"/>
  <c r="E547"/>
  <c r="F547"/>
  <c r="J547"/>
  <c r="B548"/>
  <c r="E548"/>
  <c r="F548"/>
  <c r="J548"/>
  <c r="B549"/>
  <c r="E549"/>
  <c r="F549"/>
  <c r="G549"/>
  <c r="J549"/>
  <c r="F1" i="22"/>
  <c r="G1"/>
  <c r="D2"/>
  <c r="B5"/>
  <c r="E5"/>
  <c r="F5"/>
  <c r="J5"/>
  <c r="B6"/>
  <c r="E6"/>
  <c r="F6"/>
  <c r="G6"/>
  <c r="J6"/>
  <c r="B7"/>
  <c r="E7"/>
  <c r="F7"/>
  <c r="J7"/>
  <c r="B8"/>
  <c r="E8"/>
  <c r="F8"/>
  <c r="J8"/>
  <c r="B9"/>
  <c r="E9"/>
  <c r="F9"/>
  <c r="G9"/>
  <c r="J9"/>
  <c r="B10"/>
  <c r="E10"/>
  <c r="F10"/>
  <c r="J10"/>
  <c r="B11"/>
  <c r="E11"/>
  <c r="F11"/>
  <c r="J11"/>
  <c r="B12"/>
  <c r="E12"/>
  <c r="F12"/>
  <c r="J12"/>
  <c r="B13"/>
  <c r="E13"/>
  <c r="F13"/>
  <c r="J13"/>
  <c r="B14"/>
  <c r="E14"/>
  <c r="F14"/>
  <c r="G14"/>
  <c r="J14"/>
  <c r="B15"/>
  <c r="E15"/>
  <c r="F15"/>
  <c r="G15"/>
  <c r="J15"/>
  <c r="B16"/>
  <c r="E16"/>
  <c r="F16"/>
  <c r="J16"/>
  <c r="B17"/>
  <c r="E17"/>
  <c r="F17"/>
  <c r="G17"/>
  <c r="J17"/>
  <c r="B18"/>
  <c r="E18"/>
  <c r="F18"/>
  <c r="J18"/>
  <c r="B19"/>
  <c r="E19"/>
  <c r="F19"/>
  <c r="G19"/>
  <c r="J19"/>
  <c r="B20"/>
  <c r="E20"/>
  <c r="F20"/>
  <c r="G20"/>
  <c r="J20"/>
  <c r="B21"/>
  <c r="E21"/>
  <c r="F21"/>
  <c r="J21"/>
  <c r="B22"/>
  <c r="E22"/>
  <c r="F22"/>
  <c r="G22"/>
  <c r="J22"/>
  <c r="B23"/>
  <c r="E23"/>
  <c r="F23"/>
  <c r="J23"/>
  <c r="B24"/>
  <c r="E24"/>
  <c r="F24"/>
  <c r="J24"/>
  <c r="B25"/>
  <c r="E25"/>
  <c r="F25"/>
  <c r="J25"/>
  <c r="B26"/>
  <c r="E26"/>
  <c r="F26"/>
  <c r="J26"/>
  <c r="B27"/>
  <c r="E27"/>
  <c r="F27"/>
  <c r="J27"/>
  <c r="B28"/>
  <c r="E28"/>
  <c r="F28"/>
  <c r="J28"/>
  <c r="B29"/>
  <c r="E29"/>
  <c r="F29"/>
  <c r="J29"/>
  <c r="B30"/>
  <c r="E30"/>
  <c r="F30"/>
  <c r="J30"/>
  <c r="B31"/>
  <c r="E31"/>
  <c r="F31"/>
  <c r="G31"/>
  <c r="J31"/>
  <c r="B32"/>
  <c r="E32"/>
  <c r="F32"/>
  <c r="J32"/>
  <c r="B33"/>
  <c r="E33"/>
  <c r="F33"/>
  <c r="J33"/>
  <c r="B34"/>
  <c r="E34"/>
  <c r="F34"/>
  <c r="J34"/>
  <c r="B35"/>
  <c r="E35"/>
  <c r="F35"/>
  <c r="J35"/>
  <c r="B36"/>
  <c r="E36"/>
  <c r="F36"/>
  <c r="J36"/>
  <c r="B37"/>
  <c r="E37"/>
  <c r="F37"/>
  <c r="J37"/>
  <c r="B38"/>
  <c r="E38"/>
  <c r="F38"/>
  <c r="J38"/>
  <c r="B39"/>
  <c r="E39"/>
  <c r="F39"/>
  <c r="J39"/>
  <c r="B40"/>
  <c r="E40"/>
  <c r="F40"/>
  <c r="J40"/>
  <c r="B41"/>
  <c r="E41"/>
  <c r="F41"/>
  <c r="J41"/>
  <c r="B42"/>
  <c r="E42"/>
  <c r="F42"/>
  <c r="J42"/>
  <c r="B43"/>
  <c r="E43"/>
  <c r="F43"/>
  <c r="J43"/>
  <c r="B44"/>
  <c r="E44"/>
  <c r="F44"/>
  <c r="J44"/>
  <c r="B45"/>
  <c r="E45"/>
  <c r="F45"/>
  <c r="J45"/>
  <c r="B46"/>
  <c r="E46"/>
  <c r="F46"/>
  <c r="J46"/>
  <c r="B47"/>
  <c r="E47"/>
  <c r="F47"/>
  <c r="G47"/>
  <c r="J47"/>
  <c r="B48"/>
  <c r="E48"/>
  <c r="F48"/>
  <c r="J48"/>
  <c r="B49"/>
  <c r="E49"/>
  <c r="F49"/>
  <c r="J49"/>
  <c r="B50"/>
  <c r="E50"/>
  <c r="F50"/>
  <c r="J50"/>
  <c r="B51"/>
  <c r="E51"/>
  <c r="F51"/>
  <c r="G51"/>
  <c r="J51"/>
  <c r="B52"/>
  <c r="E52"/>
  <c r="F52"/>
  <c r="J52"/>
  <c r="B53"/>
  <c r="E53"/>
  <c r="F53"/>
  <c r="J53"/>
  <c r="B54"/>
  <c r="E54"/>
  <c r="F54"/>
  <c r="J54"/>
  <c r="F56"/>
  <c r="G56"/>
  <c r="D57"/>
  <c r="B60"/>
  <c r="E60"/>
  <c r="F60"/>
  <c r="J60"/>
  <c r="B61"/>
  <c r="E61"/>
  <c r="F61"/>
  <c r="J61"/>
  <c r="B62"/>
  <c r="E62"/>
  <c r="F62"/>
  <c r="G62"/>
  <c r="J62"/>
  <c r="B63"/>
  <c r="E63"/>
  <c r="F63"/>
  <c r="J63"/>
  <c r="B64"/>
  <c r="E64"/>
  <c r="F64"/>
  <c r="J64"/>
  <c r="B65"/>
  <c r="E65"/>
  <c r="F65"/>
  <c r="J65"/>
  <c r="B66"/>
  <c r="E66"/>
  <c r="F66"/>
  <c r="J66"/>
  <c r="B67"/>
  <c r="E67"/>
  <c r="F67"/>
  <c r="J67"/>
  <c r="B68"/>
  <c r="E68"/>
  <c r="F68"/>
  <c r="J68"/>
  <c r="B69"/>
  <c r="E69"/>
  <c r="F69"/>
  <c r="J69"/>
  <c r="B70"/>
  <c r="E70"/>
  <c r="F70"/>
  <c r="J70"/>
  <c r="B71"/>
  <c r="E71"/>
  <c r="F71"/>
  <c r="J71"/>
  <c r="B72"/>
  <c r="E72"/>
  <c r="F72"/>
  <c r="J72"/>
  <c r="B73"/>
  <c r="E73"/>
  <c r="F73"/>
  <c r="G73"/>
  <c r="J73"/>
  <c r="B74"/>
  <c r="E74"/>
  <c r="F74"/>
  <c r="J74"/>
  <c r="B75"/>
  <c r="E75"/>
  <c r="F75"/>
  <c r="J75"/>
  <c r="B76"/>
  <c r="E76"/>
  <c r="F76"/>
  <c r="J76"/>
  <c r="B77"/>
  <c r="E77"/>
  <c r="F77"/>
  <c r="J77"/>
  <c r="B78"/>
  <c r="E78"/>
  <c r="F78"/>
  <c r="G78"/>
  <c r="J78"/>
  <c r="B79"/>
  <c r="E79"/>
  <c r="F79"/>
  <c r="J79"/>
  <c r="B80"/>
  <c r="E80"/>
  <c r="F80"/>
  <c r="J80"/>
  <c r="B81"/>
  <c r="E81"/>
  <c r="F81"/>
  <c r="J81"/>
  <c r="B82"/>
  <c r="E82"/>
  <c r="F82"/>
  <c r="J82"/>
  <c r="B83"/>
  <c r="E83"/>
  <c r="F83"/>
  <c r="J83"/>
  <c r="B84"/>
  <c r="E84"/>
  <c r="F84"/>
  <c r="J84"/>
  <c r="B85"/>
  <c r="E85"/>
  <c r="F85"/>
  <c r="J85"/>
  <c r="B86"/>
  <c r="E86"/>
  <c r="F86"/>
  <c r="J86"/>
  <c r="B87"/>
  <c r="E87"/>
  <c r="F87"/>
  <c r="J87"/>
  <c r="B88"/>
  <c r="E88"/>
  <c r="F88"/>
  <c r="J88"/>
  <c r="B89"/>
  <c r="E89"/>
  <c r="F89"/>
  <c r="G89"/>
  <c r="J89"/>
  <c r="B90"/>
  <c r="E90"/>
  <c r="F90"/>
  <c r="J90"/>
  <c r="B91"/>
  <c r="E91"/>
  <c r="F91"/>
  <c r="J91"/>
  <c r="B92"/>
  <c r="E92"/>
  <c r="F92"/>
  <c r="J92"/>
  <c r="B93"/>
  <c r="E93"/>
  <c r="F93"/>
  <c r="J93"/>
  <c r="B94"/>
  <c r="E94"/>
  <c r="F94"/>
  <c r="G94"/>
  <c r="J94"/>
  <c r="B95"/>
  <c r="E95"/>
  <c r="F95"/>
  <c r="J95"/>
  <c r="B96"/>
  <c r="E96"/>
  <c r="F96"/>
  <c r="J96"/>
  <c r="B97"/>
  <c r="E97"/>
  <c r="F97"/>
  <c r="J97"/>
  <c r="B98"/>
  <c r="E98"/>
  <c r="F98"/>
  <c r="J98"/>
  <c r="B99"/>
  <c r="E99"/>
  <c r="F99"/>
  <c r="J99"/>
  <c r="B100"/>
  <c r="E100"/>
  <c r="F100"/>
  <c r="J100"/>
  <c r="B101"/>
  <c r="E101"/>
  <c r="F101"/>
  <c r="J101"/>
  <c r="B102"/>
  <c r="E102"/>
  <c r="F102"/>
  <c r="J102"/>
  <c r="B103"/>
  <c r="E103"/>
  <c r="F103"/>
  <c r="J103"/>
  <c r="B104"/>
  <c r="E104"/>
  <c r="F104"/>
  <c r="J104"/>
  <c r="B105"/>
  <c r="E105"/>
  <c r="F105"/>
  <c r="G105"/>
  <c r="J105"/>
  <c r="B106"/>
  <c r="E106"/>
  <c r="F106"/>
  <c r="J106"/>
  <c r="B107"/>
  <c r="E107"/>
  <c r="F107"/>
  <c r="J107"/>
  <c r="B108"/>
  <c r="E108"/>
  <c r="F108"/>
  <c r="J108"/>
  <c r="B109"/>
  <c r="E109"/>
  <c r="F109"/>
  <c r="J109"/>
  <c r="F111"/>
  <c r="G111"/>
  <c r="D112"/>
  <c r="B115"/>
  <c r="E115"/>
  <c r="F115"/>
  <c r="J115"/>
  <c r="B116"/>
  <c r="E116"/>
  <c r="F116"/>
  <c r="J116"/>
  <c r="B117"/>
  <c r="E117"/>
  <c r="F117"/>
  <c r="J117"/>
  <c r="B118"/>
  <c r="E118"/>
  <c r="F118"/>
  <c r="J118"/>
  <c r="B119"/>
  <c r="E119"/>
  <c r="F119"/>
  <c r="J119"/>
  <c r="B120"/>
  <c r="E120"/>
  <c r="F120"/>
  <c r="J120"/>
  <c r="B121"/>
  <c r="E121"/>
  <c r="F121"/>
  <c r="J121"/>
  <c r="B122"/>
  <c r="E122"/>
  <c r="F122"/>
  <c r="J122"/>
  <c r="B123"/>
  <c r="E123"/>
  <c r="F123"/>
  <c r="J123"/>
  <c r="B124"/>
  <c r="E124"/>
  <c r="F124"/>
  <c r="G124"/>
  <c r="J124"/>
  <c r="B125"/>
  <c r="E125"/>
  <c r="F125"/>
  <c r="J125"/>
  <c r="B126"/>
  <c r="E126"/>
  <c r="F126"/>
  <c r="J126"/>
  <c r="B127"/>
  <c r="E127"/>
  <c r="F127"/>
  <c r="J127"/>
  <c r="B128"/>
  <c r="E128"/>
  <c r="F128"/>
  <c r="G128"/>
  <c r="J128"/>
  <c r="B129"/>
  <c r="E129"/>
  <c r="F129"/>
  <c r="J129"/>
  <c r="B130"/>
  <c r="E130"/>
  <c r="F130"/>
  <c r="J130"/>
  <c r="B131"/>
  <c r="E131"/>
  <c r="F131"/>
  <c r="J131"/>
  <c r="B132"/>
  <c r="E132"/>
  <c r="F132"/>
  <c r="J132"/>
  <c r="B133"/>
  <c r="E133"/>
  <c r="F133"/>
  <c r="J133"/>
  <c r="B134"/>
  <c r="E134"/>
  <c r="F134"/>
  <c r="J134"/>
  <c r="B135"/>
  <c r="E135"/>
  <c r="F135"/>
  <c r="J135"/>
  <c r="B136"/>
  <c r="E136"/>
  <c r="F136"/>
  <c r="J136"/>
  <c r="B137"/>
  <c r="E137"/>
  <c r="F137"/>
  <c r="J137"/>
  <c r="B138"/>
  <c r="E138"/>
  <c r="F138"/>
  <c r="J138"/>
  <c r="B139"/>
  <c r="E139"/>
  <c r="F139"/>
  <c r="J139"/>
  <c r="B140"/>
  <c r="E140"/>
  <c r="F140"/>
  <c r="G140"/>
  <c r="J140"/>
  <c r="B141"/>
  <c r="E141"/>
  <c r="F141"/>
  <c r="J141"/>
  <c r="B142"/>
  <c r="E142"/>
  <c r="F142"/>
  <c r="J142"/>
  <c r="B143"/>
  <c r="E143"/>
  <c r="F143"/>
  <c r="J143"/>
  <c r="B144"/>
  <c r="E144"/>
  <c r="F144"/>
  <c r="J144"/>
  <c r="B145"/>
  <c r="E145"/>
  <c r="F145"/>
  <c r="J145"/>
  <c r="B146"/>
  <c r="E146"/>
  <c r="F146"/>
  <c r="J146"/>
  <c r="B147"/>
  <c r="E147"/>
  <c r="F147"/>
  <c r="J147"/>
  <c r="B148"/>
  <c r="E148"/>
  <c r="F148"/>
  <c r="J148"/>
  <c r="B149"/>
  <c r="E149"/>
  <c r="F149"/>
  <c r="J149"/>
  <c r="B150"/>
  <c r="E150"/>
  <c r="F150"/>
  <c r="J150"/>
  <c r="B151"/>
  <c r="E151"/>
  <c r="F151"/>
  <c r="J151"/>
  <c r="B152"/>
  <c r="E152"/>
  <c r="F152"/>
  <c r="J152"/>
  <c r="B153"/>
  <c r="E153"/>
  <c r="F153"/>
  <c r="J153"/>
  <c r="B154"/>
  <c r="E154"/>
  <c r="F154"/>
  <c r="J154"/>
  <c r="B155"/>
  <c r="E155"/>
  <c r="F155"/>
  <c r="J155"/>
  <c r="B156"/>
  <c r="E156"/>
  <c r="F156"/>
  <c r="G156"/>
  <c r="J156"/>
  <c r="B157"/>
  <c r="E157"/>
  <c r="F157"/>
  <c r="J157"/>
  <c r="B158"/>
  <c r="E158"/>
  <c r="F158"/>
  <c r="J158"/>
  <c r="B159"/>
  <c r="E159"/>
  <c r="F159"/>
  <c r="J159"/>
  <c r="B160"/>
  <c r="E160"/>
  <c r="F160"/>
  <c r="G160"/>
  <c r="J160"/>
  <c r="B161"/>
  <c r="E161"/>
  <c r="F161"/>
  <c r="J161"/>
  <c r="B162"/>
  <c r="E162"/>
  <c r="F162"/>
  <c r="J162"/>
  <c r="B163"/>
  <c r="E163"/>
  <c r="F163"/>
  <c r="J163"/>
  <c r="B164"/>
  <c r="E164"/>
  <c r="F164"/>
  <c r="J164"/>
  <c r="F166"/>
  <c r="G166"/>
  <c r="D167"/>
  <c r="B170"/>
  <c r="E170"/>
  <c r="F170"/>
  <c r="G170"/>
  <c r="J170"/>
  <c r="B171"/>
  <c r="E171"/>
  <c r="F171"/>
  <c r="J171"/>
  <c r="B172"/>
  <c r="E172"/>
  <c r="F172"/>
  <c r="J172"/>
  <c r="B173"/>
  <c r="E173"/>
  <c r="F173"/>
  <c r="J173"/>
  <c r="B174"/>
  <c r="E174"/>
  <c r="F174"/>
  <c r="J174"/>
  <c r="B175"/>
  <c r="E175"/>
  <c r="F175"/>
  <c r="G175"/>
  <c r="J175"/>
  <c r="B176"/>
  <c r="E176"/>
  <c r="F176"/>
  <c r="J176"/>
  <c r="B177"/>
  <c r="E177"/>
  <c r="F177"/>
  <c r="J177"/>
  <c r="B178"/>
  <c r="E178"/>
  <c r="F178"/>
  <c r="G178"/>
  <c r="J178"/>
  <c r="B179"/>
  <c r="E179"/>
  <c r="F179"/>
  <c r="J179"/>
  <c r="B180"/>
  <c r="E180"/>
  <c r="F180"/>
  <c r="J180"/>
  <c r="B181"/>
  <c r="E181"/>
  <c r="F181"/>
  <c r="J181"/>
  <c r="B182"/>
  <c r="E182"/>
  <c r="F182"/>
  <c r="J182"/>
  <c r="B183"/>
  <c r="E183"/>
  <c r="F183"/>
  <c r="G183"/>
  <c r="J183"/>
  <c r="B184"/>
  <c r="E184"/>
  <c r="F184"/>
  <c r="J184"/>
  <c r="B185"/>
  <c r="E185"/>
  <c r="F185"/>
  <c r="J185"/>
  <c r="B186"/>
  <c r="E186"/>
  <c r="F186"/>
  <c r="G186"/>
  <c r="J186"/>
  <c r="B187"/>
  <c r="E187"/>
  <c r="F187"/>
  <c r="J187"/>
  <c r="B188"/>
  <c r="E188"/>
  <c r="F188"/>
  <c r="J188"/>
  <c r="B189"/>
  <c r="E189"/>
  <c r="F189"/>
  <c r="J189"/>
  <c r="B190"/>
  <c r="E190"/>
  <c r="F190"/>
  <c r="J190"/>
  <c r="B191"/>
  <c r="E191"/>
  <c r="F191"/>
  <c r="G191"/>
  <c r="J191"/>
  <c r="B192"/>
  <c r="E192"/>
  <c r="F192"/>
  <c r="J192"/>
  <c r="B193"/>
  <c r="E193"/>
  <c r="F193"/>
  <c r="J193"/>
  <c r="B194"/>
  <c r="E194"/>
  <c r="F194"/>
  <c r="G194"/>
  <c r="J194"/>
  <c r="B195"/>
  <c r="E195"/>
  <c r="F195"/>
  <c r="J195"/>
  <c r="B196"/>
  <c r="E196"/>
  <c r="F196"/>
  <c r="J196"/>
  <c r="B197"/>
  <c r="E197"/>
  <c r="F197"/>
  <c r="J197"/>
  <c r="B198"/>
  <c r="E198"/>
  <c r="F198"/>
  <c r="J198"/>
  <c r="B199"/>
  <c r="E199"/>
  <c r="F199"/>
  <c r="G199"/>
  <c r="J199"/>
  <c r="B200"/>
  <c r="E200"/>
  <c r="F200"/>
  <c r="J200"/>
  <c r="B201"/>
  <c r="E201"/>
  <c r="F201"/>
  <c r="J201"/>
  <c r="B202"/>
  <c r="E202"/>
  <c r="F202"/>
  <c r="G202"/>
  <c r="J202"/>
  <c r="B203"/>
  <c r="E203"/>
  <c r="F203"/>
  <c r="J203"/>
  <c r="B204"/>
  <c r="E204"/>
  <c r="F204"/>
  <c r="J204"/>
  <c r="B205"/>
  <c r="E205"/>
  <c r="F205"/>
  <c r="J205"/>
  <c r="B206"/>
  <c r="E206"/>
  <c r="F206"/>
  <c r="J206"/>
  <c r="B207"/>
  <c r="E207"/>
  <c r="F207"/>
  <c r="G207"/>
  <c r="J207"/>
  <c r="B208"/>
  <c r="E208"/>
  <c r="F208"/>
  <c r="J208"/>
  <c r="B209"/>
  <c r="E209"/>
  <c r="F209"/>
  <c r="J209"/>
  <c r="B210"/>
  <c r="E210"/>
  <c r="F210"/>
  <c r="G210"/>
  <c r="J210"/>
  <c r="B211"/>
  <c r="E211"/>
  <c r="F211"/>
  <c r="J211"/>
  <c r="B212"/>
  <c r="E212"/>
  <c r="F212"/>
  <c r="J212"/>
  <c r="B213"/>
  <c r="E213"/>
  <c r="F213"/>
  <c r="J213"/>
  <c r="B214"/>
  <c r="E214"/>
  <c r="F214"/>
  <c r="J214"/>
  <c r="B215"/>
  <c r="E215"/>
  <c r="F215"/>
  <c r="G215"/>
  <c r="J215"/>
  <c r="B216"/>
  <c r="E216"/>
  <c r="F216"/>
  <c r="J216"/>
  <c r="B217"/>
  <c r="E217"/>
  <c r="F217"/>
  <c r="J217"/>
  <c r="B218"/>
  <c r="E218"/>
  <c r="F218"/>
  <c r="G218"/>
  <c r="J218"/>
  <c r="B219"/>
  <c r="E219"/>
  <c r="F219"/>
  <c r="J219"/>
  <c r="F221"/>
  <c r="G221"/>
  <c r="D222"/>
  <c r="B225"/>
  <c r="E225"/>
  <c r="F225"/>
  <c r="G225"/>
  <c r="J225"/>
  <c r="B226"/>
  <c r="E226"/>
  <c r="F226"/>
  <c r="J226"/>
  <c r="B227"/>
  <c r="E227"/>
  <c r="F227"/>
  <c r="J227"/>
  <c r="B228"/>
  <c r="E228"/>
  <c r="F228"/>
  <c r="J228"/>
  <c r="B229"/>
  <c r="E229"/>
  <c r="F229"/>
  <c r="J229"/>
  <c r="B230"/>
  <c r="E230"/>
  <c r="F230"/>
  <c r="G230"/>
  <c r="J230"/>
  <c r="B231"/>
  <c r="E231"/>
  <c r="F231"/>
  <c r="J231"/>
  <c r="B232"/>
  <c r="E232"/>
  <c r="F232"/>
  <c r="J232"/>
  <c r="B233"/>
  <c r="E233"/>
  <c r="F233"/>
  <c r="G233"/>
  <c r="J233"/>
  <c r="B234"/>
  <c r="E234"/>
  <c r="F234"/>
  <c r="J234"/>
  <c r="B235"/>
  <c r="E235"/>
  <c r="F235"/>
  <c r="J235"/>
  <c r="B236"/>
  <c r="E236"/>
  <c r="F236"/>
  <c r="J236"/>
  <c r="B237"/>
  <c r="E237"/>
  <c r="F237"/>
  <c r="J237"/>
  <c r="B238"/>
  <c r="E238"/>
  <c r="F238"/>
  <c r="G238"/>
  <c r="J238"/>
  <c r="B239"/>
  <c r="E239"/>
  <c r="F239"/>
  <c r="J239"/>
  <c r="B240"/>
  <c r="E240"/>
  <c r="F240"/>
  <c r="J240"/>
  <c r="B241"/>
  <c r="E241"/>
  <c r="F241"/>
  <c r="G241"/>
  <c r="J241"/>
  <c r="B242"/>
  <c r="E242"/>
  <c r="F242"/>
  <c r="J242"/>
  <c r="B243"/>
  <c r="E243"/>
  <c r="F243"/>
  <c r="J243"/>
  <c r="B244"/>
  <c r="E244"/>
  <c r="F244"/>
  <c r="J244"/>
  <c r="B245"/>
  <c r="E245"/>
  <c r="F245"/>
  <c r="G245"/>
  <c r="J245"/>
  <c r="B246"/>
  <c r="E246"/>
  <c r="F246"/>
  <c r="J246"/>
  <c r="B247"/>
  <c r="E247"/>
  <c r="F247"/>
  <c r="J247"/>
  <c r="B248"/>
  <c r="E248"/>
  <c r="F248"/>
  <c r="J248"/>
  <c r="B249"/>
  <c r="E249"/>
  <c r="F249"/>
  <c r="J249"/>
  <c r="B250"/>
  <c r="E250"/>
  <c r="F250"/>
  <c r="J250"/>
  <c r="B251"/>
  <c r="E251"/>
  <c r="F251"/>
  <c r="J251"/>
  <c r="B252"/>
  <c r="E252"/>
  <c r="F252"/>
  <c r="J252"/>
  <c r="B253"/>
  <c r="E253"/>
  <c r="F253"/>
  <c r="J253"/>
  <c r="B254"/>
  <c r="E254"/>
  <c r="F254"/>
  <c r="G254"/>
  <c r="J254"/>
  <c r="B255"/>
  <c r="E255"/>
  <c r="F255"/>
  <c r="J255"/>
  <c r="B256"/>
  <c r="E256"/>
  <c r="F256"/>
  <c r="J256"/>
  <c r="B257"/>
  <c r="E257"/>
  <c r="F257"/>
  <c r="G257"/>
  <c r="J257"/>
  <c r="B258"/>
  <c r="E258"/>
  <c r="F258"/>
  <c r="G258"/>
  <c r="J258"/>
  <c r="B259"/>
  <c r="E259"/>
  <c r="F259"/>
  <c r="J259"/>
  <c r="B260"/>
  <c r="E260"/>
  <c r="F260"/>
  <c r="J260"/>
  <c r="B261"/>
  <c r="E261"/>
  <c r="F261"/>
  <c r="J261"/>
  <c r="B262"/>
  <c r="E262"/>
  <c r="F262"/>
  <c r="J262"/>
  <c r="B263"/>
  <c r="E263"/>
  <c r="F263"/>
  <c r="J263"/>
  <c r="B264"/>
  <c r="E264"/>
  <c r="F264"/>
  <c r="J264"/>
  <c r="B265"/>
  <c r="E265"/>
  <c r="F265"/>
  <c r="J265"/>
  <c r="B266"/>
  <c r="E266"/>
  <c r="F266"/>
  <c r="J266"/>
  <c r="B267"/>
  <c r="E267"/>
  <c r="F267"/>
  <c r="J267"/>
  <c r="B268"/>
  <c r="E268"/>
  <c r="F268"/>
  <c r="J268"/>
  <c r="B269"/>
  <c r="E269"/>
  <c r="F269"/>
  <c r="J269"/>
  <c r="B270"/>
  <c r="E270"/>
  <c r="F270"/>
  <c r="G270"/>
  <c r="J270"/>
  <c r="B271"/>
  <c r="E271"/>
  <c r="F271"/>
  <c r="J271"/>
  <c r="B272"/>
  <c r="E272"/>
  <c r="F272"/>
  <c r="J272"/>
  <c r="B273"/>
  <c r="E273"/>
  <c r="F273"/>
  <c r="G273"/>
  <c r="J273"/>
  <c r="B274"/>
  <c r="E274"/>
  <c r="F274"/>
  <c r="J274"/>
  <c r="F276"/>
  <c r="G276"/>
  <c r="D277"/>
  <c r="B280"/>
  <c r="E280"/>
  <c r="F280"/>
  <c r="J280"/>
  <c r="B281"/>
  <c r="E281"/>
  <c r="F281"/>
  <c r="G281"/>
  <c r="J281"/>
  <c r="B282"/>
  <c r="E282"/>
  <c r="F282"/>
  <c r="J282"/>
  <c r="B283"/>
  <c r="E283"/>
  <c r="F283"/>
  <c r="G283"/>
  <c r="J283"/>
  <c r="B284"/>
  <c r="E284"/>
  <c r="F284"/>
  <c r="J284"/>
  <c r="B285"/>
  <c r="E285"/>
  <c r="F285"/>
  <c r="G285"/>
  <c r="J285"/>
  <c r="B286"/>
  <c r="E286"/>
  <c r="F286"/>
  <c r="J286"/>
  <c r="B287"/>
  <c r="E287"/>
  <c r="F287"/>
  <c r="J287"/>
  <c r="B288"/>
  <c r="E288"/>
  <c r="F288"/>
  <c r="J288"/>
  <c r="B289"/>
  <c r="E289"/>
  <c r="F289"/>
  <c r="J289"/>
  <c r="B290"/>
  <c r="E290"/>
  <c r="F290"/>
  <c r="J290"/>
  <c r="B291"/>
  <c r="E291"/>
  <c r="F291"/>
  <c r="J291"/>
  <c r="B292"/>
  <c r="E292"/>
  <c r="F292"/>
  <c r="G292"/>
  <c r="J292"/>
  <c r="B293"/>
  <c r="E293"/>
  <c r="F293"/>
  <c r="J293"/>
  <c r="B294"/>
  <c r="E294"/>
  <c r="F294"/>
  <c r="J294"/>
  <c r="B295"/>
  <c r="E295"/>
  <c r="F295"/>
  <c r="G295"/>
  <c r="J295"/>
  <c r="B296"/>
  <c r="E296"/>
  <c r="F296"/>
  <c r="J296"/>
  <c r="B297"/>
  <c r="E297"/>
  <c r="F297"/>
  <c r="J297"/>
  <c r="B298"/>
  <c r="E298"/>
  <c r="F298"/>
  <c r="J298"/>
  <c r="B299"/>
  <c r="E299"/>
  <c r="F299"/>
  <c r="G299"/>
  <c r="J299"/>
  <c r="B300"/>
  <c r="E300"/>
  <c r="F300"/>
  <c r="J300"/>
  <c r="B301"/>
  <c r="E301"/>
  <c r="F301"/>
  <c r="G301"/>
  <c r="J301"/>
  <c r="B302"/>
  <c r="E302"/>
  <c r="F302"/>
  <c r="J302"/>
  <c r="B303"/>
  <c r="E303"/>
  <c r="F303"/>
  <c r="J303"/>
  <c r="B304"/>
  <c r="E304"/>
  <c r="F304"/>
  <c r="G304"/>
  <c r="J304"/>
  <c r="B305"/>
  <c r="E305"/>
  <c r="F305"/>
  <c r="J305"/>
  <c r="B306"/>
  <c r="E306"/>
  <c r="F306"/>
  <c r="J306"/>
  <c r="B307"/>
  <c r="E307"/>
  <c r="F307"/>
  <c r="J307"/>
  <c r="B308"/>
  <c r="E308"/>
  <c r="F308"/>
  <c r="G308"/>
  <c r="J308"/>
  <c r="B309"/>
  <c r="E309"/>
  <c r="F309"/>
  <c r="J309"/>
  <c r="B310"/>
  <c r="E310"/>
  <c r="F310"/>
  <c r="J310"/>
  <c r="B311"/>
  <c r="E311"/>
  <c r="F311"/>
  <c r="J311"/>
  <c r="B312"/>
  <c r="E312"/>
  <c r="F312"/>
  <c r="J312"/>
  <c r="B313"/>
  <c r="E313"/>
  <c r="F313"/>
  <c r="G313"/>
  <c r="J313"/>
  <c r="B314"/>
  <c r="E314"/>
  <c r="F314"/>
  <c r="J314"/>
  <c r="B315"/>
  <c r="E315"/>
  <c r="F315"/>
  <c r="J315"/>
  <c r="B316"/>
  <c r="E316"/>
  <c r="F316"/>
  <c r="J316"/>
  <c r="B317"/>
  <c r="E317"/>
  <c r="F317"/>
  <c r="J317"/>
  <c r="B318"/>
  <c r="E318"/>
  <c r="F318"/>
  <c r="J318"/>
  <c r="B319"/>
  <c r="E319"/>
  <c r="F319"/>
  <c r="G319"/>
  <c r="J319"/>
  <c r="B320"/>
  <c r="E320"/>
  <c r="F320"/>
  <c r="J320"/>
  <c r="B321"/>
  <c r="E321"/>
  <c r="F321"/>
  <c r="G321"/>
  <c r="J321"/>
  <c r="B322"/>
  <c r="E322"/>
  <c r="F322"/>
  <c r="J322"/>
  <c r="B323"/>
  <c r="E323"/>
  <c r="F323"/>
  <c r="J323"/>
  <c r="B324"/>
  <c r="E324"/>
  <c r="F324"/>
  <c r="G324"/>
  <c r="J324"/>
  <c r="B325"/>
  <c r="E325"/>
  <c r="F325"/>
  <c r="J325"/>
  <c r="B326"/>
  <c r="E326"/>
  <c r="F326"/>
  <c r="J326"/>
  <c r="B327"/>
  <c r="E327"/>
  <c r="F327"/>
  <c r="J327"/>
  <c r="B328"/>
  <c r="E328"/>
  <c r="F328"/>
  <c r="J328"/>
  <c r="B329"/>
  <c r="E329"/>
  <c r="F329"/>
  <c r="G329"/>
  <c r="J329"/>
  <c r="F331"/>
  <c r="G331"/>
  <c r="D332"/>
  <c r="B335"/>
  <c r="E335"/>
  <c r="F335"/>
  <c r="J335"/>
  <c r="B336"/>
  <c r="E336"/>
  <c r="F336"/>
  <c r="J336"/>
  <c r="B337"/>
  <c r="E337"/>
  <c r="F337"/>
  <c r="J337"/>
  <c r="B338"/>
  <c r="E338"/>
  <c r="F338"/>
  <c r="J338"/>
  <c r="B339"/>
  <c r="E339"/>
  <c r="F339"/>
  <c r="G339"/>
  <c r="J339"/>
  <c r="B340"/>
  <c r="E340"/>
  <c r="F340"/>
  <c r="J340"/>
  <c r="B341"/>
  <c r="E341"/>
  <c r="F341"/>
  <c r="J341"/>
  <c r="B342"/>
  <c r="E342"/>
  <c r="F342"/>
  <c r="G342"/>
  <c r="J342"/>
  <c r="B343"/>
  <c r="E343"/>
  <c r="F343"/>
  <c r="J343"/>
  <c r="B344"/>
  <c r="E344"/>
  <c r="F344"/>
  <c r="J344"/>
  <c r="B345"/>
  <c r="E345"/>
  <c r="F345"/>
  <c r="J345"/>
  <c r="B346"/>
  <c r="E346"/>
  <c r="F346"/>
  <c r="J346"/>
  <c r="B347"/>
  <c r="E347"/>
  <c r="F347"/>
  <c r="G347"/>
  <c r="J347"/>
  <c r="B348"/>
  <c r="E348"/>
  <c r="F348"/>
  <c r="J348"/>
  <c r="B349"/>
  <c r="E349"/>
  <c r="F349"/>
  <c r="J349"/>
  <c r="B350"/>
  <c r="E350"/>
  <c r="F350"/>
  <c r="G350"/>
  <c r="J350"/>
  <c r="B351"/>
  <c r="E351"/>
  <c r="F351"/>
  <c r="J351"/>
  <c r="B352"/>
  <c r="E352"/>
  <c r="F352"/>
  <c r="J352"/>
  <c r="B353"/>
  <c r="E353"/>
  <c r="F353"/>
  <c r="J353"/>
  <c r="B354"/>
  <c r="E354"/>
  <c r="F354"/>
  <c r="J354"/>
  <c r="B355"/>
  <c r="E355"/>
  <c r="F355"/>
  <c r="G355"/>
  <c r="J355"/>
  <c r="B356"/>
  <c r="E356"/>
  <c r="F356"/>
  <c r="J356"/>
  <c r="B357"/>
  <c r="E357"/>
  <c r="F357"/>
  <c r="J357"/>
  <c r="B358"/>
  <c r="E358"/>
  <c r="F358"/>
  <c r="J358"/>
  <c r="B359"/>
  <c r="E359"/>
  <c r="F359"/>
  <c r="G359"/>
  <c r="J359"/>
  <c r="B360"/>
  <c r="E360"/>
  <c r="F360"/>
  <c r="J360"/>
  <c r="B361"/>
  <c r="E361"/>
  <c r="F361"/>
  <c r="J361"/>
  <c r="B362"/>
  <c r="E362"/>
  <c r="F362"/>
  <c r="G362"/>
  <c r="J362"/>
  <c r="B363"/>
  <c r="E363"/>
  <c r="F363"/>
  <c r="G363"/>
  <c r="J363"/>
  <c r="B364"/>
  <c r="E364"/>
  <c r="F364"/>
  <c r="J364"/>
  <c r="B365"/>
  <c r="E365"/>
  <c r="F365"/>
  <c r="J365"/>
  <c r="B366"/>
  <c r="E366"/>
  <c r="F366"/>
  <c r="J366"/>
  <c r="B367"/>
  <c r="E367"/>
  <c r="F367"/>
  <c r="J367"/>
  <c r="B368"/>
  <c r="E368"/>
  <c r="F368"/>
  <c r="J368"/>
  <c r="B369"/>
  <c r="E369"/>
  <c r="F369"/>
  <c r="J369"/>
  <c r="B370"/>
  <c r="E370"/>
  <c r="F370"/>
  <c r="J370"/>
  <c r="B371"/>
  <c r="E371"/>
  <c r="F371"/>
  <c r="J371"/>
  <c r="B372"/>
  <c r="E372"/>
  <c r="F372"/>
  <c r="J372"/>
  <c r="B373"/>
  <c r="E373"/>
  <c r="F373"/>
  <c r="J373"/>
  <c r="B374"/>
  <c r="E374"/>
  <c r="F374"/>
  <c r="G374"/>
  <c r="J374"/>
  <c r="B375"/>
  <c r="E375"/>
  <c r="F375"/>
  <c r="G375"/>
  <c r="J375"/>
  <c r="B376"/>
  <c r="E376"/>
  <c r="F376"/>
  <c r="J376"/>
  <c r="B377"/>
  <c r="E377"/>
  <c r="F377"/>
  <c r="J377"/>
  <c r="B378"/>
  <c r="E378"/>
  <c r="F378"/>
  <c r="G378"/>
  <c r="J378"/>
  <c r="B379"/>
  <c r="E379"/>
  <c r="F379"/>
  <c r="J379"/>
  <c r="B380"/>
  <c r="E380"/>
  <c r="F380"/>
  <c r="J380"/>
  <c r="B381"/>
  <c r="E381"/>
  <c r="F381"/>
  <c r="J381"/>
  <c r="B382"/>
  <c r="E382"/>
  <c r="F382"/>
  <c r="G382"/>
  <c r="J382"/>
  <c r="B383"/>
  <c r="E383"/>
  <c r="F383"/>
  <c r="J383"/>
  <c r="B384"/>
  <c r="E384"/>
  <c r="F384"/>
  <c r="J384"/>
  <c r="F386"/>
  <c r="G386"/>
  <c r="D387"/>
  <c r="B390"/>
  <c r="E390"/>
  <c r="F390"/>
  <c r="J390"/>
  <c r="B391"/>
  <c r="E391"/>
  <c r="F391"/>
  <c r="J391"/>
  <c r="B392"/>
  <c r="E392"/>
  <c r="F392"/>
  <c r="G392"/>
  <c r="J392"/>
  <c r="B393"/>
  <c r="E393"/>
  <c r="F393"/>
  <c r="J393"/>
  <c r="B394"/>
  <c r="E394"/>
  <c r="F394"/>
  <c r="G394"/>
  <c r="J394"/>
  <c r="B395"/>
  <c r="E395"/>
  <c r="F395"/>
  <c r="J395"/>
  <c r="B396"/>
  <c r="E396"/>
  <c r="F396"/>
  <c r="J396"/>
  <c r="B397"/>
  <c r="E397"/>
  <c r="F397"/>
  <c r="G397"/>
  <c r="J397"/>
  <c r="B398"/>
  <c r="E398"/>
  <c r="F398"/>
  <c r="J398"/>
  <c r="B399"/>
  <c r="E399"/>
  <c r="F399"/>
  <c r="J399"/>
  <c r="B400"/>
  <c r="E400"/>
  <c r="F400"/>
  <c r="J400"/>
  <c r="B401"/>
  <c r="E401"/>
  <c r="F401"/>
  <c r="G401"/>
  <c r="J401"/>
  <c r="B402"/>
  <c r="E402"/>
  <c r="F402"/>
  <c r="J402"/>
  <c r="B403"/>
  <c r="E403"/>
  <c r="F403"/>
  <c r="J403"/>
  <c r="B404"/>
  <c r="E404"/>
  <c r="F404"/>
  <c r="J404"/>
  <c r="B405"/>
  <c r="E405"/>
  <c r="F405"/>
  <c r="J405"/>
  <c r="B406"/>
  <c r="E406"/>
  <c r="F406"/>
  <c r="G406"/>
  <c r="J406"/>
  <c r="B407"/>
  <c r="E407"/>
  <c r="F407"/>
  <c r="J407"/>
  <c r="B408"/>
  <c r="E408"/>
  <c r="F408"/>
  <c r="G408"/>
  <c r="J408"/>
  <c r="B409"/>
  <c r="E409"/>
  <c r="F409"/>
  <c r="J409"/>
  <c r="B410"/>
  <c r="E410"/>
  <c r="F410"/>
  <c r="G410"/>
  <c r="J410"/>
  <c r="B411"/>
  <c r="E411"/>
  <c r="F411"/>
  <c r="J411"/>
  <c r="B412"/>
  <c r="E412"/>
  <c r="F412"/>
  <c r="J412"/>
  <c r="B413"/>
  <c r="E413"/>
  <c r="F413"/>
  <c r="J413"/>
  <c r="B414"/>
  <c r="E414"/>
  <c r="F414"/>
  <c r="J414"/>
  <c r="B415"/>
  <c r="E415"/>
  <c r="F415"/>
  <c r="J415"/>
  <c r="B416"/>
  <c r="E416"/>
  <c r="F416"/>
  <c r="J416"/>
  <c r="B417"/>
  <c r="E417"/>
  <c r="F417"/>
  <c r="G417"/>
  <c r="J417"/>
  <c r="B418"/>
  <c r="E418"/>
  <c r="F418"/>
  <c r="J418"/>
  <c r="B419"/>
  <c r="E419"/>
  <c r="F419"/>
  <c r="J419"/>
  <c r="B420"/>
  <c r="E420"/>
  <c r="F420"/>
  <c r="G420"/>
  <c r="J420"/>
  <c r="B421"/>
  <c r="E421"/>
  <c r="F421"/>
  <c r="J421"/>
  <c r="B422"/>
  <c r="E422"/>
  <c r="F422"/>
  <c r="J422"/>
  <c r="B423"/>
  <c r="E423"/>
  <c r="F423"/>
  <c r="J423"/>
  <c r="B424"/>
  <c r="E424"/>
  <c r="F424"/>
  <c r="G424"/>
  <c r="J424"/>
  <c r="B425"/>
  <c r="E425"/>
  <c r="F425"/>
  <c r="J425"/>
  <c r="B426"/>
  <c r="E426"/>
  <c r="F426"/>
  <c r="J426"/>
  <c r="B427"/>
  <c r="E427"/>
  <c r="F427"/>
  <c r="J427"/>
  <c r="B428"/>
  <c r="E428"/>
  <c r="F428"/>
  <c r="J428"/>
  <c r="B429"/>
  <c r="E429"/>
  <c r="F429"/>
  <c r="G429"/>
  <c r="J429"/>
  <c r="B430"/>
  <c r="E430"/>
  <c r="F430"/>
  <c r="G430"/>
  <c r="J430"/>
  <c r="B431"/>
  <c r="E431"/>
  <c r="F431"/>
  <c r="J431"/>
  <c r="B432"/>
  <c r="E432"/>
  <c r="F432"/>
  <c r="G432"/>
  <c r="J432"/>
  <c r="B433"/>
  <c r="E433"/>
  <c r="F433"/>
  <c r="J433"/>
  <c r="B434"/>
  <c r="E434"/>
  <c r="F434"/>
  <c r="J434"/>
  <c r="B435"/>
  <c r="E435"/>
  <c r="F435"/>
  <c r="J435"/>
  <c r="B436"/>
  <c r="E436"/>
  <c r="F436"/>
  <c r="J436"/>
  <c r="B437"/>
  <c r="E437"/>
  <c r="F437"/>
  <c r="G437"/>
  <c r="J437"/>
  <c r="B438"/>
  <c r="E438"/>
  <c r="F438"/>
  <c r="J438"/>
  <c r="B439"/>
  <c r="E439"/>
  <c r="F439"/>
  <c r="J439"/>
  <c r="F441"/>
  <c r="G441"/>
  <c r="D442"/>
  <c r="B445"/>
  <c r="E445"/>
  <c r="F445"/>
  <c r="J445"/>
  <c r="B446"/>
  <c r="E446"/>
  <c r="F446"/>
  <c r="G446"/>
  <c r="J446"/>
  <c r="B447"/>
  <c r="E447"/>
  <c r="F447"/>
  <c r="J447"/>
  <c r="B448"/>
  <c r="E448"/>
  <c r="F448"/>
  <c r="G448"/>
  <c r="J448"/>
  <c r="B449"/>
  <c r="E449"/>
  <c r="F449"/>
  <c r="J449"/>
  <c r="B450"/>
  <c r="E450"/>
  <c r="F450"/>
  <c r="J450"/>
  <c r="B451"/>
  <c r="E451"/>
  <c r="F451"/>
  <c r="G451"/>
  <c r="J451"/>
  <c r="B452"/>
  <c r="E452"/>
  <c r="F452"/>
  <c r="J452"/>
  <c r="B453"/>
  <c r="E453"/>
  <c r="F453"/>
  <c r="J453"/>
  <c r="B454"/>
  <c r="E454"/>
  <c r="F454"/>
  <c r="G454"/>
  <c r="J454"/>
  <c r="B455"/>
  <c r="E455"/>
  <c r="F455"/>
  <c r="J455"/>
  <c r="B456"/>
  <c r="E456"/>
  <c r="F456"/>
  <c r="G456"/>
  <c r="J456"/>
  <c r="B457"/>
  <c r="E457"/>
  <c r="F457"/>
  <c r="J457"/>
  <c r="B458"/>
  <c r="E458"/>
  <c r="F458"/>
  <c r="J458"/>
  <c r="B459"/>
  <c r="E459"/>
  <c r="F459"/>
  <c r="G459"/>
  <c r="J459"/>
  <c r="B460"/>
  <c r="E460"/>
  <c r="F460"/>
  <c r="J460"/>
  <c r="B461"/>
  <c r="E461"/>
  <c r="F461"/>
  <c r="J461"/>
  <c r="B462"/>
  <c r="E462"/>
  <c r="F462"/>
  <c r="G462"/>
  <c r="J462"/>
  <c r="B463"/>
  <c r="E463"/>
  <c r="F463"/>
  <c r="J463"/>
  <c r="B464"/>
  <c r="E464"/>
  <c r="F464"/>
  <c r="G464"/>
  <c r="J464"/>
  <c r="B465"/>
  <c r="E465"/>
  <c r="F465"/>
  <c r="J465"/>
  <c r="B466"/>
  <c r="E466"/>
  <c r="F466"/>
  <c r="J466"/>
  <c r="B467"/>
  <c r="E467"/>
  <c r="F467"/>
  <c r="G467"/>
  <c r="J467"/>
  <c r="B468"/>
  <c r="E468"/>
  <c r="F468"/>
  <c r="J468"/>
  <c r="B469"/>
  <c r="E469"/>
  <c r="F469"/>
  <c r="J469"/>
  <c r="B470"/>
  <c r="E470"/>
  <c r="F470"/>
  <c r="G470"/>
  <c r="J470"/>
  <c r="B471"/>
  <c r="E471"/>
  <c r="F471"/>
  <c r="J471"/>
  <c r="B472"/>
  <c r="E472"/>
  <c r="F472"/>
  <c r="G472"/>
  <c r="J472"/>
  <c r="B473"/>
  <c r="E473"/>
  <c r="F473"/>
  <c r="J473"/>
  <c r="B474"/>
  <c r="E474"/>
  <c r="F474"/>
  <c r="J474"/>
  <c r="B475"/>
  <c r="E475"/>
  <c r="F475"/>
  <c r="G475"/>
  <c r="J475"/>
  <c r="B476"/>
  <c r="E476"/>
  <c r="F476"/>
  <c r="J476"/>
  <c r="B477"/>
  <c r="E477"/>
  <c r="F477"/>
  <c r="J477"/>
  <c r="B478"/>
  <c r="E478"/>
  <c r="F478"/>
  <c r="G478"/>
  <c r="J478"/>
  <c r="B479"/>
  <c r="E479"/>
  <c r="F479"/>
  <c r="J479"/>
  <c r="B480"/>
  <c r="E480"/>
  <c r="F480"/>
  <c r="J480"/>
  <c r="B481"/>
  <c r="E481"/>
  <c r="F481"/>
  <c r="J481"/>
  <c r="B482"/>
  <c r="E482"/>
  <c r="F482"/>
  <c r="J482"/>
  <c r="B483"/>
  <c r="E483"/>
  <c r="F483"/>
  <c r="J483"/>
  <c r="B484"/>
  <c r="E484"/>
  <c r="F484"/>
  <c r="G484"/>
  <c r="J484"/>
  <c r="B485"/>
  <c r="E485"/>
  <c r="F485"/>
  <c r="J485"/>
  <c r="B486"/>
  <c r="E486"/>
  <c r="F486"/>
  <c r="J486"/>
  <c r="B487"/>
  <c r="E487"/>
  <c r="F487"/>
  <c r="G487"/>
  <c r="J487"/>
  <c r="B488"/>
  <c r="E488"/>
  <c r="F488"/>
  <c r="J488"/>
  <c r="B489"/>
  <c r="E489"/>
  <c r="F489"/>
  <c r="J489"/>
  <c r="B490"/>
  <c r="E490"/>
  <c r="F490"/>
  <c r="J490"/>
  <c r="B491"/>
  <c r="E491"/>
  <c r="F491"/>
  <c r="G491"/>
  <c r="J491"/>
  <c r="B492"/>
  <c r="E492"/>
  <c r="F492"/>
  <c r="J492"/>
  <c r="B493"/>
  <c r="E493"/>
  <c r="F493"/>
  <c r="J493"/>
  <c r="B494"/>
  <c r="E494"/>
  <c r="F494"/>
  <c r="G494"/>
  <c r="J494"/>
  <c r="F496"/>
  <c r="G496"/>
  <c r="D497"/>
  <c r="B500"/>
  <c r="E500"/>
  <c r="F500"/>
  <c r="J500"/>
  <c r="B501"/>
  <c r="E501"/>
  <c r="F501"/>
  <c r="J501"/>
  <c r="B502"/>
  <c r="E502"/>
  <c r="F502"/>
  <c r="G502"/>
  <c r="J502"/>
  <c r="B503"/>
  <c r="E503"/>
  <c r="F503"/>
  <c r="J503"/>
  <c r="B504"/>
  <c r="E504"/>
  <c r="F504"/>
  <c r="J504"/>
  <c r="B505"/>
  <c r="E505"/>
  <c r="F505"/>
  <c r="J505"/>
  <c r="B506"/>
  <c r="E506"/>
  <c r="F506"/>
  <c r="G506"/>
  <c r="J506"/>
  <c r="B507"/>
  <c r="E507"/>
  <c r="F507"/>
  <c r="J507"/>
  <c r="B508"/>
  <c r="E508"/>
  <c r="F508"/>
  <c r="J508"/>
  <c r="B509"/>
  <c r="E509"/>
  <c r="F509"/>
  <c r="J509"/>
  <c r="B510"/>
  <c r="E510"/>
  <c r="F510"/>
  <c r="J510"/>
  <c r="B511"/>
  <c r="E511"/>
  <c r="F511"/>
  <c r="G511"/>
  <c r="J511"/>
  <c r="B512"/>
  <c r="E512"/>
  <c r="F512"/>
  <c r="J512"/>
  <c r="B513"/>
  <c r="E513"/>
  <c r="F513"/>
  <c r="G513"/>
  <c r="J513"/>
  <c r="B514"/>
  <c r="E514"/>
  <c r="F514"/>
  <c r="J514"/>
  <c r="B515"/>
  <c r="E515"/>
  <c r="F515"/>
  <c r="G515"/>
  <c r="J515"/>
  <c r="B516"/>
  <c r="E516"/>
  <c r="F516"/>
  <c r="J516"/>
  <c r="B517"/>
  <c r="E517"/>
  <c r="F517"/>
  <c r="J517"/>
  <c r="B518"/>
  <c r="E518"/>
  <c r="F518"/>
  <c r="J518"/>
  <c r="B519"/>
  <c r="E519"/>
  <c r="F519"/>
  <c r="J519"/>
  <c r="B520"/>
  <c r="E520"/>
  <c r="F520"/>
  <c r="J520"/>
  <c r="B521"/>
  <c r="E521"/>
  <c r="F521"/>
  <c r="J521"/>
  <c r="B522"/>
  <c r="E522"/>
  <c r="F522"/>
  <c r="G522"/>
  <c r="J522"/>
  <c r="B523"/>
  <c r="E523"/>
  <c r="F523"/>
  <c r="J523"/>
  <c r="B524"/>
  <c r="E524"/>
  <c r="F524"/>
  <c r="J524"/>
  <c r="B525"/>
  <c r="E525"/>
  <c r="F525"/>
  <c r="G525"/>
  <c r="J525"/>
  <c r="B526"/>
  <c r="E526"/>
  <c r="F526"/>
  <c r="J526"/>
  <c r="B527"/>
  <c r="E527"/>
  <c r="F527"/>
  <c r="J527"/>
  <c r="B528"/>
  <c r="E528"/>
  <c r="F528"/>
  <c r="J528"/>
  <c r="B529"/>
  <c r="E529"/>
  <c r="F529"/>
  <c r="G529"/>
  <c r="J529"/>
  <c r="B530"/>
  <c r="E530"/>
  <c r="F530"/>
  <c r="J530"/>
  <c r="B531"/>
  <c r="E531"/>
  <c r="F531"/>
  <c r="G531"/>
  <c r="J531"/>
  <c r="B532"/>
  <c r="E532"/>
  <c r="F532"/>
  <c r="J532"/>
  <c r="B533"/>
  <c r="E533"/>
  <c r="F533"/>
  <c r="J533"/>
  <c r="B534"/>
  <c r="E534"/>
  <c r="F534"/>
  <c r="G534"/>
  <c r="J534"/>
  <c r="B535"/>
  <c r="E535"/>
  <c r="F535"/>
  <c r="J535"/>
  <c r="B536"/>
  <c r="E536"/>
  <c r="F536"/>
  <c r="J536"/>
  <c r="B537"/>
  <c r="E537"/>
  <c r="F537"/>
  <c r="J537"/>
  <c r="B538"/>
  <c r="E538"/>
  <c r="F538"/>
  <c r="G538"/>
  <c r="J538"/>
  <c r="B539"/>
  <c r="E539"/>
  <c r="F539"/>
  <c r="J539"/>
  <c r="B540"/>
  <c r="E540"/>
  <c r="F540"/>
  <c r="J540"/>
  <c r="B541"/>
  <c r="E541"/>
  <c r="F541"/>
  <c r="J541"/>
  <c r="B542"/>
  <c r="E542"/>
  <c r="F542"/>
  <c r="J542"/>
  <c r="B543"/>
  <c r="E543"/>
  <c r="F543"/>
  <c r="G543"/>
  <c r="J543"/>
  <c r="B544"/>
  <c r="E544"/>
  <c r="F544"/>
  <c r="J544"/>
  <c r="B545"/>
  <c r="E545"/>
  <c r="F545"/>
  <c r="G545"/>
  <c r="J545"/>
  <c r="B546"/>
  <c r="E546"/>
  <c r="F546"/>
  <c r="J546"/>
  <c r="B547"/>
  <c r="E547"/>
  <c r="F547"/>
  <c r="J547"/>
  <c r="B548"/>
  <c r="E548"/>
  <c r="F548"/>
  <c r="J548"/>
  <c r="B549"/>
  <c r="E549"/>
  <c r="F549"/>
  <c r="J549"/>
  <c r="H14" i="16"/>
  <c r="A60"/>
  <c r="B54"/>
  <c r="B52"/>
  <c r="B50"/>
  <c r="B45"/>
  <c r="B43"/>
  <c r="B27"/>
  <c r="D35"/>
  <c r="B33"/>
  <c r="B28"/>
  <c r="E39"/>
  <c r="E38"/>
  <c r="D39"/>
  <c r="D31"/>
  <c r="F29"/>
  <c r="H5"/>
  <c r="D440" i="23" l="1"/>
  <c r="D220"/>
  <c r="H220" i="25"/>
  <c r="H220" i="32"/>
  <c r="H55" i="27"/>
  <c r="H55" i="28"/>
  <c r="H330" i="26"/>
  <c r="H495" i="27"/>
  <c r="H440" i="34"/>
  <c r="H275"/>
  <c r="H385" i="27"/>
  <c r="H275" i="28"/>
  <c r="H55" i="33"/>
  <c r="H385" i="28"/>
  <c r="H495"/>
  <c r="H275" i="27"/>
  <c r="H165" i="29"/>
  <c r="H550" i="23"/>
  <c r="H165" i="27"/>
  <c r="H110" i="39"/>
  <c r="H55"/>
  <c r="G5"/>
  <c r="H220"/>
  <c r="G170"/>
  <c r="G60"/>
  <c r="D495"/>
  <c r="H550"/>
  <c r="G500"/>
  <c r="G280"/>
  <c r="H330"/>
  <c r="D220"/>
  <c r="H165"/>
  <c r="D550"/>
  <c r="D275"/>
  <c r="D330"/>
  <c r="D385"/>
  <c r="G390"/>
  <c r="H440"/>
  <c r="H495"/>
  <c r="H385"/>
  <c r="H275"/>
  <c r="G60" i="38"/>
  <c r="H110"/>
  <c r="G115"/>
  <c r="H165"/>
  <c r="G280"/>
  <c r="H330"/>
  <c r="D385"/>
  <c r="H495"/>
  <c r="H440"/>
  <c r="D330"/>
  <c r="H550"/>
  <c r="G500"/>
  <c r="H55"/>
  <c r="H220"/>
  <c r="G335"/>
  <c r="H385"/>
  <c r="D495"/>
  <c r="H275"/>
  <c r="G115" i="37"/>
  <c r="H165"/>
  <c r="H220"/>
  <c r="G170"/>
  <c r="H110"/>
  <c r="H495"/>
  <c r="H55"/>
  <c r="D495"/>
  <c r="H275"/>
  <c r="D385"/>
  <c r="H550"/>
  <c r="G500"/>
  <c r="G280"/>
  <c r="H330"/>
  <c r="G390"/>
  <c r="H440"/>
  <c r="D275"/>
  <c r="G335"/>
  <c r="H385"/>
  <c r="D550"/>
  <c r="G6" i="36"/>
  <c r="H55"/>
  <c r="H165"/>
  <c r="G115"/>
  <c r="H110"/>
  <c r="G60"/>
  <c r="H220"/>
  <c r="G390"/>
  <c r="H440"/>
  <c r="H495"/>
  <c r="D275"/>
  <c r="D330"/>
  <c r="H550"/>
  <c r="G500"/>
  <c r="G335"/>
  <c r="H385"/>
  <c r="D385"/>
  <c r="D220"/>
  <c r="D495"/>
  <c r="G280"/>
  <c r="H330"/>
  <c r="D550"/>
  <c r="H275"/>
  <c r="G115" i="35"/>
  <c r="H165"/>
  <c r="G5"/>
  <c r="H55"/>
  <c r="G60"/>
  <c r="H110"/>
  <c r="G390"/>
  <c r="H440"/>
  <c r="H220"/>
  <c r="H275"/>
  <c r="G445"/>
  <c r="H495"/>
  <c r="H550"/>
  <c r="G500"/>
  <c r="G335"/>
  <c r="H385"/>
  <c r="D220"/>
  <c r="H330"/>
  <c r="H440" i="22"/>
  <c r="G391"/>
  <c r="G500"/>
  <c r="H550"/>
  <c r="G60"/>
  <c r="H110"/>
  <c r="H275"/>
  <c r="G336"/>
  <c r="H385"/>
  <c r="H330"/>
  <c r="G282"/>
  <c r="H220"/>
  <c r="H55"/>
  <c r="H165"/>
  <c r="G115"/>
  <c r="H495"/>
  <c r="G445"/>
  <c r="H495" i="23"/>
  <c r="H385" i="24"/>
  <c r="H330" i="25"/>
  <c r="D385" i="23"/>
  <c r="H330"/>
  <c r="H495" i="24"/>
  <c r="H275"/>
  <c r="H275" i="25"/>
  <c r="D495" i="23"/>
  <c r="H110" i="24"/>
  <c r="H165" i="25"/>
  <c r="D550" i="23"/>
  <c r="H220"/>
  <c r="H550" i="24"/>
  <c r="H220"/>
  <c r="H440" i="25"/>
  <c r="D330" i="23"/>
  <c r="D165"/>
  <c r="H550" i="25"/>
  <c r="D55" i="23"/>
  <c r="H55"/>
  <c r="H55" i="24"/>
  <c r="D110" i="23"/>
  <c r="H165"/>
  <c r="H440" i="24"/>
  <c r="H330"/>
  <c r="H165"/>
  <c r="H385" i="25"/>
  <c r="H440" i="23"/>
  <c r="H385"/>
  <c r="H275"/>
  <c r="H110"/>
  <c r="H495" i="25"/>
  <c r="H110"/>
  <c r="H440" i="26"/>
  <c r="H220"/>
  <c r="H110"/>
  <c r="D550"/>
  <c r="D440"/>
  <c r="D275"/>
  <c r="D220"/>
  <c r="H55" i="25"/>
  <c r="D330" i="26"/>
  <c r="D110"/>
  <c r="H275"/>
  <c r="D385"/>
  <c r="D165"/>
  <c r="H550"/>
  <c r="H385"/>
  <c r="H495"/>
  <c r="H440" i="28"/>
  <c r="H330" i="27"/>
  <c r="H55" i="26"/>
  <c r="H550" i="28"/>
  <c r="H330" i="29"/>
  <c r="H440" i="27"/>
  <c r="H110"/>
  <c r="H330" i="28"/>
  <c r="H165"/>
  <c r="H220" i="27"/>
  <c r="H220" i="28"/>
  <c r="H165" i="26"/>
  <c r="H550" i="27"/>
  <c r="D275" i="29"/>
  <c r="H495"/>
  <c r="H440"/>
  <c r="H495" i="31"/>
  <c r="H440"/>
  <c r="H385"/>
  <c r="H330"/>
  <c r="D385" i="29"/>
  <c r="H55" i="30"/>
  <c r="D220" i="31"/>
  <c r="D550" i="29"/>
  <c r="H495" i="30"/>
  <c r="H385"/>
  <c r="H110"/>
  <c r="H550" i="31"/>
  <c r="H110" i="28"/>
  <c r="D330" i="29"/>
  <c r="H385"/>
  <c r="H220"/>
  <c r="D110"/>
  <c r="H275"/>
  <c r="D495" i="30"/>
  <c r="H550" i="29"/>
  <c r="H110"/>
  <c r="H55"/>
  <c r="D440"/>
  <c r="D110" i="30"/>
  <c r="H275"/>
  <c r="D165" i="31"/>
  <c r="H440" i="30"/>
  <c r="D385" i="31"/>
  <c r="H165" i="30"/>
  <c r="D385"/>
  <c r="H330"/>
  <c r="D275"/>
  <c r="D165"/>
  <c r="H550"/>
  <c r="H220"/>
  <c r="D550" i="31"/>
  <c r="D330" i="30"/>
  <c r="D275" i="31"/>
  <c r="D55"/>
  <c r="H275"/>
  <c r="H55"/>
  <c r="H110"/>
  <c r="H550" i="32"/>
  <c r="H495"/>
  <c r="H440"/>
  <c r="H165" i="31"/>
  <c r="H220"/>
  <c r="H385" i="32"/>
  <c r="H330"/>
  <c r="H275"/>
  <c r="H110"/>
  <c r="H495" i="33"/>
  <c r="H550"/>
  <c r="H440"/>
  <c r="H385"/>
  <c r="H165"/>
  <c r="H55" i="32"/>
  <c r="H275" i="33"/>
  <c r="H165" i="32"/>
  <c r="H330" i="33"/>
  <c r="H220"/>
  <c r="D440" i="34"/>
  <c r="H165"/>
  <c r="H110"/>
  <c r="H550"/>
  <c r="H385"/>
  <c r="H110" i="33"/>
  <c r="D275" i="34"/>
  <c r="H495"/>
  <c r="H220"/>
  <c r="D330"/>
  <c r="D55"/>
  <c r="H330"/>
  <c r="H55"/>
  <c r="D10" i="16" l="1"/>
  <c r="D9"/>
  <c r="B23"/>
  <c r="D20"/>
  <c r="D12"/>
  <c r="D14"/>
  <c r="D8"/>
  <c r="D7"/>
  <c r="D11"/>
  <c r="D6"/>
  <c r="D18"/>
  <c r="D19"/>
  <c r="D13"/>
  <c r="D17"/>
  <c r="D21"/>
  <c r="D15"/>
  <c r="D22"/>
  <c r="D16"/>
  <c r="D23" l="1"/>
  <c r="J23" s="1"/>
</calcChain>
</file>

<file path=xl/sharedStrings.xml><?xml version="1.0" encoding="utf-8"?>
<sst xmlns="http://schemas.openxmlformats.org/spreadsheetml/2006/main" count="7910" uniqueCount="414">
  <si>
    <t>交信局</t>
    <rPh sb="0" eb="2">
      <t>コウシン</t>
    </rPh>
    <rPh sb="2" eb="3">
      <t>キョク</t>
    </rPh>
    <phoneticPr fontId="2"/>
  </si>
  <si>
    <t>Sent(送信)</t>
    <rPh sb="5" eb="7">
      <t>ソウシン</t>
    </rPh>
    <phoneticPr fontId="2"/>
  </si>
  <si>
    <t>Received(受信)</t>
    <rPh sb="9" eb="11">
      <t>ジュシン</t>
    </rPh>
    <phoneticPr fontId="2"/>
  </si>
  <si>
    <t>マルチ</t>
    <phoneticPr fontId="2"/>
  </si>
  <si>
    <t>得点</t>
    <rPh sb="0" eb="2">
      <t>トクテン</t>
    </rPh>
    <phoneticPr fontId="2"/>
  </si>
  <si>
    <t>運用者　</t>
    <rPh sb="0" eb="3">
      <t>ウンヨウシャ</t>
    </rPh>
    <phoneticPr fontId="2"/>
  </si>
  <si>
    <t>備考</t>
    <rPh sb="0" eb="2">
      <t>ビコウ</t>
    </rPh>
    <phoneticPr fontId="2"/>
  </si>
  <si>
    <t>Total  (合計)</t>
    <rPh sb="8" eb="10">
      <t>ゴウケイ</t>
    </rPh>
    <phoneticPr fontId="2"/>
  </si>
  <si>
    <t>月日</t>
    <rPh sb="0" eb="2">
      <t>ガッピ</t>
    </rPh>
    <phoneticPr fontId="2"/>
  </si>
  <si>
    <r>
      <t>LOG  ＳＨＥＥＴ</t>
    </r>
    <r>
      <rPr>
        <sz val="12"/>
        <rFont val="ＭＳ Ｐゴシック"/>
        <family val="3"/>
        <charset val="128"/>
      </rPr>
      <t>(ログシート)</t>
    </r>
    <r>
      <rPr>
        <b/>
        <sz val="12"/>
        <rFont val="ＭＳ Ｐゴシック"/>
        <family val="3"/>
        <charset val="128"/>
      </rPr>
      <t xml:space="preserve"> </t>
    </r>
    <phoneticPr fontId="2"/>
  </si>
  <si>
    <t>Callsign(ｺｰﾙｻｲﾝ)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</si>
  <si>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</si>
  <si>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</si>
  <si>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</si>
  <si>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</si>
  <si>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</si>
  <si>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</si>
  <si>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</si>
  <si>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t>JG5WLV</t>
  </si>
  <si>
    <t>JF1JPB</t>
  </si>
  <si>
    <t>JA1DSW</t>
  </si>
  <si>
    <t>JM1BYQ</t>
  </si>
  <si>
    <t>JA1DCK</t>
  </si>
  <si>
    <t>JA1II</t>
  </si>
  <si>
    <t>JH1OHZ</t>
  </si>
  <si>
    <t>JA1IFD</t>
  </si>
  <si>
    <t>JO1VSE</t>
  </si>
  <si>
    <t>JA1EHJ</t>
  </si>
  <si>
    <t>JA1NVF</t>
  </si>
  <si>
    <t>JP1BDM</t>
  </si>
  <si>
    <t>JA1OI</t>
  </si>
  <si>
    <t>TurboHAMLOG　CSV貼り付け</t>
    <rPh sb="15" eb="16">
      <t>ハ</t>
    </rPh>
    <rPh sb="17" eb="18">
      <t>ツ</t>
    </rPh>
    <phoneticPr fontId="2"/>
  </si>
  <si>
    <t>JE1LGY</t>
  </si>
  <si>
    <t>Call</t>
  </si>
  <si>
    <t>Date</t>
  </si>
  <si>
    <t>Time</t>
  </si>
  <si>
    <t>His</t>
  </si>
  <si>
    <t>My</t>
  </si>
  <si>
    <t>Freq</t>
  </si>
  <si>
    <t>Mode</t>
  </si>
  <si>
    <t>JH1XYR</t>
  </si>
  <si>
    <t>JP1LMU</t>
  </si>
  <si>
    <t>JH1OPY</t>
  </si>
  <si>
    <t>JJ1PSM</t>
  </si>
  <si>
    <t>整理№</t>
    <rPh sb="0" eb="2">
      <t>セイリ</t>
    </rPh>
    <phoneticPr fontId="2"/>
  </si>
  <si>
    <t>ＪＡＲＬ主催コンテスト用サマリーシート</t>
    <rPh sb="4" eb="6">
      <t>シュサイ</t>
    </rPh>
    <rPh sb="11" eb="12">
      <t>ヨウ</t>
    </rPh>
    <phoneticPr fontId="2"/>
  </si>
  <si>
    <t>バンド</t>
    <phoneticPr fontId="2"/>
  </si>
  <si>
    <t>交信局数</t>
    <rPh sb="0" eb="2">
      <t>コウシン</t>
    </rPh>
    <rPh sb="2" eb="3">
      <t>キョク</t>
    </rPh>
    <rPh sb="3" eb="4">
      <t>スウ</t>
    </rPh>
    <phoneticPr fontId="2"/>
  </si>
  <si>
    <t>得　　点</t>
    <rPh sb="0" eb="4">
      <t>トクテン</t>
    </rPh>
    <phoneticPr fontId="2"/>
  </si>
  <si>
    <t>ﾏﾙﾁﾌﾟﾗｲﾔｰ</t>
    <phoneticPr fontId="2"/>
  </si>
  <si>
    <t>コンテストの名称</t>
    <rPh sb="6" eb="8">
      <t>メイショウ</t>
    </rPh>
    <phoneticPr fontId="2"/>
  </si>
  <si>
    <t>参加部門および種目など</t>
    <rPh sb="0" eb="2">
      <t>サンカ</t>
    </rPh>
    <rPh sb="2" eb="4">
      <t>ブモン</t>
    </rPh>
    <rPh sb="7" eb="9">
      <t>シュモク</t>
    </rPh>
    <phoneticPr fontId="2"/>
  </si>
  <si>
    <t>コードナンバー</t>
    <phoneticPr fontId="2"/>
  </si>
  <si>
    <t>名　　　　　　　　　称</t>
    <rPh sb="0" eb="11">
      <t>メイショウ</t>
    </rPh>
    <phoneticPr fontId="2"/>
  </si>
  <si>
    <t>コールサイン</t>
    <phoneticPr fontId="2"/>
  </si>
  <si>
    <t>運用者のコールサイン</t>
    <rPh sb="0" eb="3">
      <t>ウンヨウシャ</t>
    </rPh>
    <phoneticPr fontId="2"/>
  </si>
  <si>
    <t>(シングルオペで上記と異なる場合)</t>
    <rPh sb="8" eb="10">
      <t>ジョウキ</t>
    </rPh>
    <rPh sb="11" eb="12">
      <t>コト</t>
    </rPh>
    <rPh sb="14" eb="16">
      <t>バアイ</t>
    </rPh>
    <phoneticPr fontId="2"/>
  </si>
  <si>
    <t>総得点</t>
    <rPh sb="0" eb="3">
      <t>ソウトクテン</t>
    </rPh>
    <phoneticPr fontId="2"/>
  </si>
  <si>
    <t>合　　　計</t>
    <rPh sb="0" eb="5">
      <t>ゴウケイ</t>
    </rPh>
    <phoneticPr fontId="2"/>
  </si>
  <si>
    <t>×</t>
    <phoneticPr fontId="2"/>
  </si>
  <si>
    <t>＝</t>
    <phoneticPr fontId="2"/>
  </si>
  <si>
    <t>　　↑フィールドデーコンテストの場合は、局種係数を記入</t>
    <rPh sb="16" eb="18">
      <t>バアイ</t>
    </rPh>
    <rPh sb="20" eb="21">
      <t>キョク</t>
    </rPh>
    <rPh sb="21" eb="22">
      <t>シュ</t>
    </rPh>
    <rPh sb="22" eb="24">
      <t>ケイスウ</t>
    </rPh>
    <rPh sb="25" eb="27">
      <t>キニュウ</t>
    </rPh>
    <phoneticPr fontId="2"/>
  </si>
  <si>
    <t>登録クラブ対抗</t>
    <rPh sb="0" eb="2">
      <t>トウロク</t>
    </rPh>
    <rPh sb="5" eb="7">
      <t>タイコウ</t>
    </rPh>
    <phoneticPr fontId="2"/>
  </si>
  <si>
    <t>登録クラブ</t>
    <rPh sb="0" eb="2">
      <t>トウロク</t>
    </rPh>
    <phoneticPr fontId="2"/>
  </si>
  <si>
    <t>番　　　号</t>
    <rPh sb="0" eb="5">
      <t>バンゴウ</t>
    </rPh>
    <phoneticPr fontId="2"/>
  </si>
  <si>
    <r>
      <t>局免許者の氏名 （社団の名称） ：　　　　　　　</t>
    </r>
    <r>
      <rPr>
        <b/>
        <sz val="10"/>
        <rFont val="ＭＳ Ｐゴシック"/>
        <family val="3"/>
        <charset val="128"/>
      </rPr>
      <t>永　井　　善　弘</t>
    </r>
    <rPh sb="0" eb="1">
      <t>キョク</t>
    </rPh>
    <rPh sb="1" eb="3">
      <t>メンキョ</t>
    </rPh>
    <rPh sb="3" eb="4">
      <t>シャ</t>
    </rPh>
    <rPh sb="5" eb="7">
      <t>シメイ</t>
    </rPh>
    <rPh sb="9" eb="11">
      <t>シャダン</t>
    </rPh>
    <rPh sb="12" eb="14">
      <t>メイショウ</t>
    </rPh>
    <rPh sb="24" eb="27">
      <t>ナガイ</t>
    </rPh>
    <rPh sb="29" eb="32">
      <t>ヨシヒロ</t>
    </rPh>
    <phoneticPr fontId="2"/>
  </si>
  <si>
    <t>名　　　　称</t>
    <rPh sb="0" eb="6">
      <t>メイショウ</t>
    </rPh>
    <phoneticPr fontId="2"/>
  </si>
  <si>
    <t>運 用 地 ：</t>
    <rPh sb="0" eb="3">
      <t>ウンヨウ</t>
    </rPh>
    <rPh sb="4" eb="5">
      <t>チ</t>
    </rPh>
    <phoneticPr fontId="2"/>
  </si>
  <si>
    <t>コンテスト中使用した</t>
    <rPh sb="5" eb="6">
      <t>チュウ</t>
    </rPh>
    <rPh sb="6" eb="8">
      <t>シヨウ</t>
    </rPh>
    <phoneticPr fontId="2"/>
  </si>
  <si>
    <t>定格出力</t>
    <rPh sb="0" eb="2">
      <t>テイカク</t>
    </rPh>
    <rPh sb="2" eb="4">
      <t>シュツリョク</t>
    </rPh>
    <phoneticPr fontId="2"/>
  </si>
  <si>
    <t>(連絡先と同一の場合は記入不用)</t>
    <rPh sb="1" eb="4">
      <t>レンラクサキ</t>
    </rPh>
    <rPh sb="5" eb="7">
      <t>ドウイツ</t>
    </rPh>
    <rPh sb="8" eb="10">
      <t>バアイ</t>
    </rPh>
    <rPh sb="11" eb="13">
      <t>キニュウ</t>
    </rPh>
    <rPh sb="13" eb="15">
      <t>フヨウ</t>
    </rPh>
    <phoneticPr fontId="2"/>
  </si>
  <si>
    <t>最大空中線電力　：</t>
    <rPh sb="0" eb="2">
      <t>サイダイ</t>
    </rPh>
    <rPh sb="2" eb="4">
      <t>クウチュウ</t>
    </rPh>
    <rPh sb="4" eb="5">
      <t>セン</t>
    </rPh>
    <rPh sb="5" eb="7">
      <t>デンリョク</t>
    </rPh>
    <phoneticPr fontId="2"/>
  </si>
  <si>
    <t>実測出力</t>
    <rPh sb="0" eb="2">
      <t>ジッソク</t>
    </rPh>
    <rPh sb="2" eb="4">
      <t>シュツリョク</t>
    </rPh>
    <phoneticPr fontId="2"/>
  </si>
  <si>
    <t>使用電源：</t>
    <rPh sb="0" eb="2">
      <t>シヨウ</t>
    </rPh>
    <rPh sb="2" eb="4">
      <t>デンゲン</t>
    </rPh>
    <phoneticPr fontId="2"/>
  </si>
  <si>
    <t>使用した設備 （リグ名称 (自作の場合は終段管名称・個数) 、空中線）　：</t>
    <rPh sb="0" eb="2">
      <t>シヨウ</t>
    </rPh>
    <rPh sb="4" eb="6">
      <t>セツビ</t>
    </rPh>
    <rPh sb="10" eb="12">
      <t>メイショウ</t>
    </rPh>
    <rPh sb="14" eb="16">
      <t>ジサク</t>
    </rPh>
    <rPh sb="17" eb="19">
      <t>バアイ</t>
    </rPh>
    <rPh sb="20" eb="21">
      <t>シュウ</t>
    </rPh>
    <rPh sb="21" eb="22">
      <t>ダン</t>
    </rPh>
    <rPh sb="22" eb="23">
      <t>カン</t>
    </rPh>
    <rPh sb="23" eb="25">
      <t>メイショウ</t>
    </rPh>
    <rPh sb="26" eb="28">
      <t>コスウ</t>
    </rPh>
    <rPh sb="31" eb="33">
      <t>クウチュウ</t>
    </rPh>
    <rPh sb="33" eb="34">
      <t>セン</t>
    </rPh>
    <phoneticPr fontId="2"/>
  </si>
  <si>
    <t>意見　（マルチオペ、ゲストオペの場合は、運用者のコールサイン（氏名）および無線従事者の資格を記入する）</t>
    <rPh sb="0" eb="2">
      <t>イケン</t>
    </rPh>
    <rPh sb="16" eb="18">
      <t>バアイ</t>
    </rPh>
    <rPh sb="20" eb="23">
      <t>ウンヨウシャ</t>
    </rPh>
    <rPh sb="31" eb="33">
      <t>シメイ</t>
    </rPh>
    <rPh sb="37" eb="39">
      <t>ムセン</t>
    </rPh>
    <rPh sb="39" eb="42">
      <t>ジュウジシャ</t>
    </rPh>
    <rPh sb="43" eb="45">
      <t>シカク</t>
    </rPh>
    <rPh sb="46" eb="48">
      <t>キニュウ</t>
    </rPh>
    <phoneticPr fontId="2"/>
  </si>
  <si>
    <t>局免許者（社団の代表者）の署名</t>
    <rPh sb="0" eb="1">
      <t>キョク</t>
    </rPh>
    <rPh sb="1" eb="3">
      <t>メンキョ</t>
    </rPh>
    <rPh sb="3" eb="4">
      <t>シャ</t>
    </rPh>
    <rPh sb="5" eb="7">
      <t>シャダン</t>
    </rPh>
    <rPh sb="8" eb="11">
      <t>ダイヒョウシャ</t>
    </rPh>
    <rPh sb="13" eb="15">
      <t>ショメイ</t>
    </rPh>
    <phoneticPr fontId="2"/>
  </si>
  <si>
    <t>印</t>
    <rPh sb="0" eb="1">
      <t>イン</t>
    </rPh>
    <phoneticPr fontId="2"/>
  </si>
  <si>
    <t>JN1EWZ</t>
  </si>
  <si>
    <t>JA1AOW</t>
  </si>
  <si>
    <t>JA1BTR</t>
  </si>
  <si>
    <t>JA1EMQ</t>
  </si>
  <si>
    <t>JA1FJJ</t>
    <phoneticPr fontId="19"/>
  </si>
  <si>
    <t>JA1GOR</t>
  </si>
  <si>
    <t>JH1AIZ</t>
  </si>
  <si>
    <t>JH1CDJ</t>
  </si>
  <si>
    <t>JH1IUZ</t>
  </si>
  <si>
    <t>JH1KPZ</t>
  </si>
  <si>
    <t>JE1DNW</t>
  </si>
  <si>
    <t>JE1HRK</t>
    <phoneticPr fontId="19"/>
  </si>
  <si>
    <t>JE1NAL</t>
  </si>
  <si>
    <t>JF1BDO</t>
  </si>
  <si>
    <t>JF1BFG</t>
  </si>
  <si>
    <t>JF1FWJ</t>
  </si>
  <si>
    <t>JF1GQR</t>
  </si>
  <si>
    <t>JF1UOW</t>
    <phoneticPr fontId="19"/>
  </si>
  <si>
    <t>JF1UOX</t>
    <phoneticPr fontId="19"/>
  </si>
  <si>
    <t>JF1WQO</t>
  </si>
  <si>
    <t>JF1XCB</t>
    <phoneticPr fontId="19"/>
  </si>
  <si>
    <t>JG1UQI</t>
    <phoneticPr fontId="2"/>
  </si>
  <si>
    <t>JI1OZF</t>
    <phoneticPr fontId="19"/>
  </si>
  <si>
    <t>JI1QWE</t>
  </si>
  <si>
    <t>JI1TQH</t>
  </si>
  <si>
    <t>JJ1GLY</t>
  </si>
  <si>
    <t>JJ1UYT</t>
    <phoneticPr fontId="19"/>
  </si>
  <si>
    <t>JK1SVK</t>
  </si>
  <si>
    <t>JL1LZJ</t>
  </si>
  <si>
    <t>JL1LZK</t>
  </si>
  <si>
    <t>JL1RXW</t>
    <phoneticPr fontId="19"/>
  </si>
  <si>
    <t>JM1DDR</t>
  </si>
  <si>
    <t>JN1FKW</t>
  </si>
  <si>
    <t>JN1SLI</t>
    <phoneticPr fontId="19"/>
  </si>
  <si>
    <t>JO1REO</t>
  </si>
  <si>
    <t>JO1UON</t>
    <phoneticPr fontId="2"/>
  </si>
  <si>
    <t>JO1USI</t>
    <phoneticPr fontId="2"/>
  </si>
  <si>
    <t>JQ1SIH</t>
  </si>
  <si>
    <t>JS1EOJ</t>
  </si>
  <si>
    <t>JS1IYX</t>
  </si>
  <si>
    <t>7L1KGU</t>
  </si>
  <si>
    <t>7N1QEQ</t>
  </si>
  <si>
    <t>7N1VVK</t>
  </si>
  <si>
    <t>7N2LQP</t>
  </si>
  <si>
    <t>7M3IRK</t>
  </si>
  <si>
    <t>7N3BAC</t>
    <phoneticPr fontId="2"/>
  </si>
  <si>
    <t>7K4IPU</t>
  </si>
  <si>
    <t>7L4AMZ</t>
  </si>
  <si>
    <t>7L4ANA</t>
  </si>
  <si>
    <t>7L4EDC</t>
  </si>
  <si>
    <t>7M4AJZ</t>
  </si>
  <si>
    <t>7M4VEG</t>
  </si>
  <si>
    <t>JE3EGO</t>
  </si>
  <si>
    <t>JE3VTQ</t>
  </si>
  <si>
    <t>JA5VE</t>
  </si>
  <si>
    <t>JA6FRS</t>
    <phoneticPr fontId="19"/>
  </si>
  <si>
    <t>クラブ員抽出用コール</t>
    <rPh sb="3" eb="4">
      <t>イン</t>
    </rPh>
    <rPh sb="4" eb="6">
      <t>チュウシュツ</t>
    </rPh>
    <rPh sb="6" eb="7">
      <t>ヨウ</t>
    </rPh>
    <phoneticPr fontId="2"/>
  </si>
  <si>
    <t>Ｙｅａｒ(年)</t>
    <rPh sb="5" eb="6">
      <t>ネン</t>
    </rPh>
    <phoneticPr fontId="2"/>
  </si>
  <si>
    <t>Band(バンド)</t>
    <phoneticPr fontId="2"/>
  </si>
  <si>
    <t>Sheet №(ｼｰﾄﾅﾝﾊﾞｰ)</t>
    <phoneticPr fontId="2"/>
  </si>
  <si>
    <t>1/</t>
    <phoneticPr fontId="2"/>
  </si>
  <si>
    <t>21:45J</t>
  </si>
  <si>
    <t>19:44J</t>
  </si>
  <si>
    <t>基本データの入力</t>
    <rPh sb="0" eb="2">
      <t>キホン</t>
    </rPh>
    <rPh sb="6" eb="8">
      <t>ニュウリョク</t>
    </rPh>
    <phoneticPr fontId="2"/>
  </si>
  <si>
    <t>の部分に基本データを入力してください。</t>
    <rPh sb="1" eb="3">
      <t>ブブン</t>
    </rPh>
    <rPh sb="4" eb="6">
      <t>キホン</t>
    </rPh>
    <rPh sb="10" eb="12">
      <t>ニュウリョク</t>
    </rPh>
    <phoneticPr fontId="2"/>
  </si>
  <si>
    <t>年</t>
    <rPh sb="0" eb="1">
      <t>ネン</t>
    </rPh>
    <phoneticPr fontId="2"/>
  </si>
  <si>
    <r>
      <t>開催年（</t>
    </r>
    <r>
      <rPr>
        <sz val="11"/>
        <color indexed="10"/>
        <rFont val="ＭＳ Ｐゴシック"/>
        <family val="3"/>
        <charset val="128"/>
      </rPr>
      <t>半角で</t>
    </r>
    <r>
      <rPr>
        <sz val="11"/>
        <rFont val="ＭＳ Ｐゴシック"/>
        <family val="3"/>
        <charset val="128"/>
      </rPr>
      <t>）</t>
    </r>
    <rPh sb="0" eb="2">
      <t>カイサイ</t>
    </rPh>
    <rPh sb="2" eb="3">
      <t>ネン</t>
    </rPh>
    <rPh sb="4" eb="6">
      <t>ハンカク</t>
    </rPh>
    <phoneticPr fontId="2"/>
  </si>
  <si>
    <r>
      <t>コールサイン（</t>
    </r>
    <r>
      <rPr>
        <sz val="11"/>
        <color indexed="10"/>
        <rFont val="ＭＳ Ｐゴシック"/>
        <family val="3"/>
        <charset val="128"/>
      </rPr>
      <t>半角で</t>
    </r>
    <r>
      <rPr>
        <sz val="11"/>
        <rFont val="ＭＳ Ｐゴシック"/>
        <family val="3"/>
        <charset val="128"/>
      </rPr>
      <t>）</t>
    </r>
    <rPh sb="7" eb="9">
      <t>ハンカク</t>
    </rPh>
    <phoneticPr fontId="2"/>
  </si>
  <si>
    <r>
      <t>氏名（</t>
    </r>
    <r>
      <rPr>
        <sz val="11"/>
        <color indexed="10"/>
        <rFont val="ＭＳ Ｐゴシック"/>
        <family val="3"/>
        <charset val="128"/>
      </rPr>
      <t>全角で</t>
    </r>
    <r>
      <rPr>
        <sz val="11"/>
        <rFont val="ＭＳ Ｐゴシック"/>
        <family val="3"/>
        <charset val="128"/>
      </rPr>
      <t>）</t>
    </r>
    <rPh sb="0" eb="2">
      <t>シメイ</t>
    </rPh>
    <rPh sb="3" eb="5">
      <t>ゼンカク</t>
    </rPh>
    <phoneticPr fontId="2"/>
  </si>
  <si>
    <r>
      <t>コンテストの名称（</t>
    </r>
    <r>
      <rPr>
        <sz val="11"/>
        <color indexed="10"/>
        <rFont val="ＭＳ Ｐゴシック"/>
        <family val="3"/>
        <charset val="128"/>
      </rPr>
      <t>枠内に</t>
    </r>
    <r>
      <rPr>
        <sz val="11"/>
        <rFont val="ＭＳ Ｐゴシック"/>
        <family val="3"/>
        <charset val="128"/>
      </rPr>
      <t>）</t>
    </r>
    <rPh sb="6" eb="8">
      <t>メイショウ</t>
    </rPh>
    <rPh sb="9" eb="11">
      <t>ワクナイ</t>
    </rPh>
    <phoneticPr fontId="2"/>
  </si>
  <si>
    <r>
      <t>住所（</t>
    </r>
    <r>
      <rPr>
        <sz val="11"/>
        <color indexed="10"/>
        <rFont val="ＭＳ Ｐゴシック"/>
        <family val="3"/>
        <charset val="128"/>
      </rPr>
      <t>枠内に入るように</t>
    </r>
    <r>
      <rPr>
        <sz val="11"/>
        <rFont val="ＭＳ Ｐゴシック"/>
        <family val="3"/>
        <charset val="128"/>
      </rPr>
      <t>）</t>
    </r>
    <rPh sb="0" eb="2">
      <t>ジュウショ</t>
    </rPh>
    <rPh sb="3" eb="5">
      <t>ワクナイ</t>
    </rPh>
    <rPh sb="6" eb="7">
      <t>ハイ</t>
    </rPh>
    <phoneticPr fontId="2"/>
  </si>
  <si>
    <r>
      <t>メールアドレス（</t>
    </r>
    <r>
      <rPr>
        <sz val="11"/>
        <color indexed="10"/>
        <rFont val="ＭＳ Ｐゴシック"/>
        <family val="3"/>
        <charset val="128"/>
      </rPr>
      <t>半角で</t>
    </r>
    <r>
      <rPr>
        <sz val="11"/>
        <rFont val="ＭＳ Ｐゴシック"/>
        <family val="3"/>
        <charset val="128"/>
      </rPr>
      <t>）</t>
    </r>
    <phoneticPr fontId="2"/>
  </si>
  <si>
    <r>
      <t>電話番号（</t>
    </r>
    <r>
      <rPr>
        <sz val="11"/>
        <color indexed="10"/>
        <rFont val="ＭＳ Ｐゴシック"/>
        <family val="3"/>
        <charset val="128"/>
      </rPr>
      <t>半角で</t>
    </r>
    <r>
      <rPr>
        <sz val="11"/>
        <rFont val="ＭＳ Ｐゴシック"/>
        <family val="3"/>
        <charset val="128"/>
      </rPr>
      <t>）</t>
    </r>
    <rPh sb="0" eb="2">
      <t>デンワ</t>
    </rPh>
    <rPh sb="2" eb="4">
      <t>バンゴウ</t>
    </rPh>
    <phoneticPr fontId="2"/>
  </si>
  <si>
    <t>日本国内のアマチュア相当資格を記入してください。</t>
    <rPh sb="0" eb="2">
      <t>ニホン</t>
    </rPh>
    <rPh sb="2" eb="4">
      <t>コクナイ</t>
    </rPh>
    <rPh sb="10" eb="12">
      <t>ソウトウ</t>
    </rPh>
    <rPh sb="12" eb="14">
      <t>シカク</t>
    </rPh>
    <rPh sb="15" eb="17">
      <t>キニュウ</t>
    </rPh>
    <phoneticPr fontId="2"/>
  </si>
  <si>
    <t>最大送信電力</t>
    <rPh sb="0" eb="2">
      <t>サイダイ</t>
    </rPh>
    <rPh sb="2" eb="4">
      <t>ソウシン</t>
    </rPh>
    <rPh sb="4" eb="6">
      <t>デンリョク</t>
    </rPh>
    <phoneticPr fontId="2"/>
  </si>
  <si>
    <t>W</t>
    <phoneticPr fontId="2"/>
  </si>
  <si>
    <t>レ</t>
    <phoneticPr fontId="2"/>
  </si>
  <si>
    <r>
      <t>無線従事者資格（</t>
    </r>
    <r>
      <rPr>
        <sz val="11"/>
        <color indexed="10"/>
        <rFont val="ＭＳ Ｐゴシック"/>
        <family val="3"/>
        <charset val="128"/>
      </rPr>
      <t>全角で</t>
    </r>
    <r>
      <rPr>
        <sz val="11"/>
        <rFont val="ＭＳ Ｐゴシック"/>
        <family val="3"/>
        <charset val="128"/>
      </rPr>
      <t>）</t>
    </r>
    <rPh sb="0" eb="2">
      <t>ムセン</t>
    </rPh>
    <rPh sb="2" eb="5">
      <t>ジュウジシャ</t>
    </rPh>
    <rPh sb="5" eb="7">
      <t>シカク</t>
    </rPh>
    <phoneticPr fontId="2"/>
  </si>
  <si>
    <t>ログの提出日</t>
    <rPh sb="3" eb="5">
      <t>テイシュツ</t>
    </rPh>
    <rPh sb="5" eb="6">
      <t>ビ</t>
    </rPh>
    <phoneticPr fontId="2"/>
  </si>
  <si>
    <t xml:space="preserve">     ＴＥＬ ：</t>
    <phoneticPr fontId="2"/>
  </si>
  <si>
    <r>
      <t>E-mail ：</t>
    </r>
    <r>
      <rPr>
        <b/>
        <sz val="10"/>
        <rFont val="ＭＳ Ｐゴシック"/>
        <family val="3"/>
        <charset val="128"/>
      </rPr>
      <t xml:space="preserve"> </t>
    </r>
    <phoneticPr fontId="2"/>
  </si>
  <si>
    <t>局免許者の無線従事者資格 ：</t>
    <rPh sb="0" eb="1">
      <t>キョク</t>
    </rPh>
    <rPh sb="1" eb="3">
      <t>メンキョ</t>
    </rPh>
    <rPh sb="3" eb="4">
      <t>シャ</t>
    </rPh>
    <rPh sb="5" eb="7">
      <t>ムセン</t>
    </rPh>
    <rPh sb="7" eb="10">
      <t>ジュウジシャ</t>
    </rPh>
    <rPh sb="10" eb="12">
      <t>シカク</t>
    </rPh>
    <phoneticPr fontId="2"/>
  </si>
  <si>
    <t xml:space="preserve">    14 MHz</t>
    <phoneticPr fontId="2"/>
  </si>
  <si>
    <t xml:space="preserve">    21 MHz</t>
    <phoneticPr fontId="2"/>
  </si>
  <si>
    <t xml:space="preserve">    28 MHz</t>
    <phoneticPr fontId="2"/>
  </si>
  <si>
    <t xml:space="preserve">    50 MHz</t>
    <phoneticPr fontId="2"/>
  </si>
  <si>
    <t xml:space="preserve">   144 MHz</t>
    <phoneticPr fontId="2"/>
  </si>
  <si>
    <t xml:space="preserve">   430 MHz</t>
    <phoneticPr fontId="2"/>
  </si>
  <si>
    <t xml:space="preserve">   3.5 MHz</t>
    <phoneticPr fontId="2"/>
  </si>
  <si>
    <t xml:space="preserve">   1.9 MHz</t>
    <phoneticPr fontId="2"/>
  </si>
  <si>
    <t xml:space="preserve">  1200 MHz</t>
    <phoneticPr fontId="2"/>
  </si>
  <si>
    <t xml:space="preserve">  2400 MHz</t>
    <phoneticPr fontId="2"/>
  </si>
  <si>
    <t xml:space="preserve">  5600 MHz</t>
    <phoneticPr fontId="2"/>
  </si>
  <si>
    <t xml:space="preserve">     7 MHz</t>
    <phoneticPr fontId="2"/>
  </si>
  <si>
    <t>連絡先 ： 　〒</t>
    <rPh sb="0" eb="3">
      <t>レンラクサキ</t>
    </rPh>
    <phoneticPr fontId="2"/>
  </si>
  <si>
    <t>GP(8mH)</t>
    <phoneticPr fontId="2"/>
  </si>
  <si>
    <r>
      <t>使用リグ（</t>
    </r>
    <r>
      <rPr>
        <sz val="11"/>
        <color indexed="10"/>
        <rFont val="ＭＳ Ｐゴシック"/>
        <family val="3"/>
        <charset val="128"/>
      </rPr>
      <t>枠内に入るように</t>
    </r>
    <r>
      <rPr>
        <sz val="11"/>
        <rFont val="ＭＳ Ｐゴシック"/>
        <family val="3"/>
        <charset val="128"/>
      </rPr>
      <t>）</t>
    </r>
    <rPh sb="0" eb="2">
      <t>シヨウ</t>
    </rPh>
    <phoneticPr fontId="2"/>
  </si>
  <si>
    <r>
      <t>使用アンテナ（</t>
    </r>
    <r>
      <rPr>
        <sz val="11"/>
        <color indexed="10"/>
        <rFont val="ＭＳ Ｐゴシック"/>
        <family val="3"/>
        <charset val="128"/>
      </rPr>
      <t>枠内に</t>
    </r>
    <r>
      <rPr>
        <sz val="11"/>
        <rFont val="ＭＳ Ｐゴシック"/>
        <family val="3"/>
        <charset val="128"/>
      </rPr>
      <t>）</t>
    </r>
    <rPh sb="0" eb="2">
      <t>シヨウ</t>
    </rPh>
    <phoneticPr fontId="2"/>
  </si>
  <si>
    <r>
      <t>意　　見（</t>
    </r>
    <r>
      <rPr>
        <sz val="11"/>
        <color indexed="10"/>
        <rFont val="ＭＳ Ｐゴシック"/>
        <family val="3"/>
        <charset val="128"/>
      </rPr>
      <t>枠内に入るように</t>
    </r>
    <r>
      <rPr>
        <sz val="11"/>
        <rFont val="ＭＳ Ｐゴシック"/>
        <family val="3"/>
        <charset val="128"/>
      </rPr>
      <t>）</t>
    </r>
    <rPh sb="0" eb="1">
      <t>イ</t>
    </rPh>
    <rPh sb="3" eb="4">
      <t>ケン</t>
    </rPh>
    <phoneticPr fontId="2"/>
  </si>
  <si>
    <t>今年も楽しく参加できました。</t>
    <rPh sb="0" eb="2">
      <t>コトシ</t>
    </rPh>
    <rPh sb="3" eb="4">
      <t>タノ</t>
    </rPh>
    <rPh sb="6" eb="8">
      <t>サンカ</t>
    </rPh>
    <phoneticPr fontId="2"/>
  </si>
  <si>
    <t>結果発表が楽しみです。</t>
    <rPh sb="0" eb="2">
      <t>ケッカ</t>
    </rPh>
    <rPh sb="2" eb="4">
      <t>ハッピョウ</t>
    </rPh>
    <rPh sb="5" eb="6">
      <t>タノ</t>
    </rPh>
    <phoneticPr fontId="2"/>
  </si>
  <si>
    <r>
      <t>　　　または</t>
    </r>
    <r>
      <rPr>
        <b/>
        <sz val="11"/>
        <rFont val="ＭＳ Ｐゴシック"/>
        <family val="3"/>
        <charset val="128"/>
      </rPr>
      <t>＊</t>
    </r>
    <r>
      <rPr>
        <sz val="11"/>
        <rFont val="ＭＳ Ｐゴシック"/>
        <family val="3"/>
        <charset val="128"/>
      </rPr>
      <t>または■　を記入してください。</t>
    </r>
    <phoneticPr fontId="2"/>
  </si>
  <si>
    <t>JA4EAF</t>
    <phoneticPr fontId="19"/>
  </si>
  <si>
    <r>
      <t>　　　該当する方に（全角カタカナの）</t>
    </r>
    <r>
      <rPr>
        <b/>
        <sz val="11"/>
        <rFont val="ＭＳ Ｐゴシック"/>
        <family val="3"/>
        <charset val="128"/>
      </rPr>
      <t>レ</t>
    </r>
    <rPh sb="3" eb="5">
      <t>ガイトウ</t>
    </rPh>
    <rPh sb="7" eb="8">
      <t>ホウ</t>
    </rPh>
    <rPh sb="10" eb="12">
      <t>ゼンカク</t>
    </rPh>
    <phoneticPr fontId="2"/>
  </si>
  <si>
    <t>およびログシートなどが事実と相違ないものであることを、私の名誉において誓います。</t>
    <rPh sb="11" eb="13">
      <t>ジジツ</t>
    </rPh>
    <rPh sb="14" eb="16">
      <t>ソウイ</t>
    </rPh>
    <rPh sb="27" eb="28">
      <t>ワタシ</t>
    </rPh>
    <rPh sb="29" eb="31">
      <t>メイヨ</t>
    </rPh>
    <rPh sb="35" eb="36">
      <t>チカ</t>
    </rPh>
    <phoneticPr fontId="2"/>
  </si>
  <si>
    <r>
      <t>　私は、</t>
    </r>
    <r>
      <rPr>
        <strike/>
        <sz val="10"/>
        <rFont val="ＭＳ 明朝"/>
        <family val="1"/>
        <charset val="128"/>
      </rPr>
      <t>JARL制定の</t>
    </r>
    <r>
      <rPr>
        <sz val="10"/>
        <rFont val="ＭＳ 明朝"/>
        <family val="1"/>
        <charset val="128"/>
      </rPr>
      <t>コンテスト規約および電波法令にしたがい運用した結果、提出するサマリーシート</t>
    </r>
    <rPh sb="1" eb="2">
      <t>ワタシ</t>
    </rPh>
    <rPh sb="8" eb="10">
      <t>セイテイ</t>
    </rPh>
    <rPh sb="16" eb="18">
      <t>キヤク</t>
    </rPh>
    <rPh sb="21" eb="23">
      <t>デンパ</t>
    </rPh>
    <rPh sb="23" eb="25">
      <t>ホウレイ</t>
    </rPh>
    <rPh sb="30" eb="32">
      <t>ウンヨウ</t>
    </rPh>
    <rPh sb="34" eb="36">
      <t>ケッカ</t>
    </rPh>
    <rPh sb="37" eb="39">
      <t>テイシュツ</t>
    </rPh>
    <phoneticPr fontId="2"/>
  </si>
  <si>
    <t>Callsign(ｺｰﾙｻｲﾝ)</t>
    <phoneticPr fontId="2"/>
  </si>
  <si>
    <t>Band(バンド)</t>
    <phoneticPr fontId="2"/>
  </si>
  <si>
    <t>1.9MHz</t>
    <phoneticPr fontId="2"/>
  </si>
  <si>
    <t>Sheet №(ｼｰﾄﾅﾝﾊﾞｰ)</t>
    <phoneticPr fontId="2"/>
  </si>
  <si>
    <t>1/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</si>
  <si>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</si>
  <si>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</si>
  <si>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</si>
  <si>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</si>
  <si>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</si>
  <si>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</si>
  <si>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</si>
  <si>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r>
      <t>LOG  ＳＨＥＥＴ</t>
    </r>
    <r>
      <rPr>
        <sz val="12"/>
        <rFont val="ＭＳ Ｐゴシック"/>
        <family val="3"/>
        <charset val="128"/>
      </rPr>
      <t>(ログシート)</t>
    </r>
    <r>
      <rPr>
        <b/>
        <sz val="12"/>
        <rFont val="ＭＳ Ｐゴシック"/>
        <family val="3"/>
        <charset val="128"/>
      </rPr>
      <t xml:space="preserve"> </t>
    </r>
    <phoneticPr fontId="2"/>
  </si>
  <si>
    <r>
      <t>LOG  ＳＨＥＥＴ</t>
    </r>
    <r>
      <rPr>
        <sz val="12"/>
        <rFont val="ＭＳ Ｐゴシック"/>
        <family val="3"/>
        <charset val="128"/>
      </rPr>
      <t>(ログシート)</t>
    </r>
    <r>
      <rPr>
        <b/>
        <sz val="12"/>
        <rFont val="ＭＳ Ｐゴシック"/>
        <family val="3"/>
        <charset val="128"/>
      </rPr>
      <t xml:space="preserve"> </t>
    </r>
    <phoneticPr fontId="2"/>
  </si>
  <si>
    <t>Callsign(ｺｰﾙｻｲﾝ)</t>
    <phoneticPr fontId="2"/>
  </si>
  <si>
    <t>Band(バンド)</t>
    <phoneticPr fontId="2"/>
  </si>
  <si>
    <t>Sheet №(ｼｰﾄﾅﾝﾊﾞｰ)</t>
    <phoneticPr fontId="2"/>
  </si>
  <si>
    <t>1/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</si>
  <si>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</si>
  <si>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</si>
  <si>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</si>
  <si>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</si>
  <si>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</si>
  <si>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</si>
  <si>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</si>
  <si>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t>Callsign(ｺｰﾙｻｲﾝ)</t>
    <phoneticPr fontId="2"/>
  </si>
  <si>
    <t>Band(バンド)</t>
    <phoneticPr fontId="2"/>
  </si>
  <si>
    <t>Sheet №(ｼｰﾄﾅﾝﾊﾞｰ)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</si>
  <si>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</si>
  <si>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</si>
  <si>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</si>
  <si>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</si>
  <si>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</si>
  <si>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</si>
  <si>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</si>
  <si>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r>
      <t>LOG  ＳＨＥＥＴ</t>
    </r>
    <r>
      <rPr>
        <sz val="12"/>
        <rFont val="ＭＳ Ｐゴシック"/>
        <family val="3"/>
        <charset val="128"/>
      </rPr>
      <t>(ログシート)</t>
    </r>
    <r>
      <rPr>
        <b/>
        <sz val="12"/>
        <rFont val="ＭＳ Ｐゴシック"/>
        <family val="3"/>
        <charset val="128"/>
      </rPr>
      <t xml:space="preserve"> </t>
    </r>
    <phoneticPr fontId="2"/>
  </si>
  <si>
    <t>Callsign(ｺｰﾙｻｲﾝ)</t>
    <phoneticPr fontId="2"/>
  </si>
  <si>
    <t>Band(バンド)</t>
    <phoneticPr fontId="2"/>
  </si>
  <si>
    <t>Sheet №(ｼｰﾄﾅﾝﾊﾞｰ)</t>
    <phoneticPr fontId="2"/>
  </si>
  <si>
    <t>1/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</si>
  <si>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</si>
  <si>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</si>
  <si>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</si>
  <si>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</si>
  <si>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</si>
  <si>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</si>
  <si>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</si>
  <si>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t>Callsign(ｺｰﾙｻｲﾝ)</t>
    <phoneticPr fontId="2"/>
  </si>
  <si>
    <t>Band(バンド)</t>
    <phoneticPr fontId="2"/>
  </si>
  <si>
    <t>Sheet №(ｼｰﾄﾅﾝﾊﾞｰ)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</si>
  <si>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</si>
  <si>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</si>
  <si>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</si>
  <si>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</si>
  <si>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</si>
  <si>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</si>
  <si>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</si>
  <si>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t>Callsign(ｺｰﾙｻｲﾝ)</t>
    <phoneticPr fontId="2"/>
  </si>
  <si>
    <t>Band(バンド)</t>
    <phoneticPr fontId="2"/>
  </si>
  <si>
    <t>Sheet №(ｼｰﾄﾅﾝﾊﾞｰ)</t>
    <phoneticPr fontId="2"/>
  </si>
  <si>
    <t>1/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</si>
  <si>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</si>
  <si>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</si>
  <si>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</si>
  <si>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</si>
  <si>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</si>
  <si>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</si>
  <si>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</si>
  <si>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r>
      <t>LOG  ＳＨＥＥＴ</t>
    </r>
    <r>
      <rPr>
        <sz val="12"/>
        <rFont val="ＭＳ Ｐゴシック"/>
        <family val="3"/>
        <charset val="128"/>
      </rPr>
      <t>(ログシート)</t>
    </r>
    <r>
      <rPr>
        <b/>
        <sz val="12"/>
        <rFont val="ＭＳ Ｐゴシック"/>
        <family val="3"/>
        <charset val="128"/>
      </rPr>
      <t xml:space="preserve"> </t>
    </r>
    <phoneticPr fontId="2"/>
  </si>
  <si>
    <t>Callsign(ｺｰﾙｻｲﾝ)</t>
    <phoneticPr fontId="2"/>
  </si>
  <si>
    <t>Band(バンド)</t>
    <phoneticPr fontId="2"/>
  </si>
  <si>
    <t>Sheet №(ｼｰﾄﾅﾝﾊﾞｰ)</t>
    <phoneticPr fontId="2"/>
  </si>
  <si>
    <t>1/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</si>
  <si>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</si>
  <si>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</si>
  <si>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</si>
  <si>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</si>
  <si>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</si>
  <si>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</si>
  <si>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</si>
  <si>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t>Callsign(ｺｰﾙｻｲﾝ)</t>
    <phoneticPr fontId="2"/>
  </si>
  <si>
    <t>Band(バンド)</t>
    <phoneticPr fontId="2"/>
  </si>
  <si>
    <t>Sheet №(ｼｰﾄﾅﾝﾊﾞｰ)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</si>
  <si>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</si>
  <si>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</si>
  <si>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</si>
  <si>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</si>
  <si>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</si>
  <si>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</si>
  <si>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</si>
  <si>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t>430MHz</t>
  </si>
  <si>
    <t>430MHz</t>
    <phoneticPr fontId="2"/>
  </si>
  <si>
    <t>Callsign(ｺｰﾙｻｲﾝ)</t>
    <phoneticPr fontId="2"/>
  </si>
  <si>
    <t>Band(バンド)</t>
    <phoneticPr fontId="2"/>
  </si>
  <si>
    <t>Sheet №(ｼｰﾄﾅﾝﾊﾞｰ)</t>
    <phoneticPr fontId="2"/>
  </si>
  <si>
    <t>Date</t>
    <phoneticPr fontId="2"/>
  </si>
  <si>
    <t>Station Wkd</t>
    <phoneticPr fontId="2"/>
  </si>
  <si>
    <t>Exchange(コンテストナンバー)</t>
    <phoneticPr fontId="2"/>
  </si>
  <si>
    <t>Multi</t>
    <phoneticPr fontId="2"/>
  </si>
  <si>
    <t>Pts</t>
    <phoneticPr fontId="2"/>
  </si>
  <si>
    <t>Op</t>
    <phoneticPr fontId="2"/>
  </si>
  <si>
    <t>Rmks</t>
    <phoneticPr fontId="2"/>
  </si>
  <si>
    <t>3.5MHz</t>
  </si>
  <si>
    <t>3.5MHz</t>
    <phoneticPr fontId="2"/>
  </si>
  <si>
    <t>7MHz</t>
  </si>
  <si>
    <t>14MHz</t>
  </si>
  <si>
    <t>21MHz</t>
  </si>
  <si>
    <t>28MHz</t>
  </si>
  <si>
    <t>50MHz</t>
  </si>
  <si>
    <t>144MHz</t>
  </si>
  <si>
    <t>1200MHz</t>
  </si>
  <si>
    <t>1200MHz</t>
    <phoneticPr fontId="2"/>
  </si>
  <si>
    <t>2400MHz</t>
  </si>
  <si>
    <t>5600MHz</t>
  </si>
  <si>
    <t>10.1GHz</t>
  </si>
  <si>
    <t>マルチプライヤの合計欄に</t>
    <rPh sb="8" eb="10">
      <t>ゴウケイ</t>
    </rPh>
    <rPh sb="10" eb="11">
      <t>ラン</t>
    </rPh>
    <phoneticPr fontId="2"/>
  </si>
  <si>
    <t>運用日数を記入してください</t>
    <rPh sb="0" eb="2">
      <t>ウンヨウ</t>
    </rPh>
    <rPh sb="2" eb="4">
      <t>ニッスウ</t>
    </rPh>
    <rPh sb="5" eb="7">
      <t>キニュウ</t>
    </rPh>
    <phoneticPr fontId="2"/>
  </si>
  <si>
    <t>その他の項目は自動で入ります</t>
    <rPh sb="2" eb="3">
      <t>タ</t>
    </rPh>
    <rPh sb="4" eb="6">
      <t>コウモク</t>
    </rPh>
    <rPh sb="7" eb="9">
      <t>ジドウ</t>
    </rPh>
    <rPh sb="10" eb="11">
      <t>ハイ</t>
    </rPh>
    <phoneticPr fontId="2"/>
  </si>
  <si>
    <t>IC-9100M　、ID-51</t>
    <phoneticPr fontId="2"/>
  </si>
  <si>
    <t>初めてマルチ30日を達成できました。</t>
    <rPh sb="0" eb="1">
      <t>ハジ</t>
    </rPh>
    <rPh sb="8" eb="9">
      <t>ニチ</t>
    </rPh>
    <rPh sb="10" eb="12">
      <t>タッセイ</t>
    </rPh>
    <phoneticPr fontId="2"/>
  </si>
  <si>
    <t>JA1QRZ</t>
    <phoneticPr fontId="2"/>
  </si>
  <si>
    <t>電波　公男</t>
    <rPh sb="0" eb="2">
      <t>デンパ</t>
    </rPh>
    <rPh sb="3" eb="5">
      <t>キミオ</t>
    </rPh>
    <phoneticPr fontId="2"/>
  </si>
  <si>
    <t>第三級アマチュア無線技士</t>
    <rPh sb="0" eb="1">
      <t>ダイ</t>
    </rPh>
    <rPh sb="1" eb="2">
      <t>３</t>
    </rPh>
    <rPh sb="2" eb="3">
      <t>キュウ</t>
    </rPh>
    <rPh sb="8" eb="10">
      <t>ムセン</t>
    </rPh>
    <rPh sb="10" eb="12">
      <t>ギシ</t>
    </rPh>
    <phoneticPr fontId="2"/>
  </si>
  <si>
    <t>046-899-0599</t>
    <phoneticPr fontId="2"/>
  </si>
  <si>
    <t>ja1qrz@jarl.com</t>
    <phoneticPr fontId="2"/>
  </si>
  <si>
    <t>238-7388　神奈川県　横須賀市　岩戸　8-1-5</t>
    <phoneticPr fontId="2"/>
  </si>
  <si>
    <t>135kHz</t>
    <phoneticPr fontId="2"/>
  </si>
  <si>
    <t>475kHz</t>
    <phoneticPr fontId="2"/>
  </si>
  <si>
    <t>10MHz</t>
    <phoneticPr fontId="2"/>
  </si>
  <si>
    <t>18MHz</t>
    <phoneticPr fontId="2"/>
  </si>
  <si>
    <t>24MHz</t>
    <phoneticPr fontId="2"/>
  </si>
  <si>
    <t xml:space="preserve">    10 MHz</t>
    <phoneticPr fontId="2"/>
  </si>
  <si>
    <t xml:space="preserve">    18 MHz</t>
    <phoneticPr fontId="2"/>
  </si>
  <si>
    <t xml:space="preserve">    24 MHz</t>
    <phoneticPr fontId="2"/>
  </si>
  <si>
    <t xml:space="preserve">   135 kHz</t>
    <phoneticPr fontId="2"/>
  </si>
  <si>
    <t xml:space="preserve">   475 kHz</t>
    <phoneticPr fontId="2"/>
  </si>
  <si>
    <t>JA1KH</t>
    <phoneticPr fontId="19"/>
  </si>
  <si>
    <t>JA1BCD</t>
    <phoneticPr fontId="19"/>
  </si>
  <si>
    <t>JA1BNW</t>
    <phoneticPr fontId="2"/>
  </si>
  <si>
    <t>JA1DKS</t>
    <phoneticPr fontId="19"/>
  </si>
  <si>
    <t>JA1EHC</t>
    <phoneticPr fontId="19"/>
  </si>
  <si>
    <t>JA1FUI</t>
    <phoneticPr fontId="26"/>
  </si>
  <si>
    <t>JA1OCK</t>
    <phoneticPr fontId="19"/>
  </si>
  <si>
    <t>JA1PIG</t>
    <phoneticPr fontId="19"/>
  </si>
  <si>
    <t>JA1RRG</t>
    <phoneticPr fontId="19"/>
  </si>
  <si>
    <t>JA1WTR</t>
    <phoneticPr fontId="19"/>
  </si>
  <si>
    <t>JH1DII</t>
    <phoneticPr fontId="19"/>
  </si>
  <si>
    <t>JH1EHA</t>
    <phoneticPr fontId="2"/>
  </si>
  <si>
    <t>JH1GWL</t>
    <phoneticPr fontId="19"/>
  </si>
  <si>
    <t>JH1NOB</t>
    <phoneticPr fontId="26"/>
  </si>
  <si>
    <t>JH1WKA</t>
    <phoneticPr fontId="26"/>
  </si>
  <si>
    <t>JR1HVE</t>
    <phoneticPr fontId="19"/>
  </si>
  <si>
    <t>JR1SLM</t>
    <phoneticPr fontId="26"/>
  </si>
  <si>
    <t>JE1AVH</t>
    <phoneticPr fontId="19"/>
  </si>
  <si>
    <t>JE1LGW</t>
    <phoneticPr fontId="26"/>
  </si>
  <si>
    <t>JE1PIQ</t>
    <phoneticPr fontId="19"/>
  </si>
  <si>
    <t>JE1QIE</t>
    <phoneticPr fontId="19"/>
  </si>
  <si>
    <t>JF1CPF</t>
    <phoneticPr fontId="19"/>
  </si>
  <si>
    <t>JG1XIX</t>
    <phoneticPr fontId="19"/>
  </si>
  <si>
    <t>JI1HQY</t>
    <phoneticPr fontId="26"/>
  </si>
  <si>
    <t>JI1MDZ</t>
    <phoneticPr fontId="26"/>
  </si>
  <si>
    <t>JL1OFH</t>
    <phoneticPr fontId="2"/>
  </si>
  <si>
    <t>JO1TFS</t>
    <phoneticPr fontId="26"/>
  </si>
  <si>
    <t>JS1VKK</t>
    <phoneticPr fontId="26"/>
  </si>
  <si>
    <t>7L1FUS</t>
    <phoneticPr fontId="2"/>
  </si>
  <si>
    <t>7L4DVJ</t>
    <phoneticPr fontId="26"/>
  </si>
  <si>
    <t>JS6OYM</t>
    <phoneticPr fontId="2"/>
  </si>
  <si>
    <t>JA1YBQ</t>
    <phoneticPr fontId="19"/>
  </si>
  <si>
    <t>JI1OXZ</t>
    <phoneticPr fontId="2"/>
  </si>
  <si>
    <t>7N3XCO</t>
    <phoneticPr fontId="2"/>
  </si>
  <si>
    <t>JA1FXF</t>
    <phoneticPr fontId="2"/>
  </si>
  <si>
    <t>2/</t>
    <phoneticPr fontId="2"/>
  </si>
  <si>
    <t>3/</t>
    <phoneticPr fontId="2"/>
  </si>
  <si>
    <t>4/</t>
    <phoneticPr fontId="2"/>
  </si>
  <si>
    <t>5/</t>
    <phoneticPr fontId="2"/>
  </si>
  <si>
    <t>6/</t>
    <phoneticPr fontId="2"/>
  </si>
  <si>
    <t>7/</t>
    <phoneticPr fontId="2"/>
  </si>
  <si>
    <t>8/</t>
    <phoneticPr fontId="2"/>
  </si>
  <si>
    <t>9/</t>
    <phoneticPr fontId="2"/>
  </si>
  <si>
    <t>10/</t>
    <phoneticPr fontId="2"/>
  </si>
  <si>
    <t>2/</t>
    <phoneticPr fontId="2"/>
  </si>
  <si>
    <t>3/</t>
    <phoneticPr fontId="2"/>
  </si>
  <si>
    <t>4/</t>
    <phoneticPr fontId="2"/>
  </si>
  <si>
    <t>5/</t>
    <phoneticPr fontId="2"/>
  </si>
  <si>
    <t>7/</t>
    <phoneticPr fontId="2"/>
  </si>
  <si>
    <t>8/</t>
    <phoneticPr fontId="2"/>
  </si>
  <si>
    <t>9/</t>
    <phoneticPr fontId="2"/>
  </si>
  <si>
    <t>3/</t>
    <phoneticPr fontId="2"/>
  </si>
  <si>
    <t>4/</t>
    <phoneticPr fontId="2"/>
  </si>
  <si>
    <t>5/</t>
    <phoneticPr fontId="2"/>
  </si>
  <si>
    <t>9/</t>
    <phoneticPr fontId="2"/>
  </si>
  <si>
    <t>2/</t>
    <phoneticPr fontId="2"/>
  </si>
  <si>
    <t>4/</t>
    <phoneticPr fontId="2"/>
  </si>
  <si>
    <t>5/</t>
    <phoneticPr fontId="2"/>
  </si>
  <si>
    <t>6/</t>
    <phoneticPr fontId="2"/>
  </si>
  <si>
    <t>4/</t>
    <phoneticPr fontId="2"/>
  </si>
  <si>
    <t>6/</t>
    <phoneticPr fontId="2"/>
  </si>
  <si>
    <t>9/</t>
    <phoneticPr fontId="2"/>
  </si>
  <si>
    <t>10/</t>
    <phoneticPr fontId="2"/>
  </si>
  <si>
    <t>8/</t>
    <phoneticPr fontId="2"/>
  </si>
  <si>
    <t>10/</t>
    <phoneticPr fontId="2"/>
  </si>
  <si>
    <t>4/</t>
    <phoneticPr fontId="2"/>
  </si>
  <si>
    <t>7/</t>
    <phoneticPr fontId="2"/>
  </si>
  <si>
    <t>2/</t>
    <phoneticPr fontId="2"/>
  </si>
  <si>
    <t>3/</t>
    <phoneticPr fontId="2"/>
  </si>
  <si>
    <t>8/</t>
    <phoneticPr fontId="2"/>
  </si>
  <si>
    <t>10/</t>
    <phoneticPr fontId="2"/>
  </si>
  <si>
    <t>11/</t>
    <phoneticPr fontId="2"/>
  </si>
  <si>
    <t>12/</t>
    <phoneticPr fontId="2"/>
  </si>
  <si>
    <t>13/</t>
    <phoneticPr fontId="2"/>
  </si>
  <si>
    <t>14/</t>
    <phoneticPr fontId="2"/>
  </si>
  <si>
    <t>15/</t>
    <phoneticPr fontId="2"/>
  </si>
  <si>
    <t>16/</t>
    <phoneticPr fontId="2"/>
  </si>
  <si>
    <t>17/</t>
    <phoneticPr fontId="2"/>
  </si>
  <si>
    <t>18/</t>
    <phoneticPr fontId="2"/>
  </si>
  <si>
    <t>19/</t>
    <phoneticPr fontId="2"/>
  </si>
  <si>
    <t>20/</t>
    <phoneticPr fontId="2"/>
  </si>
  <si>
    <t>21/</t>
    <phoneticPr fontId="2"/>
  </si>
  <si>
    <t>22/</t>
    <phoneticPr fontId="2"/>
  </si>
  <si>
    <t>23/</t>
    <phoneticPr fontId="2"/>
  </si>
  <si>
    <t>24/</t>
    <phoneticPr fontId="2"/>
  </si>
  <si>
    <t>25/</t>
    <phoneticPr fontId="2"/>
  </si>
  <si>
    <t>26/</t>
    <phoneticPr fontId="2"/>
  </si>
  <si>
    <t>27/</t>
    <phoneticPr fontId="2"/>
  </si>
  <si>
    <t>28/</t>
    <phoneticPr fontId="2"/>
  </si>
  <si>
    <t>29/</t>
    <phoneticPr fontId="2"/>
  </si>
  <si>
    <t>30/</t>
    <phoneticPr fontId="2"/>
  </si>
  <si>
    <t>Time</t>
    <phoneticPr fontId="2"/>
  </si>
  <si>
    <t>時分</t>
    <rPh sb="0" eb="1">
      <t>ジ</t>
    </rPh>
    <rPh sb="1" eb="2">
      <t>フン</t>
    </rPh>
    <phoneticPr fontId="2"/>
  </si>
  <si>
    <t>第13回　JARL横須賀ｸﾗﾌﾞﾏﾗｿﾝｺﾝﾃｽﾄ</t>
    <phoneticPr fontId="2"/>
  </si>
</sst>
</file>

<file path=xl/styles.xml><?xml version="1.0" encoding="utf-8"?>
<styleSheet xmlns="http://schemas.openxmlformats.org/spreadsheetml/2006/main">
  <numFmts count="5">
    <numFmt numFmtId="176" formatCode="0_ "/>
    <numFmt numFmtId="177" formatCode="m/d;@"/>
    <numFmt numFmtId="178" formatCode="h:mm;@"/>
    <numFmt numFmtId="179" formatCode="#,##0_ "/>
    <numFmt numFmtId="180" formatCode="yyyy&quot;年&quot;m&quot;月&quot;d&quot;日&quot;;@"/>
  </numFmts>
  <fonts count="2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明朝"/>
      <family val="1"/>
      <charset val="128"/>
    </font>
    <font>
      <sz val="10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0"/>
      <name val="ＭＳ Ｐゴシック"/>
      <family val="3"/>
      <charset val="128"/>
    </font>
    <font>
      <sz val="8"/>
      <name val="ＭＳ Ｐ明朝"/>
      <family val="1"/>
      <charset val="128"/>
    </font>
    <font>
      <b/>
      <sz val="10"/>
      <name val="ＭＳ Ｐ明朝"/>
      <family val="1"/>
      <charset val="128"/>
    </font>
    <font>
      <strike/>
      <sz val="10"/>
      <name val="ＭＳ 明朝"/>
      <family val="1"/>
      <charset val="128"/>
    </font>
    <font>
      <sz val="10"/>
      <name val="ＭＳ 明朝"/>
      <family val="1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0"/>
      <name val="ＭＳ 明朝"/>
      <family val="1"/>
      <charset val="128"/>
    </font>
    <font>
      <b/>
      <sz val="10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6"/>
      <name val="Osaka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7">
    <xf numFmtId="0" fontId="0" fillId="0" borderId="0" xfId="0"/>
    <xf numFmtId="14" fontId="0" fillId="0" borderId="0" xfId="0" applyNumberFormat="1"/>
    <xf numFmtId="20" fontId="0" fillId="0" borderId="0" xfId="0" applyNumberFormat="1"/>
    <xf numFmtId="0" fontId="0" fillId="0" borderId="0" xfId="0" applyAlignment="1">
      <alignment horizontal="left"/>
    </xf>
    <xf numFmtId="176" fontId="3" fillId="0" borderId="0" xfId="0" applyNumberFormat="1" applyFont="1"/>
    <xf numFmtId="176" fontId="0" fillId="0" borderId="0" xfId="0" applyNumberFormat="1"/>
    <xf numFmtId="176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176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20" fontId="0" fillId="0" borderId="0" xfId="0" applyNumberFormat="1" applyAlignment="1">
      <alignment vertical="top"/>
    </xf>
    <xf numFmtId="0" fontId="6" fillId="0" borderId="0" xfId="0" applyNumberFormat="1" applyFont="1" applyAlignment="1">
      <alignment horizontal="right"/>
    </xf>
    <xf numFmtId="176" fontId="6" fillId="0" borderId="0" xfId="0" applyNumberFormat="1" applyFont="1" applyAlignment="1">
      <alignment horizontal="left"/>
    </xf>
    <xf numFmtId="20" fontId="6" fillId="0" borderId="0" xfId="0" applyNumberFormat="1" applyFont="1" applyAlignment="1">
      <alignment horizontal="left"/>
    </xf>
    <xf numFmtId="0" fontId="6" fillId="0" borderId="0" xfId="0" applyFont="1"/>
    <xf numFmtId="176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right"/>
    </xf>
    <xf numFmtId="49" fontId="1" fillId="0" borderId="0" xfId="0" applyNumberFormat="1" applyFont="1"/>
    <xf numFmtId="0" fontId="0" fillId="0" borderId="1" xfId="0" applyBorder="1" applyAlignment="1">
      <alignment horizontal="center"/>
    </xf>
    <xf numFmtId="176" fontId="1" fillId="0" borderId="2" xfId="0" applyNumberFormat="1" applyFont="1" applyBorder="1" applyAlignment="1">
      <alignment horizontal="center"/>
    </xf>
    <xf numFmtId="176" fontId="1" fillId="0" borderId="3" xfId="0" applyNumberFormat="1" applyFont="1" applyBorder="1" applyAlignment="1">
      <alignment horizontal="center"/>
    </xf>
    <xf numFmtId="0" fontId="8" fillId="0" borderId="0" xfId="0" applyFont="1"/>
    <xf numFmtId="0" fontId="4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right"/>
    </xf>
    <xf numFmtId="0" fontId="9" fillId="0" borderId="0" xfId="0" applyFont="1"/>
    <xf numFmtId="0" fontId="9" fillId="0" borderId="4" xfId="0" applyFont="1" applyBorder="1"/>
    <xf numFmtId="0" fontId="9" fillId="0" borderId="6" xfId="0" applyFont="1" applyBorder="1"/>
    <xf numFmtId="0" fontId="9" fillId="0" borderId="5" xfId="0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8" xfId="0" applyFont="1" applyBorder="1"/>
    <xf numFmtId="0" fontId="13" fillId="0" borderId="0" xfId="0" applyFont="1"/>
    <xf numFmtId="0" fontId="14" fillId="0" borderId="0" xfId="0" applyFont="1"/>
    <xf numFmtId="0" fontId="17" fillId="0" borderId="0" xfId="0" applyFont="1"/>
    <xf numFmtId="0" fontId="14" fillId="0" borderId="0" xfId="0" applyFont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NumberFormat="1" applyFont="1" applyAlignment="1">
      <alignment horizontal="left"/>
    </xf>
    <xf numFmtId="0" fontId="5" fillId="0" borderId="0" xfId="0" applyFont="1" applyAlignment="1">
      <alignment horizontal="center" vertical="top"/>
    </xf>
    <xf numFmtId="0" fontId="13" fillId="0" borderId="0" xfId="0" applyFont="1" applyAlignment="1"/>
    <xf numFmtId="0" fontId="1" fillId="0" borderId="8" xfId="0" applyFont="1" applyBorder="1" applyAlignment="1">
      <alignment horizontal="right" vertical="center"/>
    </xf>
    <xf numFmtId="0" fontId="5" fillId="0" borderId="8" xfId="0" applyFont="1" applyBorder="1" applyAlignment="1">
      <alignment vertical="top"/>
    </xf>
    <xf numFmtId="177" fontId="0" fillId="0" borderId="0" xfId="0" applyNumberFormat="1"/>
    <xf numFmtId="178" fontId="0" fillId="0" borderId="0" xfId="0" applyNumberFormat="1"/>
    <xf numFmtId="0" fontId="9" fillId="0" borderId="0" xfId="0" applyFont="1" applyAlignment="1">
      <alignment horizontal="right"/>
    </xf>
    <xf numFmtId="0" fontId="23" fillId="0" borderId="1" xfId="0" applyFont="1" applyBorder="1"/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/>
    <xf numFmtId="0" fontId="10" fillId="2" borderId="1" xfId="0" applyFont="1" applyFill="1" applyBorder="1" applyAlignment="1">
      <alignment horizontal="right"/>
    </xf>
    <xf numFmtId="0" fontId="0" fillId="0" borderId="0" xfId="0" applyAlignment="1">
      <alignment horizontal="distributed"/>
    </xf>
    <xf numFmtId="0" fontId="1" fillId="0" borderId="0" xfId="0" applyFont="1" applyAlignment="1">
      <alignment horizontal="center" vertical="top"/>
    </xf>
    <xf numFmtId="0" fontId="0" fillId="0" borderId="0" xfId="0" applyFill="1" applyBorder="1"/>
    <xf numFmtId="177" fontId="1" fillId="0" borderId="12" xfId="0" applyNumberFormat="1" applyFont="1" applyBorder="1" applyAlignment="1">
      <alignment horizontal="center"/>
    </xf>
    <xf numFmtId="178" fontId="1" fillId="0" borderId="12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2" xfId="0" applyNumberFormat="1" applyFont="1" applyBorder="1" applyAlignment="1"/>
    <xf numFmtId="177" fontId="1" fillId="0" borderId="13" xfId="0" applyNumberFormat="1" applyFont="1" applyBorder="1" applyAlignment="1">
      <alignment horizontal="center"/>
    </xf>
    <xf numFmtId="178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3" xfId="0" applyNumberFormat="1" applyFont="1" applyBorder="1" applyAlignment="1"/>
    <xf numFmtId="177" fontId="1" fillId="0" borderId="14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4" xfId="0" applyNumberFormat="1" applyFont="1" applyBorder="1" applyAlignment="1"/>
    <xf numFmtId="177" fontId="1" fillId="0" borderId="2" xfId="0" applyNumberFormat="1" applyFont="1" applyBorder="1" applyAlignment="1">
      <alignment horizontal="center"/>
    </xf>
    <xf numFmtId="178" fontId="1" fillId="0" borderId="16" xfId="0" applyNumberFormat="1" applyFont="1" applyBorder="1" applyAlignment="1">
      <alignment horizontal="center"/>
    </xf>
    <xf numFmtId="0" fontId="1" fillId="0" borderId="2" xfId="0" applyNumberFormat="1" applyFont="1" applyBorder="1" applyAlignment="1">
      <alignment horizontal="center"/>
    </xf>
    <xf numFmtId="0" fontId="1" fillId="0" borderId="2" xfId="0" applyNumberFormat="1" applyFont="1" applyBorder="1" applyAlignment="1"/>
    <xf numFmtId="0" fontId="24" fillId="0" borderId="0" xfId="0" applyFont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2" borderId="9" xfId="0" applyFill="1" applyBorder="1"/>
    <xf numFmtId="0" fontId="0" fillId="0" borderId="25" xfId="0" applyBorder="1"/>
    <xf numFmtId="0" fontId="0" fillId="0" borderId="26" xfId="0" applyBorder="1"/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/>
    </xf>
    <xf numFmtId="0" fontId="18" fillId="0" borderId="0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3" borderId="0" xfId="0" applyFont="1" applyFill="1" applyBorder="1" applyAlignment="1">
      <alignment vertical="center"/>
    </xf>
    <xf numFmtId="14" fontId="0" fillId="0" borderId="0" xfId="0" applyNumberFormat="1" applyAlignment="1">
      <alignment vertical="center"/>
    </xf>
    <xf numFmtId="0" fontId="10" fillId="2" borderId="17" xfId="0" applyFont="1" applyFill="1" applyBorder="1" applyAlignment="1"/>
    <xf numFmtId="0" fontId="10" fillId="2" borderId="11" xfId="0" applyFont="1" applyFill="1" applyBorder="1" applyAlignment="1"/>
    <xf numFmtId="0" fontId="10" fillId="2" borderId="10" xfId="0" applyFont="1" applyFill="1" applyBorder="1" applyAlignment="1"/>
    <xf numFmtId="180" fontId="10" fillId="2" borderId="17" xfId="0" applyNumberFormat="1" applyFont="1" applyFill="1" applyBorder="1" applyAlignment="1">
      <alignment horizontal="left"/>
    </xf>
    <xf numFmtId="180" fontId="10" fillId="2" borderId="10" xfId="0" applyNumberFormat="1" applyFont="1" applyFill="1" applyBorder="1" applyAlignment="1">
      <alignment horizontal="left"/>
    </xf>
    <xf numFmtId="0" fontId="0" fillId="2" borderId="17" xfId="0" applyFill="1" applyBorder="1" applyAlignment="1"/>
    <xf numFmtId="0" fontId="0" fillId="2" borderId="11" xfId="0" applyFill="1" applyBorder="1" applyAlignment="1"/>
    <xf numFmtId="0" fontId="0" fillId="2" borderId="10" xfId="0" applyFill="1" applyBorder="1" applyAlignment="1"/>
    <xf numFmtId="0" fontId="13" fillId="0" borderId="0" xfId="0" applyFont="1" applyAlignment="1"/>
    <xf numFmtId="0" fontId="15" fillId="0" borderId="0" xfId="0" applyFont="1" applyAlignment="1"/>
    <xf numFmtId="0" fontId="22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179" fontId="4" fillId="0" borderId="1" xfId="0" applyNumberFormat="1" applyFont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80" fontId="13" fillId="0" borderId="0" xfId="0" applyNumberFormat="1" applyFont="1" applyAlignment="1">
      <alignment horizontal="center"/>
    </xf>
    <xf numFmtId="180" fontId="0" fillId="0" borderId="0" xfId="0" applyNumberFormat="1" applyAlignment="1">
      <alignment horizont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0" fontId="0" fillId="0" borderId="1" xfId="0" applyBorder="1" applyAlignment="1">
      <alignment horizontal="center"/>
    </xf>
    <xf numFmtId="49" fontId="1" fillId="0" borderId="0" xfId="0" applyNumberFormat="1" applyFont="1" applyBorder="1" applyAlignment="1">
      <alignment horizontal="right"/>
    </xf>
    <xf numFmtId="49" fontId="1" fillId="0" borderId="20" xfId="0" applyNumberFormat="1" applyFont="1" applyBorder="1" applyAlignment="1">
      <alignment horizontal="right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1" fillId="0" borderId="8" xfId="0" applyFont="1" applyBorder="1" applyAlignment="1">
      <alignment vertical="top"/>
    </xf>
    <xf numFmtId="0" fontId="1" fillId="0" borderId="8" xfId="0" applyFont="1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5</xdr:row>
      <xdr:rowOff>95250</xdr:rowOff>
    </xdr:from>
    <xdr:to>
      <xdr:col>12</xdr:col>
      <xdr:colOff>19050</xdr:colOff>
      <xdr:row>9</xdr:row>
      <xdr:rowOff>161925</xdr:rowOff>
    </xdr:to>
    <xdr:sp macro="" textlink="">
      <xdr:nvSpPr>
        <xdr:cNvPr id="4100" name="AutoShape 4"/>
        <xdr:cNvSpPr>
          <a:spLocks noChangeArrowheads="1"/>
        </xdr:cNvSpPr>
      </xdr:nvSpPr>
      <xdr:spPr bwMode="auto">
        <a:xfrm>
          <a:off x="5143500" y="952500"/>
          <a:ext cx="3305175" cy="752475"/>
        </a:xfrm>
        <a:prstGeom prst="wedgeRectCallout">
          <a:avLst>
            <a:gd name="adj1" fmla="val -11097"/>
            <a:gd name="adj2" fmla="val 139875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ハムログのデータをここに移したら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下図の設定を参考に　［F列］で並び替えをします</a:t>
          </a:r>
        </a:p>
      </xdr:txBody>
    </xdr:sp>
    <xdr:clientData/>
  </xdr:twoCellAnchor>
  <xdr:twoCellAnchor>
    <xdr:from>
      <xdr:col>7</xdr:col>
      <xdr:colOff>647700</xdr:colOff>
      <xdr:row>30</xdr:row>
      <xdr:rowOff>85725</xdr:rowOff>
    </xdr:from>
    <xdr:to>
      <xdr:col>11</xdr:col>
      <xdr:colOff>419100</xdr:colOff>
      <xdr:row>36</xdr:row>
      <xdr:rowOff>28575</xdr:rowOff>
    </xdr:to>
    <xdr:sp macro="" textlink="">
      <xdr:nvSpPr>
        <xdr:cNvPr id="4101" name="Text Box 5"/>
        <xdr:cNvSpPr txBox="1">
          <a:spLocks noChangeArrowheads="1"/>
        </xdr:cNvSpPr>
      </xdr:nvSpPr>
      <xdr:spPr bwMode="auto">
        <a:xfrm>
          <a:off x="5648325" y="5229225"/>
          <a:ext cx="2514600" cy="971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同一日の同一局との交信は、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ここで削除する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>
          <a:pPr rtl="0"/>
          <a:endParaRPr lang="ja-JP" altLang="ja-JP">
            <a:effectLst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・レピータ及び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VoIP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を使用した交信は、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ここで削除する</a:t>
          </a:r>
        </a:p>
      </xdr:txBody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15</xdr:col>
      <xdr:colOff>530146</xdr:colOff>
      <xdr:row>26</xdr:row>
      <xdr:rowOff>47625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0625" y="2400300"/>
          <a:ext cx="6016546" cy="2105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22</xdr:row>
      <xdr:rowOff>28575</xdr:rowOff>
    </xdr:from>
    <xdr:to>
      <xdr:col>5</xdr:col>
      <xdr:colOff>257175</xdr:colOff>
      <xdr:row>23</xdr:row>
      <xdr:rowOff>133350</xdr:rowOff>
    </xdr:to>
    <xdr:sp macro="" textlink="">
      <xdr:nvSpPr>
        <xdr:cNvPr id="5134" name="AutoShape 14"/>
        <xdr:cNvSpPr>
          <a:spLocks/>
        </xdr:cNvSpPr>
      </xdr:nvSpPr>
      <xdr:spPr bwMode="auto">
        <a:xfrm>
          <a:off x="4686300" y="3810000"/>
          <a:ext cx="219075" cy="276225"/>
        </a:xfrm>
        <a:prstGeom prst="rightBrace">
          <a:avLst>
            <a:gd name="adj1" fmla="val 10507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933450</xdr:colOff>
      <xdr:row>32</xdr:row>
      <xdr:rowOff>104775</xdr:rowOff>
    </xdr:from>
    <xdr:to>
      <xdr:col>9</xdr:col>
      <xdr:colOff>0</xdr:colOff>
      <xdr:row>34</xdr:row>
      <xdr:rowOff>161925</xdr:rowOff>
    </xdr:to>
    <xdr:sp macro="" textlink="">
      <xdr:nvSpPr>
        <xdr:cNvPr id="5135" name="Text Box 15"/>
        <xdr:cNvSpPr txBox="1">
          <a:spLocks noChangeArrowheads="1"/>
        </xdr:cNvSpPr>
      </xdr:nvSpPr>
      <xdr:spPr bwMode="auto">
        <a:xfrm>
          <a:off x="933450" y="5600700"/>
          <a:ext cx="64579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この「ＹＢＱサマリ・ログ作成ツール」は、ＪＡＲＬ横須賀クラブ主催のマラソンコンテスト専用です。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一般のコンテストの場合は、ＺＰＲＩＮＴ、HLTESTをご利用ください。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561975</xdr:colOff>
      <xdr:row>3</xdr:row>
      <xdr:rowOff>38100</xdr:rowOff>
    </xdr:from>
    <xdr:to>
      <xdr:col>10</xdr:col>
      <xdr:colOff>361950</xdr:colOff>
      <xdr:row>31</xdr:row>
      <xdr:rowOff>123825</xdr:rowOff>
    </xdr:to>
    <xdr:sp macro="" textlink="">
      <xdr:nvSpPr>
        <xdr:cNvPr id="5136" name="AutoShape 16"/>
        <xdr:cNvSpPr>
          <a:spLocks/>
        </xdr:cNvSpPr>
      </xdr:nvSpPr>
      <xdr:spPr bwMode="auto">
        <a:xfrm>
          <a:off x="7953375" y="561975"/>
          <a:ext cx="485775" cy="4886325"/>
        </a:xfrm>
        <a:prstGeom prst="rightBrace">
          <a:avLst>
            <a:gd name="adj1" fmla="val 83824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514350</xdr:colOff>
      <xdr:row>16</xdr:row>
      <xdr:rowOff>76200</xdr:rowOff>
    </xdr:from>
    <xdr:to>
      <xdr:col>12</xdr:col>
      <xdr:colOff>476250</xdr:colOff>
      <xdr:row>18</xdr:row>
      <xdr:rowOff>142875</xdr:rowOff>
    </xdr:to>
    <xdr:sp macro="" textlink="">
      <xdr:nvSpPr>
        <xdr:cNvPr id="5137" name="Text Box 17"/>
        <xdr:cNvSpPr txBox="1">
          <a:spLocks noChangeArrowheads="1"/>
        </xdr:cNvSpPr>
      </xdr:nvSpPr>
      <xdr:spPr bwMode="auto">
        <a:xfrm>
          <a:off x="8591550" y="2828925"/>
          <a:ext cx="133350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ご自分のものに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書き換えてください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27</xdr:row>
      <xdr:rowOff>0</xdr:rowOff>
    </xdr:from>
    <xdr:to>
      <xdr:col>8</xdr:col>
      <xdr:colOff>0</xdr:colOff>
      <xdr:row>27</xdr:row>
      <xdr:rowOff>0</xdr:rowOff>
    </xdr:to>
    <xdr:sp macro="" textlink="">
      <xdr:nvSpPr>
        <xdr:cNvPr id="1026" name="Line 2"/>
        <xdr:cNvSpPr>
          <a:spLocks noChangeShapeType="1"/>
        </xdr:cNvSpPr>
      </xdr:nvSpPr>
      <xdr:spPr bwMode="auto">
        <a:xfrm>
          <a:off x="514350" y="4638675"/>
          <a:ext cx="3600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514350</xdr:colOff>
      <xdr:row>28</xdr:row>
      <xdr:rowOff>0</xdr:rowOff>
    </xdr:from>
    <xdr:to>
      <xdr:col>8</xdr:col>
      <xdr:colOff>0</xdr:colOff>
      <xdr:row>28</xdr:row>
      <xdr:rowOff>0</xdr:rowOff>
    </xdr:to>
    <xdr:sp macro="" textlink="">
      <xdr:nvSpPr>
        <xdr:cNvPr id="1027" name="Line 3"/>
        <xdr:cNvSpPr>
          <a:spLocks noChangeShapeType="1"/>
        </xdr:cNvSpPr>
      </xdr:nvSpPr>
      <xdr:spPr bwMode="auto">
        <a:xfrm>
          <a:off x="514350" y="4810125"/>
          <a:ext cx="3600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581025</xdr:colOff>
      <xdr:row>29</xdr:row>
      <xdr:rowOff>0</xdr:rowOff>
    </xdr:from>
    <xdr:to>
      <xdr:col>8</xdr:col>
      <xdr:colOff>0</xdr:colOff>
      <xdr:row>29</xdr:row>
      <xdr:rowOff>0</xdr:rowOff>
    </xdr:to>
    <xdr:sp macro="" textlink="">
      <xdr:nvSpPr>
        <xdr:cNvPr id="1028" name="Line 4"/>
        <xdr:cNvSpPr>
          <a:spLocks noChangeShapeType="1"/>
        </xdr:cNvSpPr>
      </xdr:nvSpPr>
      <xdr:spPr bwMode="auto">
        <a:xfrm>
          <a:off x="2324100" y="4981575"/>
          <a:ext cx="1790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47625</xdr:colOff>
      <xdr:row>31</xdr:row>
      <xdr:rowOff>0</xdr:rowOff>
    </xdr:from>
    <xdr:to>
      <xdr:col>8</xdr:col>
      <xdr:colOff>0</xdr:colOff>
      <xdr:row>31</xdr:row>
      <xdr:rowOff>0</xdr:rowOff>
    </xdr:to>
    <xdr:sp macro="" textlink="">
      <xdr:nvSpPr>
        <xdr:cNvPr id="1029" name="Line 5"/>
        <xdr:cNvSpPr>
          <a:spLocks noChangeShapeType="1"/>
        </xdr:cNvSpPr>
      </xdr:nvSpPr>
      <xdr:spPr bwMode="auto">
        <a:xfrm>
          <a:off x="1790700" y="5324475"/>
          <a:ext cx="2324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33</xdr:row>
      <xdr:rowOff>0</xdr:rowOff>
    </xdr:from>
    <xdr:to>
      <xdr:col>8</xdr:col>
      <xdr:colOff>0</xdr:colOff>
      <xdr:row>33</xdr:row>
      <xdr:rowOff>0</xdr:rowOff>
    </xdr:to>
    <xdr:sp macro="" textlink="">
      <xdr:nvSpPr>
        <xdr:cNvPr id="1030" name="Line 6"/>
        <xdr:cNvSpPr>
          <a:spLocks noChangeShapeType="1"/>
        </xdr:cNvSpPr>
      </xdr:nvSpPr>
      <xdr:spPr bwMode="auto">
        <a:xfrm>
          <a:off x="476250" y="5667375"/>
          <a:ext cx="3638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800100</xdr:colOff>
      <xdr:row>35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1031" name="Line 7"/>
        <xdr:cNvSpPr>
          <a:spLocks noChangeShapeType="1"/>
        </xdr:cNvSpPr>
      </xdr:nvSpPr>
      <xdr:spPr bwMode="auto">
        <a:xfrm>
          <a:off x="1609725" y="6010275"/>
          <a:ext cx="2505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37</xdr:row>
      <xdr:rowOff>95250</xdr:rowOff>
    </xdr:from>
    <xdr:to>
      <xdr:col>4</xdr:col>
      <xdr:colOff>95250</xdr:colOff>
      <xdr:row>38</xdr:row>
      <xdr:rowOff>0</xdr:rowOff>
    </xdr:to>
    <xdr:sp macro="" textlink="">
      <xdr:nvSpPr>
        <xdr:cNvPr id="1032" name="Rectangle 8"/>
        <xdr:cNvSpPr>
          <a:spLocks noChangeArrowheads="1"/>
        </xdr:cNvSpPr>
      </xdr:nvSpPr>
      <xdr:spPr bwMode="auto">
        <a:xfrm>
          <a:off x="2571750" y="6448425"/>
          <a:ext cx="76200" cy="76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</xdr:col>
      <xdr:colOff>19050</xdr:colOff>
      <xdr:row>38</xdr:row>
      <xdr:rowOff>95250</xdr:rowOff>
    </xdr:from>
    <xdr:to>
      <xdr:col>4</xdr:col>
      <xdr:colOff>95250</xdr:colOff>
      <xdr:row>39</xdr:row>
      <xdr:rowOff>0</xdr:rowOff>
    </xdr:to>
    <xdr:sp macro="" textlink="">
      <xdr:nvSpPr>
        <xdr:cNvPr id="1033" name="Rectangle 9"/>
        <xdr:cNvSpPr>
          <a:spLocks noChangeArrowheads="1"/>
        </xdr:cNvSpPr>
      </xdr:nvSpPr>
      <xdr:spPr bwMode="auto">
        <a:xfrm>
          <a:off x="2571750" y="6619875"/>
          <a:ext cx="76200" cy="76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39</xdr:row>
      <xdr:rowOff>0</xdr:rowOff>
    </xdr:from>
    <xdr:to>
      <xdr:col>6</xdr:col>
      <xdr:colOff>0</xdr:colOff>
      <xdr:row>39</xdr:row>
      <xdr:rowOff>0</xdr:rowOff>
    </xdr:to>
    <xdr:sp macro="" textlink="">
      <xdr:nvSpPr>
        <xdr:cNvPr id="1034" name="Line 10"/>
        <xdr:cNvSpPr>
          <a:spLocks noChangeShapeType="1"/>
        </xdr:cNvSpPr>
      </xdr:nvSpPr>
      <xdr:spPr bwMode="auto">
        <a:xfrm>
          <a:off x="1104900" y="6696075"/>
          <a:ext cx="2381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15</xdr:col>
      <xdr:colOff>0</xdr:colOff>
      <xdr:row>37</xdr:row>
      <xdr:rowOff>0</xdr:rowOff>
    </xdr:to>
    <xdr:sp macro="" textlink="">
      <xdr:nvSpPr>
        <xdr:cNvPr id="1035" name="Line 11"/>
        <xdr:cNvSpPr>
          <a:spLocks noChangeShapeType="1"/>
        </xdr:cNvSpPr>
      </xdr:nvSpPr>
      <xdr:spPr bwMode="auto">
        <a:xfrm>
          <a:off x="4238625" y="6353175"/>
          <a:ext cx="2266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15</xdr:col>
      <xdr:colOff>0</xdr:colOff>
      <xdr:row>39</xdr:row>
      <xdr:rowOff>0</xdr:rowOff>
    </xdr:to>
    <xdr:sp macro="" textlink="">
      <xdr:nvSpPr>
        <xdr:cNvPr id="1036" name="Line 12"/>
        <xdr:cNvSpPr>
          <a:spLocks noChangeShapeType="1"/>
        </xdr:cNvSpPr>
      </xdr:nvSpPr>
      <xdr:spPr bwMode="auto">
        <a:xfrm>
          <a:off x="4238625" y="6696075"/>
          <a:ext cx="2266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219075</xdr:colOff>
      <xdr:row>41</xdr:row>
      <xdr:rowOff>0</xdr:rowOff>
    </xdr:from>
    <xdr:to>
      <xdr:col>15</xdr:col>
      <xdr:colOff>0</xdr:colOff>
      <xdr:row>41</xdr:row>
      <xdr:rowOff>0</xdr:rowOff>
    </xdr:to>
    <xdr:sp macro="" textlink="">
      <xdr:nvSpPr>
        <xdr:cNvPr id="1037" name="Line 13"/>
        <xdr:cNvSpPr>
          <a:spLocks noChangeShapeType="1"/>
        </xdr:cNvSpPr>
      </xdr:nvSpPr>
      <xdr:spPr bwMode="auto">
        <a:xfrm>
          <a:off x="3829050" y="7038975"/>
          <a:ext cx="2676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400050</xdr:colOff>
      <xdr:row>43</xdr:row>
      <xdr:rowOff>0</xdr:rowOff>
    </xdr:from>
    <xdr:to>
      <xdr:col>15</xdr:col>
      <xdr:colOff>0</xdr:colOff>
      <xdr:row>43</xdr:row>
      <xdr:rowOff>0</xdr:rowOff>
    </xdr:to>
    <xdr:sp macro="" textlink="">
      <xdr:nvSpPr>
        <xdr:cNvPr id="1038" name="Line 14"/>
        <xdr:cNvSpPr>
          <a:spLocks noChangeShapeType="1"/>
        </xdr:cNvSpPr>
      </xdr:nvSpPr>
      <xdr:spPr bwMode="auto">
        <a:xfrm>
          <a:off x="400050" y="7381875"/>
          <a:ext cx="6105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390525</xdr:colOff>
      <xdr:row>45</xdr:row>
      <xdr:rowOff>0</xdr:rowOff>
    </xdr:from>
    <xdr:to>
      <xdr:col>15</xdr:col>
      <xdr:colOff>0</xdr:colOff>
      <xdr:row>45</xdr:row>
      <xdr:rowOff>0</xdr:rowOff>
    </xdr:to>
    <xdr:sp macro="" textlink="">
      <xdr:nvSpPr>
        <xdr:cNvPr id="1039" name="Line 15"/>
        <xdr:cNvSpPr>
          <a:spLocks noChangeShapeType="1"/>
        </xdr:cNvSpPr>
      </xdr:nvSpPr>
      <xdr:spPr bwMode="auto">
        <a:xfrm>
          <a:off x="390525" y="7724775"/>
          <a:ext cx="6115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50</xdr:row>
      <xdr:rowOff>0</xdr:rowOff>
    </xdr:from>
    <xdr:to>
      <xdr:col>15</xdr:col>
      <xdr:colOff>0</xdr:colOff>
      <xdr:row>50</xdr:row>
      <xdr:rowOff>0</xdr:rowOff>
    </xdr:to>
    <xdr:sp macro="" textlink="">
      <xdr:nvSpPr>
        <xdr:cNvPr id="1040" name="Line 16"/>
        <xdr:cNvSpPr>
          <a:spLocks noChangeShapeType="1"/>
        </xdr:cNvSpPr>
      </xdr:nvSpPr>
      <xdr:spPr bwMode="auto">
        <a:xfrm>
          <a:off x="371475" y="8582025"/>
          <a:ext cx="6134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52</xdr:row>
      <xdr:rowOff>0</xdr:rowOff>
    </xdr:from>
    <xdr:to>
      <xdr:col>15</xdr:col>
      <xdr:colOff>0</xdr:colOff>
      <xdr:row>52</xdr:row>
      <xdr:rowOff>0</xdr:rowOff>
    </xdr:to>
    <xdr:sp macro="" textlink="">
      <xdr:nvSpPr>
        <xdr:cNvPr id="1041" name="Line 17"/>
        <xdr:cNvSpPr>
          <a:spLocks noChangeShapeType="1"/>
        </xdr:cNvSpPr>
      </xdr:nvSpPr>
      <xdr:spPr bwMode="auto">
        <a:xfrm>
          <a:off x="381000" y="8924925"/>
          <a:ext cx="612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390525</xdr:colOff>
      <xdr:row>54</xdr:row>
      <xdr:rowOff>0</xdr:rowOff>
    </xdr:from>
    <xdr:to>
      <xdr:col>15</xdr:col>
      <xdr:colOff>0</xdr:colOff>
      <xdr:row>54</xdr:row>
      <xdr:rowOff>0</xdr:rowOff>
    </xdr:to>
    <xdr:sp macro="" textlink="">
      <xdr:nvSpPr>
        <xdr:cNvPr id="1042" name="Line 18"/>
        <xdr:cNvSpPr>
          <a:spLocks noChangeShapeType="1"/>
        </xdr:cNvSpPr>
      </xdr:nvSpPr>
      <xdr:spPr bwMode="auto">
        <a:xfrm>
          <a:off x="390525" y="9267825"/>
          <a:ext cx="6115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59</xdr:row>
      <xdr:rowOff>28575</xdr:rowOff>
    </xdr:from>
    <xdr:to>
      <xdr:col>14</xdr:col>
      <xdr:colOff>247650</xdr:colOff>
      <xdr:row>59</xdr:row>
      <xdr:rowOff>161925</xdr:rowOff>
    </xdr:to>
    <xdr:sp macro="" textlink="">
      <xdr:nvSpPr>
        <xdr:cNvPr id="1043" name="Oval 19"/>
        <xdr:cNvSpPr>
          <a:spLocks noChangeArrowheads="1"/>
        </xdr:cNvSpPr>
      </xdr:nvSpPr>
      <xdr:spPr bwMode="auto">
        <a:xfrm>
          <a:off x="6257925" y="10153650"/>
          <a:ext cx="142875" cy="1333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60</xdr:row>
      <xdr:rowOff>0</xdr:rowOff>
    </xdr:from>
    <xdr:to>
      <xdr:col>14</xdr:col>
      <xdr:colOff>342900</xdr:colOff>
      <xdr:row>60</xdr:row>
      <xdr:rowOff>0</xdr:rowOff>
    </xdr:to>
    <xdr:sp macro="" textlink="">
      <xdr:nvSpPr>
        <xdr:cNvPr id="1044" name="Line 20"/>
        <xdr:cNvSpPr>
          <a:spLocks noChangeShapeType="1"/>
        </xdr:cNvSpPr>
      </xdr:nvSpPr>
      <xdr:spPr bwMode="auto">
        <a:xfrm>
          <a:off x="4438650" y="102965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9</xdr:col>
      <xdr:colOff>171450</xdr:colOff>
      <xdr:row>63</xdr:row>
      <xdr:rowOff>66675</xdr:rowOff>
    </xdr:from>
    <xdr:to>
      <xdr:col>14</xdr:col>
      <xdr:colOff>171450</xdr:colOff>
      <xdr:row>66</xdr:row>
      <xdr:rowOff>19050</xdr:rowOff>
    </xdr:to>
    <xdr:sp macro="" textlink="">
      <xdr:nvSpPr>
        <xdr:cNvPr id="1046" name="AutoShape 22"/>
        <xdr:cNvSpPr>
          <a:spLocks noChangeArrowheads="1"/>
        </xdr:cNvSpPr>
      </xdr:nvSpPr>
      <xdr:spPr bwMode="auto">
        <a:xfrm>
          <a:off x="4410075" y="10877550"/>
          <a:ext cx="1914525" cy="466725"/>
        </a:xfrm>
        <a:prstGeom prst="wedgeRectCallout">
          <a:avLst>
            <a:gd name="adj1" fmla="val -7713"/>
            <a:gd name="adj2" fmla="val -12755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印刷後に署名してください。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自筆の場合は印鑑省略可。</a:t>
          </a:r>
        </a:p>
      </xdr:txBody>
    </xdr:sp>
    <xdr:clientData/>
  </xdr:twoCellAnchor>
  <xdr:twoCellAnchor>
    <xdr:from>
      <xdr:col>4</xdr:col>
      <xdr:colOff>19050</xdr:colOff>
      <xdr:row>38</xdr:row>
      <xdr:rowOff>95250</xdr:rowOff>
    </xdr:from>
    <xdr:to>
      <xdr:col>4</xdr:col>
      <xdr:colOff>95250</xdr:colOff>
      <xdr:row>39</xdr:row>
      <xdr:rowOff>0</xdr:rowOff>
    </xdr:to>
    <xdr:sp macro="" textlink="">
      <xdr:nvSpPr>
        <xdr:cNvPr id="1047" name="Rectangle 23"/>
        <xdr:cNvSpPr>
          <a:spLocks noChangeArrowheads="1"/>
        </xdr:cNvSpPr>
      </xdr:nvSpPr>
      <xdr:spPr bwMode="auto">
        <a:xfrm>
          <a:off x="2571750" y="6619875"/>
          <a:ext cx="76200" cy="76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15</xdr:col>
      <xdr:colOff>295275</xdr:colOff>
      <xdr:row>23</xdr:row>
      <xdr:rowOff>0</xdr:rowOff>
    </xdr:from>
    <xdr:to>
      <xdr:col>15</xdr:col>
      <xdr:colOff>647700</xdr:colOff>
      <xdr:row>23</xdr:row>
      <xdr:rowOff>0</xdr:rowOff>
    </xdr:to>
    <xdr:sp macro="" textlink="">
      <xdr:nvSpPr>
        <xdr:cNvPr id="1048" name="Line 24"/>
        <xdr:cNvSpPr>
          <a:spLocks noChangeShapeType="1"/>
        </xdr:cNvSpPr>
      </xdr:nvSpPr>
      <xdr:spPr bwMode="auto">
        <a:xfrm flipH="1">
          <a:off x="6800850" y="3952875"/>
          <a:ext cx="352425" cy="0"/>
        </a:xfrm>
        <a:prstGeom prst="line">
          <a:avLst/>
        </a:prstGeom>
        <a:noFill/>
        <a:ln w="571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76200</xdr:rowOff>
    </xdr:from>
    <xdr:to>
      <xdr:col>5</xdr:col>
      <xdr:colOff>323850</xdr:colOff>
      <xdr:row>5</xdr:row>
      <xdr:rowOff>9525</xdr:rowOff>
    </xdr:to>
    <xdr:sp macro="" textlink="">
      <xdr:nvSpPr>
        <xdr:cNvPr id="6145" name="Text Box 1"/>
        <xdr:cNvSpPr txBox="1">
          <a:spLocks noChangeArrowheads="1"/>
        </xdr:cNvSpPr>
      </xdr:nvSpPr>
      <xdr:spPr bwMode="auto">
        <a:xfrm>
          <a:off x="1657350" y="247650"/>
          <a:ext cx="2533650" cy="619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201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/1現在の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JA1YBQｺｰﾙを含む会員コールサイン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</a:t>
          </a: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3"/>
  <sheetViews>
    <sheetView workbookViewId="0"/>
  </sheetViews>
  <sheetFormatPr defaultRowHeight="13.5"/>
  <cols>
    <col min="2" max="2" width="11.625" style="54" customWidth="1"/>
  </cols>
  <sheetData>
    <row r="1" spans="1:7">
      <c r="A1" s="90" t="s">
        <v>40</v>
      </c>
      <c r="B1" s="95">
        <v>42618</v>
      </c>
      <c r="C1" s="90" t="s">
        <v>140</v>
      </c>
      <c r="D1" s="90">
        <v>599</v>
      </c>
      <c r="E1" s="90">
        <v>599</v>
      </c>
      <c r="F1" s="90">
        <v>1.9</v>
      </c>
      <c r="G1" s="90"/>
    </row>
    <row r="2" spans="1:7">
      <c r="A2" s="90" t="s">
        <v>18</v>
      </c>
      <c r="B2" s="95">
        <v>42614</v>
      </c>
      <c r="C2" s="90" t="s">
        <v>139</v>
      </c>
      <c r="D2" s="90">
        <v>599</v>
      </c>
      <c r="E2" s="90">
        <v>599</v>
      </c>
      <c r="F2" s="90">
        <v>3.5</v>
      </c>
      <c r="G2" s="90"/>
    </row>
    <row r="53" spans="3:3">
      <c r="C53" s="55"/>
    </row>
  </sheetData>
  <phoneticPr fontId="2"/>
  <pageMargins left="0.75" right="0.75" top="1" bottom="1" header="0.51200000000000001" footer="0.51200000000000001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B550"/>
  <sheetViews>
    <sheetView zoomScaleNormal="100"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219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220</v>
      </c>
      <c r="C2" s="170"/>
      <c r="D2" s="47" t="str">
        <f>基本データ入力!$B$8</f>
        <v>JA1QRZ</v>
      </c>
      <c r="E2" s="52" t="s">
        <v>221</v>
      </c>
      <c r="F2" s="47" t="s">
        <v>289</v>
      </c>
      <c r="G2" s="171" t="s">
        <v>222</v>
      </c>
      <c r="H2" s="171"/>
      <c r="I2" s="171"/>
      <c r="J2" s="53" t="s">
        <v>223</v>
      </c>
      <c r="K2" s="10"/>
      <c r="N2" s="9"/>
      <c r="V2" s="11"/>
      <c r="W2" s="12"/>
    </row>
    <row r="3" spans="1:28" ht="15" customHeight="1">
      <c r="B3" s="18" t="s">
        <v>224</v>
      </c>
      <c r="C3" s="91" t="s">
        <v>411</v>
      </c>
      <c r="D3" s="18" t="s">
        <v>225</v>
      </c>
      <c r="E3" s="172" t="s">
        <v>226</v>
      </c>
      <c r="F3" s="172"/>
      <c r="G3" s="18" t="s">
        <v>227</v>
      </c>
      <c r="H3" s="17" t="s">
        <v>228</v>
      </c>
      <c r="I3" s="18" t="s">
        <v>229</v>
      </c>
      <c r="J3" s="18" t="s">
        <v>230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220</v>
      </c>
      <c r="C57" s="170"/>
      <c r="D57" s="47" t="str">
        <f>基本データ入力!$B$8</f>
        <v>JA1QRZ</v>
      </c>
      <c r="E57" s="52" t="s">
        <v>221</v>
      </c>
      <c r="F57" s="47" t="s">
        <v>289</v>
      </c>
      <c r="G57" s="171" t="s">
        <v>222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224</v>
      </c>
      <c r="C58" s="91" t="s">
        <v>411</v>
      </c>
      <c r="D58" s="18" t="s">
        <v>225</v>
      </c>
      <c r="E58" s="172" t="s">
        <v>226</v>
      </c>
      <c r="F58" s="172"/>
      <c r="G58" s="18" t="s">
        <v>227</v>
      </c>
      <c r="H58" s="17" t="s">
        <v>228</v>
      </c>
      <c r="I58" s="18" t="s">
        <v>229</v>
      </c>
      <c r="J58" s="18" t="s">
        <v>230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220</v>
      </c>
      <c r="C112" s="170"/>
      <c r="D112" s="47" t="str">
        <f>基本データ入力!$B$8</f>
        <v>JA1QRZ</v>
      </c>
      <c r="E112" s="52" t="s">
        <v>221</v>
      </c>
      <c r="F112" s="47" t="s">
        <v>289</v>
      </c>
      <c r="G112" s="171" t="s">
        <v>222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224</v>
      </c>
      <c r="C113" s="91" t="s">
        <v>411</v>
      </c>
      <c r="D113" s="18" t="s">
        <v>225</v>
      </c>
      <c r="E113" s="172" t="s">
        <v>226</v>
      </c>
      <c r="F113" s="172"/>
      <c r="G113" s="18" t="s">
        <v>227</v>
      </c>
      <c r="H113" s="17" t="s">
        <v>228</v>
      </c>
      <c r="I113" s="18" t="s">
        <v>229</v>
      </c>
      <c r="J113" s="18" t="s">
        <v>230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220</v>
      </c>
      <c r="C167" s="170"/>
      <c r="D167" s="47" t="str">
        <f>基本データ入力!$B$8</f>
        <v>JA1QRZ</v>
      </c>
      <c r="E167" s="52" t="s">
        <v>221</v>
      </c>
      <c r="F167" s="47" t="s">
        <v>289</v>
      </c>
      <c r="G167" s="171" t="s">
        <v>222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224</v>
      </c>
      <c r="C168" s="91" t="s">
        <v>411</v>
      </c>
      <c r="D168" s="18" t="s">
        <v>225</v>
      </c>
      <c r="E168" s="172" t="s">
        <v>226</v>
      </c>
      <c r="F168" s="172"/>
      <c r="G168" s="18" t="s">
        <v>227</v>
      </c>
      <c r="H168" s="17" t="s">
        <v>228</v>
      </c>
      <c r="I168" s="18" t="s">
        <v>229</v>
      </c>
      <c r="J168" s="18" t="s">
        <v>230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220</v>
      </c>
      <c r="C222" s="170"/>
      <c r="D222" s="47" t="str">
        <f>基本データ入力!$B$8</f>
        <v>JA1QRZ</v>
      </c>
      <c r="E222" s="52" t="s">
        <v>221</v>
      </c>
      <c r="F222" s="47" t="s">
        <v>289</v>
      </c>
      <c r="G222" s="171" t="s">
        <v>222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224</v>
      </c>
      <c r="C223" s="91" t="s">
        <v>411</v>
      </c>
      <c r="D223" s="18" t="s">
        <v>225</v>
      </c>
      <c r="E223" s="172" t="s">
        <v>226</v>
      </c>
      <c r="F223" s="172"/>
      <c r="G223" s="18" t="s">
        <v>227</v>
      </c>
      <c r="H223" s="17" t="s">
        <v>228</v>
      </c>
      <c r="I223" s="18" t="s">
        <v>229</v>
      </c>
      <c r="J223" s="18" t="s">
        <v>230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220</v>
      </c>
      <c r="C277" s="170"/>
      <c r="D277" s="47" t="str">
        <f>基本データ入力!$B$8</f>
        <v>JA1QRZ</v>
      </c>
      <c r="E277" s="52" t="s">
        <v>221</v>
      </c>
      <c r="F277" s="47" t="s">
        <v>289</v>
      </c>
      <c r="G277" s="171" t="s">
        <v>222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224</v>
      </c>
      <c r="C278" s="91" t="s">
        <v>411</v>
      </c>
      <c r="D278" s="18" t="s">
        <v>225</v>
      </c>
      <c r="E278" s="172" t="s">
        <v>226</v>
      </c>
      <c r="F278" s="172"/>
      <c r="G278" s="18" t="s">
        <v>227</v>
      </c>
      <c r="H278" s="17" t="s">
        <v>228</v>
      </c>
      <c r="I278" s="18" t="s">
        <v>229</v>
      </c>
      <c r="J278" s="18" t="s">
        <v>230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220</v>
      </c>
      <c r="C332" s="170"/>
      <c r="D332" s="47" t="str">
        <f>基本データ入力!$B$8</f>
        <v>JA1QRZ</v>
      </c>
      <c r="E332" s="52" t="s">
        <v>221</v>
      </c>
      <c r="F332" s="47" t="s">
        <v>289</v>
      </c>
      <c r="G332" s="171" t="s">
        <v>222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224</v>
      </c>
      <c r="C333" s="91" t="s">
        <v>411</v>
      </c>
      <c r="D333" s="18" t="s">
        <v>225</v>
      </c>
      <c r="E333" s="172" t="s">
        <v>226</v>
      </c>
      <c r="F333" s="172"/>
      <c r="G333" s="18" t="s">
        <v>227</v>
      </c>
      <c r="H333" s="17" t="s">
        <v>228</v>
      </c>
      <c r="I333" s="18" t="s">
        <v>229</v>
      </c>
      <c r="J333" s="18" t="s">
        <v>230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220</v>
      </c>
      <c r="C387" s="170"/>
      <c r="D387" s="47" t="str">
        <f>基本データ入力!$B$8</f>
        <v>JA1QRZ</v>
      </c>
      <c r="E387" s="52" t="s">
        <v>221</v>
      </c>
      <c r="F387" s="47" t="s">
        <v>289</v>
      </c>
      <c r="G387" s="171" t="s">
        <v>222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224</v>
      </c>
      <c r="C388" s="91" t="s">
        <v>411</v>
      </c>
      <c r="D388" s="18" t="s">
        <v>225</v>
      </c>
      <c r="E388" s="172" t="s">
        <v>226</v>
      </c>
      <c r="F388" s="172"/>
      <c r="G388" s="18" t="s">
        <v>227</v>
      </c>
      <c r="H388" s="17" t="s">
        <v>228</v>
      </c>
      <c r="I388" s="18" t="s">
        <v>229</v>
      </c>
      <c r="J388" s="18" t="s">
        <v>230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220</v>
      </c>
      <c r="C442" s="170"/>
      <c r="D442" s="47" t="str">
        <f>基本データ入力!$B$8</f>
        <v>JA1QRZ</v>
      </c>
      <c r="E442" s="52" t="s">
        <v>221</v>
      </c>
      <c r="F442" s="47" t="s">
        <v>289</v>
      </c>
      <c r="G442" s="171" t="s">
        <v>222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224</v>
      </c>
      <c r="C443" s="91" t="s">
        <v>411</v>
      </c>
      <c r="D443" s="18" t="s">
        <v>225</v>
      </c>
      <c r="E443" s="172" t="s">
        <v>226</v>
      </c>
      <c r="F443" s="172"/>
      <c r="G443" s="18" t="s">
        <v>227</v>
      </c>
      <c r="H443" s="17" t="s">
        <v>228</v>
      </c>
      <c r="I443" s="18" t="s">
        <v>229</v>
      </c>
      <c r="J443" s="18" t="s">
        <v>230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220</v>
      </c>
      <c r="C497" s="170"/>
      <c r="D497" s="47" t="str">
        <f>基本データ入力!$B$8</f>
        <v>JA1QRZ</v>
      </c>
      <c r="E497" s="52" t="s">
        <v>221</v>
      </c>
      <c r="F497" s="47" t="s">
        <v>289</v>
      </c>
      <c r="G497" s="171" t="s">
        <v>222</v>
      </c>
      <c r="H497" s="171"/>
      <c r="I497" s="171"/>
      <c r="J497" s="53" t="s">
        <v>382</v>
      </c>
      <c r="K497" s="10"/>
      <c r="N497" s="9"/>
      <c r="V497" s="11"/>
      <c r="W497" s="12"/>
    </row>
    <row r="498" spans="1:28" ht="15" customHeight="1">
      <c r="B498" s="18" t="s">
        <v>224</v>
      </c>
      <c r="C498" s="91" t="s">
        <v>411</v>
      </c>
      <c r="D498" s="18" t="s">
        <v>225</v>
      </c>
      <c r="E498" s="172" t="s">
        <v>226</v>
      </c>
      <c r="F498" s="172"/>
      <c r="G498" s="18" t="s">
        <v>227</v>
      </c>
      <c r="H498" s="17" t="s">
        <v>228</v>
      </c>
      <c r="I498" s="18" t="s">
        <v>229</v>
      </c>
      <c r="J498" s="18" t="s">
        <v>230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E498:F498"/>
    <mergeCell ref="L498:M499"/>
    <mergeCell ref="N498:T498"/>
    <mergeCell ref="B550:C550"/>
    <mergeCell ref="B496:D496"/>
    <mergeCell ref="G496:J496"/>
    <mergeCell ref="B497:C497"/>
    <mergeCell ref="G497:I497"/>
    <mergeCell ref="E443:F443"/>
    <mergeCell ref="L443:M444"/>
    <mergeCell ref="N443:T443"/>
    <mergeCell ref="B495:C495"/>
    <mergeCell ref="B441:D441"/>
    <mergeCell ref="G441:J441"/>
    <mergeCell ref="B442:C442"/>
    <mergeCell ref="G442:I442"/>
    <mergeCell ref="E388:F388"/>
    <mergeCell ref="L388:M389"/>
    <mergeCell ref="N388:T388"/>
    <mergeCell ref="B440:C440"/>
    <mergeCell ref="B386:D386"/>
    <mergeCell ref="G386:J386"/>
    <mergeCell ref="B387:C387"/>
    <mergeCell ref="G387:I387"/>
    <mergeCell ref="L3:M4"/>
    <mergeCell ref="N3:T3"/>
    <mergeCell ref="E3:F3"/>
    <mergeCell ref="B55:C55"/>
    <mergeCell ref="G1:J1"/>
    <mergeCell ref="B1:D1"/>
    <mergeCell ref="B2:C2"/>
    <mergeCell ref="G2:I2"/>
    <mergeCell ref="B56:D56"/>
    <mergeCell ref="G56:J56"/>
    <mergeCell ref="B57:C57"/>
    <mergeCell ref="G57:I57"/>
    <mergeCell ref="E58:F58"/>
    <mergeCell ref="N58:T58"/>
    <mergeCell ref="B110:C110"/>
    <mergeCell ref="B111:D111"/>
    <mergeCell ref="G111:J111"/>
    <mergeCell ref="B112:C112"/>
    <mergeCell ref="G112:I112"/>
    <mergeCell ref="L58:M59"/>
    <mergeCell ref="B220:C220"/>
    <mergeCell ref="E113:F113"/>
    <mergeCell ref="L113:M114"/>
    <mergeCell ref="N113:T113"/>
    <mergeCell ref="B165:C165"/>
    <mergeCell ref="B166:D166"/>
    <mergeCell ref="G166:J166"/>
    <mergeCell ref="B167:C167"/>
    <mergeCell ref="G167:I167"/>
    <mergeCell ref="E168:F168"/>
    <mergeCell ref="L168:M169"/>
    <mergeCell ref="N168:T168"/>
    <mergeCell ref="B221:D221"/>
    <mergeCell ref="G221:J221"/>
    <mergeCell ref="B222:C222"/>
    <mergeCell ref="G222:I222"/>
    <mergeCell ref="E223:F223"/>
    <mergeCell ref="N223:T223"/>
    <mergeCell ref="B275:C275"/>
    <mergeCell ref="B276:D276"/>
    <mergeCell ref="G276:J276"/>
    <mergeCell ref="B277:C277"/>
    <mergeCell ref="G277:I277"/>
    <mergeCell ref="L223:M224"/>
    <mergeCell ref="B385:C385"/>
    <mergeCell ref="E278:F278"/>
    <mergeCell ref="L278:M279"/>
    <mergeCell ref="N278:T278"/>
    <mergeCell ref="B330:C330"/>
    <mergeCell ref="B331:D331"/>
    <mergeCell ref="G331:J331"/>
    <mergeCell ref="B332:C332"/>
    <mergeCell ref="G332:I332"/>
    <mergeCell ref="E333:F333"/>
    <mergeCell ref="L333:M334"/>
    <mergeCell ref="N333:T333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B550"/>
  <sheetViews>
    <sheetView zoomScaleNormal="100"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10</v>
      </c>
      <c r="C2" s="170"/>
      <c r="D2" s="47" t="str">
        <f>基本データ入力!$B$8</f>
        <v>JA1QRZ</v>
      </c>
      <c r="E2" s="52" t="s">
        <v>136</v>
      </c>
      <c r="F2" s="47" t="s">
        <v>313</v>
      </c>
      <c r="G2" s="171" t="s">
        <v>137</v>
      </c>
      <c r="H2" s="171"/>
      <c r="I2" s="171"/>
      <c r="J2" s="53" t="s">
        <v>138</v>
      </c>
      <c r="K2" s="10"/>
      <c r="N2" s="9"/>
      <c r="V2" s="11"/>
      <c r="W2" s="12"/>
    </row>
    <row r="3" spans="1:28" ht="15" customHeight="1">
      <c r="B3" s="18" t="s">
        <v>11</v>
      </c>
      <c r="C3" s="91" t="s">
        <v>411</v>
      </c>
      <c r="D3" s="18" t="s">
        <v>12</v>
      </c>
      <c r="E3" s="172" t="s">
        <v>13</v>
      </c>
      <c r="F3" s="172"/>
      <c r="G3" s="18" t="s">
        <v>14</v>
      </c>
      <c r="H3" s="17" t="s">
        <v>15</v>
      </c>
      <c r="I3" s="18" t="s">
        <v>16</v>
      </c>
      <c r="J3" s="18" t="s">
        <v>17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54" si="0">IF(O5="","",O5)</f>
        <v/>
      </c>
      <c r="C5" s="65" t="str">
        <f>IF(P5="","",LEFT(P5,6))</f>
        <v/>
      </c>
      <c r="D5" s="66" t="str">
        <f t="shared" ref="D5:D54" si="1">IF(N5="","",N5)</f>
        <v/>
      </c>
      <c r="E5" s="66" t="str">
        <f t="shared" ref="E5:F36" si="2">IF(Q5="","",Q5)</f>
        <v/>
      </c>
      <c r="F5" s="66" t="str">
        <f t="shared" si="2"/>
        <v/>
      </c>
      <c r="G5" s="66" t="str">
        <f t="shared" ref="G5:G54" si="3">IF(H5="","",IF(H5=1,"","M"))</f>
        <v/>
      </c>
      <c r="H5" s="66" t="str">
        <f>IF(M5=0,"",1+COUNTIF(会員コール!$A$1:$A$198,M5))</f>
        <v/>
      </c>
      <c r="I5" s="67"/>
      <c r="J5" s="67" t="str">
        <f t="shared" ref="J5:J54" si="4">IF(T5="","",T5)</f>
        <v/>
      </c>
      <c r="K5" s="14"/>
      <c r="L5" s="49"/>
      <c r="M5">
        <f t="shared" ref="M5:M54" si="5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2"/>
        <v/>
      </c>
      <c r="G6" s="70" t="str">
        <f t="shared" si="3"/>
        <v/>
      </c>
      <c r="H6" s="70" t="str">
        <f>IF(M6=0,"",1+COUNTIF(会員コール!$A$1:$A$198,M6))</f>
        <v/>
      </c>
      <c r="I6" s="71"/>
      <c r="J6" s="71" t="str">
        <f t="shared" si="4"/>
        <v/>
      </c>
      <c r="K6" s="14"/>
      <c r="L6" s="49"/>
      <c r="M6">
        <f t="shared" si="5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6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2"/>
        <v/>
      </c>
      <c r="G7" s="70" t="str">
        <f t="shared" si="3"/>
        <v/>
      </c>
      <c r="H7" s="70" t="str">
        <f>IF(M7=0,"",1+COUNTIF(会員コール!$A$1:$A$198,M7))</f>
        <v/>
      </c>
      <c r="I7" s="71"/>
      <c r="J7" s="71" t="str">
        <f t="shared" si="4"/>
        <v/>
      </c>
      <c r="K7" s="14"/>
      <c r="L7" s="49"/>
      <c r="M7">
        <f t="shared" si="5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6"/>
        <v/>
      </c>
      <c r="D8" s="70" t="str">
        <f t="shared" si="1"/>
        <v/>
      </c>
      <c r="E8" s="70" t="str">
        <f t="shared" si="2"/>
        <v/>
      </c>
      <c r="F8" s="70" t="str">
        <f t="shared" si="2"/>
        <v/>
      </c>
      <c r="G8" s="70" t="str">
        <f t="shared" si="3"/>
        <v/>
      </c>
      <c r="H8" s="70" t="str">
        <f>IF(M8=0,"",1+COUNTIF(会員コール!$A$1:$A$198,M8))</f>
        <v/>
      </c>
      <c r="I8" s="71"/>
      <c r="J8" s="71" t="str">
        <f t="shared" si="4"/>
        <v/>
      </c>
      <c r="K8" s="14"/>
      <c r="L8" s="49"/>
      <c r="M8">
        <f t="shared" si="5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6"/>
        <v/>
      </c>
      <c r="D9" s="70" t="str">
        <f t="shared" si="1"/>
        <v/>
      </c>
      <c r="E9" s="70" t="str">
        <f t="shared" si="2"/>
        <v/>
      </c>
      <c r="F9" s="70" t="str">
        <f t="shared" si="2"/>
        <v/>
      </c>
      <c r="G9" s="70" t="str">
        <f t="shared" si="3"/>
        <v/>
      </c>
      <c r="H9" s="70" t="str">
        <f>IF(M9=0,"",1+COUNTIF(会員コール!$A$1:$A$198,M9))</f>
        <v/>
      </c>
      <c r="I9" s="71"/>
      <c r="J9" s="71" t="str">
        <f t="shared" si="4"/>
        <v/>
      </c>
      <c r="K9" s="14"/>
      <c r="L9" s="49"/>
      <c r="M9">
        <f t="shared" si="5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6"/>
        <v/>
      </c>
      <c r="D10" s="70" t="str">
        <f t="shared" si="1"/>
        <v/>
      </c>
      <c r="E10" s="70" t="str">
        <f t="shared" si="2"/>
        <v/>
      </c>
      <c r="F10" s="70" t="str">
        <f t="shared" si="2"/>
        <v/>
      </c>
      <c r="G10" s="70" t="str">
        <f t="shared" si="3"/>
        <v/>
      </c>
      <c r="H10" s="70" t="str">
        <f>IF(M10=0,"",1+COUNTIF(会員コール!$A$1:$A$198,M10))</f>
        <v/>
      </c>
      <c r="I10" s="71"/>
      <c r="J10" s="71" t="str">
        <f t="shared" si="4"/>
        <v/>
      </c>
      <c r="K10" s="14"/>
      <c r="L10" s="49"/>
      <c r="M10">
        <f t="shared" si="5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6"/>
        <v/>
      </c>
      <c r="D11" s="70" t="str">
        <f t="shared" si="1"/>
        <v/>
      </c>
      <c r="E11" s="70" t="str">
        <f t="shared" si="2"/>
        <v/>
      </c>
      <c r="F11" s="70" t="str">
        <f t="shared" si="2"/>
        <v/>
      </c>
      <c r="G11" s="70" t="str">
        <f t="shared" si="3"/>
        <v/>
      </c>
      <c r="H11" s="70" t="str">
        <f>IF(M11=0,"",1+COUNTIF(会員コール!$A$1:$A$198,M11))</f>
        <v/>
      </c>
      <c r="I11" s="71"/>
      <c r="J11" s="71" t="str">
        <f t="shared" si="4"/>
        <v/>
      </c>
      <c r="K11" s="14"/>
      <c r="L11" s="49"/>
      <c r="M11">
        <f t="shared" si="5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6"/>
        <v/>
      </c>
      <c r="D12" s="70" t="str">
        <f t="shared" si="1"/>
        <v/>
      </c>
      <c r="E12" s="70" t="str">
        <f t="shared" si="2"/>
        <v/>
      </c>
      <c r="F12" s="70" t="str">
        <f t="shared" si="2"/>
        <v/>
      </c>
      <c r="G12" s="70" t="str">
        <f t="shared" si="3"/>
        <v/>
      </c>
      <c r="H12" s="70" t="str">
        <f>IF(M12=0,"",1+COUNTIF(会員コール!$A$1:$A$198,M12))</f>
        <v/>
      </c>
      <c r="I12" s="71"/>
      <c r="J12" s="71" t="str">
        <f t="shared" si="4"/>
        <v/>
      </c>
      <c r="K12" s="14"/>
      <c r="L12" s="49"/>
      <c r="M12">
        <f t="shared" si="5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6"/>
        <v/>
      </c>
      <c r="D13" s="70" t="str">
        <f t="shared" si="1"/>
        <v/>
      </c>
      <c r="E13" s="70" t="str">
        <f t="shared" si="2"/>
        <v/>
      </c>
      <c r="F13" s="70" t="str">
        <f t="shared" si="2"/>
        <v/>
      </c>
      <c r="G13" s="70" t="str">
        <f t="shared" si="3"/>
        <v/>
      </c>
      <c r="H13" s="70" t="str">
        <f>IF(M13=0,"",1+COUNTIF(会員コール!$A$1:$A$198,M13))</f>
        <v/>
      </c>
      <c r="I13" s="71"/>
      <c r="J13" s="71" t="str">
        <f t="shared" si="4"/>
        <v/>
      </c>
      <c r="K13" s="14"/>
      <c r="L13" s="49"/>
      <c r="M13">
        <f t="shared" si="5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6"/>
        <v/>
      </c>
      <c r="D14" s="70" t="str">
        <f t="shared" si="1"/>
        <v/>
      </c>
      <c r="E14" s="70" t="str">
        <f t="shared" si="2"/>
        <v/>
      </c>
      <c r="F14" s="70" t="str">
        <f t="shared" si="2"/>
        <v/>
      </c>
      <c r="G14" s="70" t="str">
        <f t="shared" si="3"/>
        <v/>
      </c>
      <c r="H14" s="70" t="str">
        <f>IF(M14=0,"",1+COUNTIF(会員コール!$A$1:$A$198,M14))</f>
        <v/>
      </c>
      <c r="I14" s="71"/>
      <c r="J14" s="71" t="str">
        <f t="shared" si="4"/>
        <v/>
      </c>
      <c r="K14" s="14"/>
      <c r="L14" s="49"/>
      <c r="M14">
        <f t="shared" si="5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6"/>
        <v/>
      </c>
      <c r="D15" s="70" t="str">
        <f t="shared" si="1"/>
        <v/>
      </c>
      <c r="E15" s="70" t="str">
        <f t="shared" si="2"/>
        <v/>
      </c>
      <c r="F15" s="70" t="str">
        <f t="shared" si="2"/>
        <v/>
      </c>
      <c r="G15" s="70" t="str">
        <f t="shared" si="3"/>
        <v/>
      </c>
      <c r="H15" s="70" t="str">
        <f>IF(M15=0,"",1+COUNTIF(会員コール!$A$1:$A$198,M15))</f>
        <v/>
      </c>
      <c r="I15" s="71"/>
      <c r="J15" s="71" t="str">
        <f t="shared" si="4"/>
        <v/>
      </c>
      <c r="K15" s="14"/>
      <c r="L15" s="49"/>
      <c r="M15">
        <f t="shared" si="5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6"/>
        <v/>
      </c>
      <c r="D16" s="70" t="str">
        <f t="shared" si="1"/>
        <v/>
      </c>
      <c r="E16" s="70" t="str">
        <f t="shared" si="2"/>
        <v/>
      </c>
      <c r="F16" s="70" t="str">
        <f t="shared" si="2"/>
        <v/>
      </c>
      <c r="G16" s="70" t="str">
        <f t="shared" si="3"/>
        <v/>
      </c>
      <c r="H16" s="70" t="str">
        <f>IF(M16=0,"",1+COUNTIF(会員コール!$A$1:$A$198,M16))</f>
        <v/>
      </c>
      <c r="I16" s="71"/>
      <c r="J16" s="71" t="str">
        <f t="shared" si="4"/>
        <v/>
      </c>
      <c r="K16" s="14"/>
      <c r="L16" s="49"/>
      <c r="M16">
        <f t="shared" si="5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6"/>
        <v/>
      </c>
      <c r="D17" s="70" t="str">
        <f t="shared" si="1"/>
        <v/>
      </c>
      <c r="E17" s="70" t="str">
        <f t="shared" si="2"/>
        <v/>
      </c>
      <c r="F17" s="70" t="str">
        <f t="shared" si="2"/>
        <v/>
      </c>
      <c r="G17" s="70" t="str">
        <f t="shared" si="3"/>
        <v/>
      </c>
      <c r="H17" s="70" t="str">
        <f>IF(M17=0,"",1+COUNTIF(会員コール!$A$1:$A$198,M17))</f>
        <v/>
      </c>
      <c r="I17" s="71"/>
      <c r="J17" s="71" t="str">
        <f t="shared" si="4"/>
        <v/>
      </c>
      <c r="K17" s="14"/>
      <c r="L17" s="49"/>
      <c r="M17">
        <f t="shared" si="5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6"/>
        <v/>
      </c>
      <c r="D18" s="70" t="str">
        <f t="shared" si="1"/>
        <v/>
      </c>
      <c r="E18" s="70" t="str">
        <f t="shared" si="2"/>
        <v/>
      </c>
      <c r="F18" s="70" t="str">
        <f t="shared" si="2"/>
        <v/>
      </c>
      <c r="G18" s="70" t="str">
        <f t="shared" si="3"/>
        <v/>
      </c>
      <c r="H18" s="70" t="str">
        <f>IF(M18=0,"",1+COUNTIF(会員コール!$A$1:$A$198,M18))</f>
        <v/>
      </c>
      <c r="I18" s="71"/>
      <c r="J18" s="71" t="str">
        <f t="shared" si="4"/>
        <v/>
      </c>
      <c r="K18" s="14"/>
      <c r="L18" s="49"/>
      <c r="M18">
        <f t="shared" si="5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6"/>
        <v/>
      </c>
      <c r="D19" s="70" t="str">
        <f t="shared" si="1"/>
        <v/>
      </c>
      <c r="E19" s="70" t="str">
        <f t="shared" si="2"/>
        <v/>
      </c>
      <c r="F19" s="70" t="str">
        <f t="shared" si="2"/>
        <v/>
      </c>
      <c r="G19" s="70" t="str">
        <f t="shared" si="3"/>
        <v/>
      </c>
      <c r="H19" s="70" t="str">
        <f>IF(M19=0,"",1+COUNTIF(会員コール!$A$1:$A$198,M19))</f>
        <v/>
      </c>
      <c r="I19" s="71"/>
      <c r="J19" s="71" t="str">
        <f t="shared" si="4"/>
        <v/>
      </c>
      <c r="K19" s="14"/>
      <c r="L19" s="49"/>
      <c r="M19">
        <f t="shared" si="5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6"/>
        <v/>
      </c>
      <c r="D20" s="70" t="str">
        <f t="shared" si="1"/>
        <v/>
      </c>
      <c r="E20" s="70" t="str">
        <f t="shared" si="2"/>
        <v/>
      </c>
      <c r="F20" s="70" t="str">
        <f t="shared" si="2"/>
        <v/>
      </c>
      <c r="G20" s="70" t="str">
        <f t="shared" si="3"/>
        <v/>
      </c>
      <c r="H20" s="70" t="str">
        <f>IF(M20=0,"",1+COUNTIF(会員コール!$A$1:$A$198,M20))</f>
        <v/>
      </c>
      <c r="I20" s="71"/>
      <c r="J20" s="71" t="str">
        <f t="shared" si="4"/>
        <v/>
      </c>
      <c r="K20" s="14"/>
      <c r="L20" s="49"/>
      <c r="M20">
        <f t="shared" si="5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6"/>
        <v/>
      </c>
      <c r="D21" s="70" t="str">
        <f t="shared" si="1"/>
        <v/>
      </c>
      <c r="E21" s="70" t="str">
        <f t="shared" si="2"/>
        <v/>
      </c>
      <c r="F21" s="70" t="str">
        <f t="shared" si="2"/>
        <v/>
      </c>
      <c r="G21" s="70" t="str">
        <f t="shared" si="3"/>
        <v/>
      </c>
      <c r="H21" s="70" t="str">
        <f>IF(M21=0,"",1+COUNTIF(会員コール!$A$1:$A$198,M21))</f>
        <v/>
      </c>
      <c r="I21" s="71"/>
      <c r="J21" s="71" t="str">
        <f t="shared" si="4"/>
        <v/>
      </c>
      <c r="K21" s="14"/>
      <c r="L21" s="15"/>
      <c r="M21">
        <f t="shared" si="5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6"/>
        <v/>
      </c>
      <c r="D22" s="73" t="str">
        <f t="shared" si="1"/>
        <v/>
      </c>
      <c r="E22" s="73" t="str">
        <f t="shared" si="2"/>
        <v/>
      </c>
      <c r="F22" s="73" t="str">
        <f t="shared" si="2"/>
        <v/>
      </c>
      <c r="G22" s="73" t="str">
        <f t="shared" si="3"/>
        <v/>
      </c>
      <c r="H22" s="73" t="str">
        <f>IF(M22=0,"",1+COUNTIF(会員コール!$A$1:$A$198,M22))</f>
        <v/>
      </c>
      <c r="I22" s="74"/>
      <c r="J22" s="74" t="str">
        <f t="shared" si="4"/>
        <v/>
      </c>
      <c r="K22" s="14"/>
      <c r="L22" s="15"/>
      <c r="M22">
        <f t="shared" si="5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6"/>
        <v/>
      </c>
      <c r="D23" s="70" t="str">
        <f t="shared" si="1"/>
        <v/>
      </c>
      <c r="E23" s="70" t="str">
        <f t="shared" si="2"/>
        <v/>
      </c>
      <c r="F23" s="70" t="str">
        <f t="shared" si="2"/>
        <v/>
      </c>
      <c r="G23" s="70" t="str">
        <f t="shared" si="3"/>
        <v/>
      </c>
      <c r="H23" s="70" t="str">
        <f>IF(M23=0,"",1+COUNTIF(会員コール!$A$1:$A$198,M23))</f>
        <v/>
      </c>
      <c r="I23" s="71"/>
      <c r="J23" s="71" t="str">
        <f t="shared" si="4"/>
        <v/>
      </c>
      <c r="K23" s="14"/>
      <c r="L23" s="15"/>
      <c r="M23">
        <f t="shared" si="5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6"/>
        <v/>
      </c>
      <c r="D24" s="70" t="str">
        <f t="shared" si="1"/>
        <v/>
      </c>
      <c r="E24" s="70" t="str">
        <f t="shared" si="2"/>
        <v/>
      </c>
      <c r="F24" s="70" t="str">
        <f t="shared" si="2"/>
        <v/>
      </c>
      <c r="G24" s="70" t="str">
        <f t="shared" si="3"/>
        <v/>
      </c>
      <c r="H24" s="70" t="str">
        <f>IF(M24=0,"",1+COUNTIF(会員コール!$A$1:$A$198,M24))</f>
        <v/>
      </c>
      <c r="I24" s="71"/>
      <c r="J24" s="71" t="str">
        <f t="shared" si="4"/>
        <v/>
      </c>
      <c r="K24" s="14"/>
      <c r="L24" s="15"/>
      <c r="M24">
        <f t="shared" si="5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6"/>
        <v/>
      </c>
      <c r="D25" s="70" t="str">
        <f t="shared" si="1"/>
        <v/>
      </c>
      <c r="E25" s="70" t="str">
        <f t="shared" si="2"/>
        <v/>
      </c>
      <c r="F25" s="70" t="str">
        <f t="shared" si="2"/>
        <v/>
      </c>
      <c r="G25" s="70" t="str">
        <f t="shared" si="3"/>
        <v/>
      </c>
      <c r="H25" s="70" t="str">
        <f>IF(M25=0,"",1+COUNTIF(会員コール!$A$1:$A$198,M25))</f>
        <v/>
      </c>
      <c r="I25" s="71"/>
      <c r="J25" s="71" t="str">
        <f t="shared" si="4"/>
        <v/>
      </c>
      <c r="K25" s="14"/>
      <c r="L25" s="15"/>
      <c r="M25">
        <f t="shared" si="5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6"/>
        <v/>
      </c>
      <c r="D26" s="70" t="str">
        <f t="shared" si="1"/>
        <v/>
      </c>
      <c r="E26" s="70" t="str">
        <f t="shared" si="2"/>
        <v/>
      </c>
      <c r="F26" s="70" t="str">
        <f t="shared" si="2"/>
        <v/>
      </c>
      <c r="G26" s="70" t="str">
        <f t="shared" si="3"/>
        <v/>
      </c>
      <c r="H26" s="70" t="str">
        <f>IF(M26=0,"",1+COUNTIF(会員コール!$A$1:$A$198,M26))</f>
        <v/>
      </c>
      <c r="I26" s="71"/>
      <c r="J26" s="71" t="str">
        <f t="shared" si="4"/>
        <v/>
      </c>
      <c r="K26" s="14"/>
      <c r="L26" s="15"/>
      <c r="M26">
        <f t="shared" si="5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6"/>
        <v/>
      </c>
      <c r="D27" s="70" t="str">
        <f t="shared" si="1"/>
        <v/>
      </c>
      <c r="E27" s="70" t="str">
        <f t="shared" si="2"/>
        <v/>
      </c>
      <c r="F27" s="70" t="str">
        <f t="shared" si="2"/>
        <v/>
      </c>
      <c r="G27" s="70" t="str">
        <f t="shared" si="3"/>
        <v/>
      </c>
      <c r="H27" s="70" t="str">
        <f>IF(M27=0,"",1+COUNTIF(会員コール!$A$1:$A$198,M27))</f>
        <v/>
      </c>
      <c r="I27" s="71"/>
      <c r="J27" s="71" t="str">
        <f t="shared" si="4"/>
        <v/>
      </c>
      <c r="K27" s="14"/>
      <c r="L27" s="15"/>
      <c r="M27">
        <f t="shared" si="5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6"/>
        <v/>
      </c>
      <c r="D28" s="70" t="str">
        <f t="shared" si="1"/>
        <v/>
      </c>
      <c r="E28" s="70" t="str">
        <f t="shared" si="2"/>
        <v/>
      </c>
      <c r="F28" s="70" t="str">
        <f t="shared" si="2"/>
        <v/>
      </c>
      <c r="G28" s="70" t="str">
        <f t="shared" si="3"/>
        <v/>
      </c>
      <c r="H28" s="70" t="str">
        <f>IF(M28=0,"",1+COUNTIF(会員コール!$A$1:$A$198,M28))</f>
        <v/>
      </c>
      <c r="I28" s="71"/>
      <c r="J28" s="71" t="str">
        <f t="shared" si="4"/>
        <v/>
      </c>
      <c r="K28" s="14"/>
      <c r="L28" s="15"/>
      <c r="M28">
        <f t="shared" si="5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6"/>
        <v/>
      </c>
      <c r="D29" s="70" t="str">
        <f t="shared" si="1"/>
        <v/>
      </c>
      <c r="E29" s="70" t="str">
        <f t="shared" si="2"/>
        <v/>
      </c>
      <c r="F29" s="70" t="str">
        <f t="shared" si="2"/>
        <v/>
      </c>
      <c r="G29" s="70" t="str">
        <f t="shared" si="3"/>
        <v/>
      </c>
      <c r="H29" s="70" t="str">
        <f>IF(M29=0,"",1+COUNTIF(会員コール!$A$1:$A$198,M29))</f>
        <v/>
      </c>
      <c r="I29" s="71"/>
      <c r="J29" s="71" t="str">
        <f t="shared" si="4"/>
        <v/>
      </c>
      <c r="K29" s="14"/>
      <c r="L29" s="15"/>
      <c r="M29">
        <f t="shared" si="5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6"/>
        <v/>
      </c>
      <c r="D30" s="73" t="str">
        <f t="shared" si="1"/>
        <v/>
      </c>
      <c r="E30" s="73" t="str">
        <f t="shared" si="2"/>
        <v/>
      </c>
      <c r="F30" s="73" t="str">
        <f t="shared" si="2"/>
        <v/>
      </c>
      <c r="G30" s="73" t="str">
        <f t="shared" si="3"/>
        <v/>
      </c>
      <c r="H30" s="73" t="str">
        <f>IF(M30=0,"",1+COUNTIF(会員コール!$A$1:$A$198,M30))</f>
        <v/>
      </c>
      <c r="I30" s="74"/>
      <c r="J30" s="74" t="str">
        <f t="shared" si="4"/>
        <v/>
      </c>
      <c r="K30" s="14"/>
      <c r="L30" s="15"/>
      <c r="M30">
        <f t="shared" si="5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6"/>
        <v/>
      </c>
      <c r="D31" s="70" t="str">
        <f t="shared" si="1"/>
        <v/>
      </c>
      <c r="E31" s="70" t="str">
        <f t="shared" si="2"/>
        <v/>
      </c>
      <c r="F31" s="70" t="str">
        <f t="shared" si="2"/>
        <v/>
      </c>
      <c r="G31" s="70" t="str">
        <f t="shared" si="3"/>
        <v/>
      </c>
      <c r="H31" s="70" t="str">
        <f>IF(M31=0,"",1+COUNTIF(会員コール!$A$1:$A$198,M31))</f>
        <v/>
      </c>
      <c r="I31" s="71"/>
      <c r="J31" s="71" t="str">
        <f t="shared" si="4"/>
        <v/>
      </c>
      <c r="K31" s="14"/>
      <c r="L31" s="15"/>
      <c r="M31">
        <f t="shared" si="5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6"/>
        <v/>
      </c>
      <c r="D32" s="73" t="str">
        <f t="shared" si="1"/>
        <v/>
      </c>
      <c r="E32" s="73" t="str">
        <f t="shared" si="2"/>
        <v/>
      </c>
      <c r="F32" s="73" t="str">
        <f t="shared" si="2"/>
        <v/>
      </c>
      <c r="G32" s="73" t="str">
        <f t="shared" si="3"/>
        <v/>
      </c>
      <c r="H32" s="73" t="str">
        <f>IF(M32=0,"",1+COUNTIF(会員コール!$A$1:$A$198,M32))</f>
        <v/>
      </c>
      <c r="I32" s="74"/>
      <c r="J32" s="74" t="str">
        <f t="shared" si="4"/>
        <v/>
      </c>
      <c r="K32" s="14"/>
      <c r="L32" s="15"/>
      <c r="M32">
        <f t="shared" si="5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6"/>
        <v/>
      </c>
      <c r="D33" s="70" t="str">
        <f t="shared" si="1"/>
        <v/>
      </c>
      <c r="E33" s="70" t="str">
        <f t="shared" si="2"/>
        <v/>
      </c>
      <c r="F33" s="70" t="str">
        <f t="shared" si="2"/>
        <v/>
      </c>
      <c r="G33" s="70" t="str">
        <f t="shared" si="3"/>
        <v/>
      </c>
      <c r="H33" s="70" t="str">
        <f>IF(M33=0,"",1+COUNTIF(会員コール!$A$1:$A$198,M33))</f>
        <v/>
      </c>
      <c r="I33" s="71"/>
      <c r="J33" s="71" t="str">
        <f t="shared" si="4"/>
        <v/>
      </c>
      <c r="K33" s="14"/>
      <c r="L33" s="15"/>
      <c r="M33">
        <f t="shared" si="5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6"/>
        <v/>
      </c>
      <c r="D34" s="73" t="str">
        <f t="shared" si="1"/>
        <v/>
      </c>
      <c r="E34" s="73" t="str">
        <f t="shared" si="2"/>
        <v/>
      </c>
      <c r="F34" s="73" t="str">
        <f t="shared" si="2"/>
        <v/>
      </c>
      <c r="G34" s="73" t="str">
        <f t="shared" si="3"/>
        <v/>
      </c>
      <c r="H34" s="73" t="str">
        <f>IF(M34=0,"",1+COUNTIF(会員コール!$A$1:$A$198,M34))</f>
        <v/>
      </c>
      <c r="I34" s="74"/>
      <c r="J34" s="74" t="str">
        <f t="shared" si="4"/>
        <v/>
      </c>
      <c r="K34" s="14"/>
      <c r="L34" s="15"/>
      <c r="M34">
        <f t="shared" si="5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6"/>
        <v/>
      </c>
      <c r="D35" s="70" t="str">
        <f t="shared" si="1"/>
        <v/>
      </c>
      <c r="E35" s="70" t="str">
        <f t="shared" si="2"/>
        <v/>
      </c>
      <c r="F35" s="70" t="str">
        <f t="shared" si="2"/>
        <v/>
      </c>
      <c r="G35" s="70" t="str">
        <f t="shared" si="3"/>
        <v/>
      </c>
      <c r="H35" s="70" t="str">
        <f>IF(M35=0,"",1+COUNTIF(会員コール!$A$1:$A$198,M35))</f>
        <v/>
      </c>
      <c r="I35" s="71"/>
      <c r="J35" s="71" t="str">
        <f t="shared" si="4"/>
        <v/>
      </c>
      <c r="K35" s="14"/>
      <c r="L35" s="15"/>
      <c r="M35">
        <f t="shared" si="5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6"/>
        <v/>
      </c>
      <c r="D36" s="73" t="str">
        <f t="shared" si="1"/>
        <v/>
      </c>
      <c r="E36" s="73" t="str">
        <f t="shared" si="2"/>
        <v/>
      </c>
      <c r="F36" s="73" t="str">
        <f t="shared" si="2"/>
        <v/>
      </c>
      <c r="G36" s="73" t="str">
        <f t="shared" si="3"/>
        <v/>
      </c>
      <c r="H36" s="73" t="str">
        <f>IF(M36=0,"",1+COUNTIF(会員コール!$A$1:$A$198,M36))</f>
        <v/>
      </c>
      <c r="I36" s="74"/>
      <c r="J36" s="74" t="str">
        <f t="shared" si="4"/>
        <v/>
      </c>
      <c r="K36" s="14"/>
      <c r="L36" s="15"/>
      <c r="M36">
        <f t="shared" si="5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si="0"/>
        <v/>
      </c>
      <c r="C37" s="69" t="str">
        <f t="shared" si="6"/>
        <v/>
      </c>
      <c r="D37" s="70" t="str">
        <f t="shared" si="1"/>
        <v/>
      </c>
      <c r="E37" s="70" t="str">
        <f t="shared" ref="E37:F54" si="7">IF(Q37="","",Q37)</f>
        <v/>
      </c>
      <c r="F37" s="70" t="str">
        <f t="shared" si="7"/>
        <v/>
      </c>
      <c r="G37" s="70" t="str">
        <f t="shared" si="3"/>
        <v/>
      </c>
      <c r="H37" s="70" t="str">
        <f>IF(M37=0,"",1+COUNTIF(会員コール!$A$1:$A$198,M37))</f>
        <v/>
      </c>
      <c r="I37" s="71"/>
      <c r="J37" s="71" t="str">
        <f t="shared" si="4"/>
        <v/>
      </c>
      <c r="K37" s="14"/>
      <c r="L37" s="15"/>
      <c r="M37">
        <f t="shared" si="5"/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0"/>
        <v/>
      </c>
      <c r="C38" s="69" t="str">
        <f t="shared" si="6"/>
        <v/>
      </c>
      <c r="D38" s="73" t="str">
        <f t="shared" si="1"/>
        <v/>
      </c>
      <c r="E38" s="73" t="str">
        <f t="shared" si="7"/>
        <v/>
      </c>
      <c r="F38" s="73" t="str">
        <f t="shared" si="7"/>
        <v/>
      </c>
      <c r="G38" s="73" t="str">
        <f t="shared" si="3"/>
        <v/>
      </c>
      <c r="H38" s="73" t="str">
        <f>IF(M38=0,"",1+COUNTIF(会員コール!$A$1:$A$198,M38))</f>
        <v/>
      </c>
      <c r="I38" s="74"/>
      <c r="J38" s="74" t="str">
        <f t="shared" si="4"/>
        <v/>
      </c>
      <c r="K38" s="14"/>
      <c r="L38" s="15"/>
      <c r="M38">
        <f t="shared" si="5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0"/>
        <v/>
      </c>
      <c r="C39" s="69" t="str">
        <f t="shared" si="6"/>
        <v/>
      </c>
      <c r="D39" s="70" t="str">
        <f t="shared" si="1"/>
        <v/>
      </c>
      <c r="E39" s="70" t="str">
        <f t="shared" si="7"/>
        <v/>
      </c>
      <c r="F39" s="70" t="str">
        <f t="shared" si="7"/>
        <v/>
      </c>
      <c r="G39" s="70" t="str">
        <f t="shared" si="3"/>
        <v/>
      </c>
      <c r="H39" s="70" t="str">
        <f>IF(M39=0,"",1+COUNTIF(会員コール!$A$1:$A$198,M39))</f>
        <v/>
      </c>
      <c r="I39" s="71"/>
      <c r="J39" s="71" t="str">
        <f t="shared" si="4"/>
        <v/>
      </c>
      <c r="K39" s="14"/>
      <c r="L39" s="15"/>
      <c r="M39">
        <f t="shared" si="5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0"/>
        <v/>
      </c>
      <c r="C40" s="69" t="str">
        <f t="shared" si="6"/>
        <v/>
      </c>
      <c r="D40" s="73" t="str">
        <f t="shared" si="1"/>
        <v/>
      </c>
      <c r="E40" s="73" t="str">
        <f t="shared" si="7"/>
        <v/>
      </c>
      <c r="F40" s="73" t="str">
        <f t="shared" si="7"/>
        <v/>
      </c>
      <c r="G40" s="73" t="str">
        <f t="shared" si="3"/>
        <v/>
      </c>
      <c r="H40" s="73" t="str">
        <f>IF(M40=0,"",1+COUNTIF(会員コール!$A$1:$A$198,M40))</f>
        <v/>
      </c>
      <c r="I40" s="74"/>
      <c r="J40" s="74" t="str">
        <f t="shared" si="4"/>
        <v/>
      </c>
      <c r="K40" s="14"/>
      <c r="L40" s="15"/>
      <c r="M40">
        <f t="shared" si="5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0"/>
        <v/>
      </c>
      <c r="C41" s="69" t="str">
        <f t="shared" si="6"/>
        <v/>
      </c>
      <c r="D41" s="70" t="str">
        <f t="shared" si="1"/>
        <v/>
      </c>
      <c r="E41" s="70" t="str">
        <f t="shared" si="7"/>
        <v/>
      </c>
      <c r="F41" s="70" t="str">
        <f t="shared" si="7"/>
        <v/>
      </c>
      <c r="G41" s="70" t="str">
        <f t="shared" si="3"/>
        <v/>
      </c>
      <c r="H41" s="70" t="str">
        <f>IF(M41=0,"",1+COUNTIF(会員コール!$A$1:$A$198,M41))</f>
        <v/>
      </c>
      <c r="I41" s="71"/>
      <c r="J41" s="71" t="str">
        <f t="shared" si="4"/>
        <v/>
      </c>
      <c r="K41" s="14"/>
      <c r="L41" s="15"/>
      <c r="M41">
        <f t="shared" si="5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0"/>
        <v/>
      </c>
      <c r="C42" s="69" t="str">
        <f t="shared" si="6"/>
        <v/>
      </c>
      <c r="D42" s="73" t="str">
        <f t="shared" si="1"/>
        <v/>
      </c>
      <c r="E42" s="73" t="str">
        <f t="shared" si="7"/>
        <v/>
      </c>
      <c r="F42" s="73" t="str">
        <f t="shared" si="7"/>
        <v/>
      </c>
      <c r="G42" s="73" t="str">
        <f t="shared" si="3"/>
        <v/>
      </c>
      <c r="H42" s="73" t="str">
        <f>IF(M42=0,"",1+COUNTIF(会員コール!$A$1:$A$198,M42))</f>
        <v/>
      </c>
      <c r="I42" s="74"/>
      <c r="J42" s="74" t="str">
        <f t="shared" si="4"/>
        <v/>
      </c>
      <c r="K42" s="14"/>
      <c r="L42" s="15"/>
      <c r="M42">
        <f t="shared" si="5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0"/>
        <v/>
      </c>
      <c r="C43" s="69" t="str">
        <f t="shared" si="6"/>
        <v/>
      </c>
      <c r="D43" s="70" t="str">
        <f t="shared" si="1"/>
        <v/>
      </c>
      <c r="E43" s="70" t="str">
        <f t="shared" si="7"/>
        <v/>
      </c>
      <c r="F43" s="70" t="str">
        <f t="shared" si="7"/>
        <v/>
      </c>
      <c r="G43" s="70" t="str">
        <f t="shared" si="3"/>
        <v/>
      </c>
      <c r="H43" s="70" t="str">
        <f>IF(M43=0,"",1+COUNTIF(会員コール!$A$1:$A$198,M43))</f>
        <v/>
      </c>
      <c r="I43" s="71"/>
      <c r="J43" s="71" t="str">
        <f t="shared" si="4"/>
        <v/>
      </c>
      <c r="K43" s="14"/>
      <c r="L43" s="15"/>
      <c r="M43">
        <f t="shared" si="5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0"/>
        <v/>
      </c>
      <c r="C44" s="69" t="str">
        <f t="shared" si="6"/>
        <v/>
      </c>
      <c r="D44" s="73" t="str">
        <f t="shared" si="1"/>
        <v/>
      </c>
      <c r="E44" s="73" t="str">
        <f t="shared" si="7"/>
        <v/>
      </c>
      <c r="F44" s="73" t="str">
        <f t="shared" si="7"/>
        <v/>
      </c>
      <c r="G44" s="73" t="str">
        <f t="shared" si="3"/>
        <v/>
      </c>
      <c r="H44" s="73" t="str">
        <f>IF(M44=0,"",1+COUNTIF(会員コール!$A$1:$A$198,M44))</f>
        <v/>
      </c>
      <c r="I44" s="74"/>
      <c r="J44" s="74" t="str">
        <f t="shared" si="4"/>
        <v/>
      </c>
      <c r="K44" s="14"/>
      <c r="L44" s="15"/>
      <c r="M44">
        <f t="shared" si="5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0"/>
        <v/>
      </c>
      <c r="C45" s="69" t="str">
        <f t="shared" si="6"/>
        <v/>
      </c>
      <c r="D45" s="70" t="str">
        <f t="shared" si="1"/>
        <v/>
      </c>
      <c r="E45" s="70" t="str">
        <f t="shared" si="7"/>
        <v/>
      </c>
      <c r="F45" s="70" t="str">
        <f t="shared" si="7"/>
        <v/>
      </c>
      <c r="G45" s="70" t="str">
        <f t="shared" si="3"/>
        <v/>
      </c>
      <c r="H45" s="70" t="str">
        <f>IF(M45=0,"",1+COUNTIF(会員コール!$A$1:$A$198,M45))</f>
        <v/>
      </c>
      <c r="I45" s="71"/>
      <c r="J45" s="71" t="str">
        <f t="shared" si="4"/>
        <v/>
      </c>
      <c r="K45" s="14"/>
      <c r="L45" s="15"/>
      <c r="M45">
        <f t="shared" si="5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0"/>
        <v/>
      </c>
      <c r="C46" s="69" t="str">
        <f t="shared" si="6"/>
        <v/>
      </c>
      <c r="D46" s="70" t="str">
        <f t="shared" si="1"/>
        <v/>
      </c>
      <c r="E46" s="70" t="str">
        <f t="shared" si="7"/>
        <v/>
      </c>
      <c r="F46" s="70" t="str">
        <f t="shared" si="7"/>
        <v/>
      </c>
      <c r="G46" s="70" t="str">
        <f t="shared" si="3"/>
        <v/>
      </c>
      <c r="H46" s="70" t="str">
        <f>IF(M46=0,"",1+COUNTIF(会員コール!$A$1:$A$198,M46))</f>
        <v/>
      </c>
      <c r="I46" s="71"/>
      <c r="J46" s="71" t="str">
        <f t="shared" si="4"/>
        <v/>
      </c>
      <c r="K46" s="14"/>
      <c r="L46" s="15"/>
      <c r="M46">
        <f t="shared" si="5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0"/>
        <v/>
      </c>
      <c r="C47" s="69" t="str">
        <f t="shared" si="6"/>
        <v/>
      </c>
      <c r="D47" s="73" t="str">
        <f t="shared" si="1"/>
        <v/>
      </c>
      <c r="E47" s="73" t="str">
        <f t="shared" si="7"/>
        <v/>
      </c>
      <c r="F47" s="73" t="str">
        <f t="shared" si="7"/>
        <v/>
      </c>
      <c r="G47" s="73" t="str">
        <f t="shared" si="3"/>
        <v/>
      </c>
      <c r="H47" s="73" t="str">
        <f>IF(M47=0,"",1+COUNTIF(会員コール!$A$1:$A$198,M47))</f>
        <v/>
      </c>
      <c r="I47" s="74"/>
      <c r="J47" s="74" t="str">
        <f t="shared" si="4"/>
        <v/>
      </c>
      <c r="K47" s="14"/>
      <c r="L47" s="15"/>
      <c r="M47">
        <f t="shared" si="5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0"/>
        <v/>
      </c>
      <c r="C48" s="69" t="str">
        <f t="shared" si="6"/>
        <v/>
      </c>
      <c r="D48" s="70" t="str">
        <f t="shared" si="1"/>
        <v/>
      </c>
      <c r="E48" s="70" t="str">
        <f t="shared" si="7"/>
        <v/>
      </c>
      <c r="F48" s="70" t="str">
        <f t="shared" si="7"/>
        <v/>
      </c>
      <c r="G48" s="70" t="str">
        <f t="shared" si="3"/>
        <v/>
      </c>
      <c r="H48" s="70" t="str">
        <f>IF(M48=0,"",1+COUNTIF(会員コール!$A$1:$A$198,M48))</f>
        <v/>
      </c>
      <c r="I48" s="71"/>
      <c r="J48" s="71" t="str">
        <f t="shared" si="4"/>
        <v/>
      </c>
      <c r="K48" s="14"/>
      <c r="L48" s="15"/>
      <c r="M48">
        <f t="shared" si="5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0"/>
        <v/>
      </c>
      <c r="C49" s="69" t="str">
        <f t="shared" si="6"/>
        <v/>
      </c>
      <c r="D49" s="73" t="str">
        <f t="shared" si="1"/>
        <v/>
      </c>
      <c r="E49" s="73" t="str">
        <f t="shared" si="7"/>
        <v/>
      </c>
      <c r="F49" s="73" t="str">
        <f t="shared" si="7"/>
        <v/>
      </c>
      <c r="G49" s="73" t="str">
        <f t="shared" si="3"/>
        <v/>
      </c>
      <c r="H49" s="73" t="str">
        <f>IF(M49=0,"",1+COUNTIF(会員コール!$A$1:$A$198,M49))</f>
        <v/>
      </c>
      <c r="I49" s="74"/>
      <c r="J49" s="74" t="str">
        <f t="shared" si="4"/>
        <v/>
      </c>
      <c r="K49" s="14"/>
      <c r="L49" s="15"/>
      <c r="M49">
        <f t="shared" si="5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0"/>
        <v/>
      </c>
      <c r="C50" s="69" t="str">
        <f t="shared" si="6"/>
        <v/>
      </c>
      <c r="D50" s="70" t="str">
        <f t="shared" si="1"/>
        <v/>
      </c>
      <c r="E50" s="70" t="str">
        <f t="shared" si="7"/>
        <v/>
      </c>
      <c r="F50" s="70" t="str">
        <f t="shared" si="7"/>
        <v/>
      </c>
      <c r="G50" s="70" t="str">
        <f t="shared" si="3"/>
        <v/>
      </c>
      <c r="H50" s="70" t="str">
        <f>IF(M50=0,"",1+COUNTIF(会員コール!$A$1:$A$198,M50))</f>
        <v/>
      </c>
      <c r="I50" s="71"/>
      <c r="J50" s="71" t="str">
        <f t="shared" si="4"/>
        <v/>
      </c>
      <c r="K50" s="14"/>
      <c r="L50" s="15"/>
      <c r="M50">
        <f t="shared" si="5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0"/>
        <v/>
      </c>
      <c r="C51" s="69" t="str">
        <f t="shared" si="6"/>
        <v/>
      </c>
      <c r="D51" s="73" t="str">
        <f t="shared" si="1"/>
        <v/>
      </c>
      <c r="E51" s="73" t="str">
        <f t="shared" si="7"/>
        <v/>
      </c>
      <c r="F51" s="73" t="str">
        <f t="shared" si="7"/>
        <v/>
      </c>
      <c r="G51" s="73" t="str">
        <f t="shared" si="3"/>
        <v/>
      </c>
      <c r="H51" s="73" t="str">
        <f>IF(M51=0,"",1+COUNTIF(会員コール!$A$1:$A$198,M51))</f>
        <v/>
      </c>
      <c r="I51" s="74"/>
      <c r="J51" s="74" t="str">
        <f t="shared" si="4"/>
        <v/>
      </c>
      <c r="K51" s="14"/>
      <c r="L51" s="15"/>
      <c r="M51">
        <f t="shared" si="5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0"/>
        <v/>
      </c>
      <c r="C52" s="69" t="str">
        <f t="shared" si="6"/>
        <v/>
      </c>
      <c r="D52" s="70" t="str">
        <f t="shared" si="1"/>
        <v/>
      </c>
      <c r="E52" s="70" t="str">
        <f t="shared" si="7"/>
        <v/>
      </c>
      <c r="F52" s="70" t="str">
        <f t="shared" si="7"/>
        <v/>
      </c>
      <c r="G52" s="70" t="str">
        <f t="shared" si="3"/>
        <v/>
      </c>
      <c r="H52" s="70" t="str">
        <f>IF(M52=0,"",1+COUNTIF(会員コール!$A$1:$A$198,M52))</f>
        <v/>
      </c>
      <c r="I52" s="71"/>
      <c r="J52" s="71" t="str">
        <f t="shared" si="4"/>
        <v/>
      </c>
      <c r="K52" s="14"/>
      <c r="L52" s="15"/>
      <c r="M52">
        <f t="shared" si="5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0"/>
        <v/>
      </c>
      <c r="C53" s="69" t="str">
        <f t="shared" si="6"/>
        <v/>
      </c>
      <c r="D53" s="70" t="str">
        <f t="shared" si="1"/>
        <v/>
      </c>
      <c r="E53" s="70" t="str">
        <f t="shared" si="7"/>
        <v/>
      </c>
      <c r="F53" s="70" t="str">
        <f t="shared" si="7"/>
        <v/>
      </c>
      <c r="G53" s="70" t="str">
        <f t="shared" si="3"/>
        <v/>
      </c>
      <c r="H53" s="70" t="str">
        <f>IF(M53=0,"",1+COUNTIF(会員コール!$A$1:$A$198,M53))</f>
        <v/>
      </c>
      <c r="I53" s="71"/>
      <c r="J53" s="71" t="str">
        <f t="shared" si="4"/>
        <v/>
      </c>
      <c r="K53" s="14"/>
      <c r="L53" s="15"/>
      <c r="M53">
        <f t="shared" si="5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0"/>
        <v/>
      </c>
      <c r="C54" s="76" t="str">
        <f>IF(P54="","",LEFT(P54,6))</f>
        <v/>
      </c>
      <c r="D54" s="77" t="str">
        <f t="shared" si="1"/>
        <v/>
      </c>
      <c r="E54" s="77" t="str">
        <f t="shared" si="7"/>
        <v/>
      </c>
      <c r="F54" s="77" t="str">
        <f t="shared" si="7"/>
        <v/>
      </c>
      <c r="G54" s="77" t="str">
        <f t="shared" si="3"/>
        <v/>
      </c>
      <c r="H54" s="77" t="str">
        <f>IF(M54=0,"",1+COUNTIF(会員コール!$A$1:$A$198,M54))</f>
        <v/>
      </c>
      <c r="I54" s="78"/>
      <c r="J54" s="78" t="str">
        <f t="shared" si="4"/>
        <v/>
      </c>
      <c r="K54" s="14"/>
      <c r="L54" s="15"/>
      <c r="M54">
        <f t="shared" si="5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9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10</v>
      </c>
      <c r="C57" s="170"/>
      <c r="D57" s="47" t="str">
        <f>基本データ入力!$B$8</f>
        <v>JA1QRZ</v>
      </c>
      <c r="E57" s="52" t="s">
        <v>136</v>
      </c>
      <c r="F57" s="47" t="s">
        <v>313</v>
      </c>
      <c r="G57" s="171" t="s">
        <v>137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11</v>
      </c>
      <c r="C58" s="91" t="s">
        <v>411</v>
      </c>
      <c r="D58" s="18" t="s">
        <v>12</v>
      </c>
      <c r="E58" s="172" t="s">
        <v>13</v>
      </c>
      <c r="F58" s="172"/>
      <c r="G58" s="18" t="s">
        <v>14</v>
      </c>
      <c r="H58" s="17" t="s">
        <v>15</v>
      </c>
      <c r="I58" s="18" t="s">
        <v>16</v>
      </c>
      <c r="J58" s="18" t="s">
        <v>17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109" si="8">IF(O60="","",O60)</f>
        <v/>
      </c>
      <c r="C60" s="65" t="str">
        <f>IF(P60="","",LEFT(P60,6))</f>
        <v/>
      </c>
      <c r="D60" s="66" t="str">
        <f t="shared" ref="D60:D109" si="9">IF(N60="","",N60)</f>
        <v/>
      </c>
      <c r="E60" s="66" t="str">
        <f t="shared" ref="E60:F91" si="10">IF(Q60="","",Q60)</f>
        <v/>
      </c>
      <c r="F60" s="66" t="str">
        <f t="shared" si="10"/>
        <v/>
      </c>
      <c r="G60" s="66" t="str">
        <f t="shared" ref="G60:G109" si="11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109" si="12">IF(T60="","",T60)</f>
        <v/>
      </c>
      <c r="K60" s="14"/>
      <c r="L60" s="49"/>
      <c r="M60">
        <f t="shared" ref="M60:M109" si="13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8"/>
        <v/>
      </c>
      <c r="C61" s="69" t="str">
        <f>IF(P61="","",LEFT(P61,6))</f>
        <v/>
      </c>
      <c r="D61" s="70" t="str">
        <f t="shared" si="9"/>
        <v/>
      </c>
      <c r="E61" s="70" t="str">
        <f t="shared" si="10"/>
        <v/>
      </c>
      <c r="F61" s="70" t="str">
        <f t="shared" si="10"/>
        <v/>
      </c>
      <c r="G61" s="70" t="str">
        <f t="shared" si="11"/>
        <v/>
      </c>
      <c r="H61" s="70" t="str">
        <f>IF(M61=0,"",1+COUNTIF(会員コール!$A$1:$A$198,M61))</f>
        <v/>
      </c>
      <c r="I61" s="71"/>
      <c r="J61" s="71" t="str">
        <f t="shared" si="12"/>
        <v/>
      </c>
      <c r="K61" s="14"/>
      <c r="L61" s="49"/>
      <c r="M61">
        <f t="shared" si="13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8"/>
        <v/>
      </c>
      <c r="C62" s="69" t="str">
        <f t="shared" ref="C62:C108" si="14">IF(P62="","",LEFT(P62,6))</f>
        <v/>
      </c>
      <c r="D62" s="70" t="str">
        <f t="shared" si="9"/>
        <v/>
      </c>
      <c r="E62" s="70" t="str">
        <f t="shared" si="10"/>
        <v/>
      </c>
      <c r="F62" s="70" t="str">
        <f t="shared" si="10"/>
        <v/>
      </c>
      <c r="G62" s="70" t="str">
        <f t="shared" si="11"/>
        <v/>
      </c>
      <c r="H62" s="70" t="str">
        <f>IF(M62=0,"",1+COUNTIF(会員コール!$A$1:$A$198,M62))</f>
        <v/>
      </c>
      <c r="I62" s="71"/>
      <c r="J62" s="71" t="str">
        <f t="shared" si="12"/>
        <v/>
      </c>
      <c r="K62" s="14"/>
      <c r="L62" s="49"/>
      <c r="M62">
        <f t="shared" si="13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8"/>
        <v/>
      </c>
      <c r="C63" s="69" t="str">
        <f t="shared" si="14"/>
        <v/>
      </c>
      <c r="D63" s="70" t="str">
        <f t="shared" si="9"/>
        <v/>
      </c>
      <c r="E63" s="70" t="str">
        <f t="shared" si="10"/>
        <v/>
      </c>
      <c r="F63" s="70" t="str">
        <f t="shared" si="10"/>
        <v/>
      </c>
      <c r="G63" s="70" t="str">
        <f t="shared" si="11"/>
        <v/>
      </c>
      <c r="H63" s="70" t="str">
        <f>IF(M63=0,"",1+COUNTIF(会員コール!$A$1:$A$198,M63))</f>
        <v/>
      </c>
      <c r="I63" s="71"/>
      <c r="J63" s="71" t="str">
        <f t="shared" si="12"/>
        <v/>
      </c>
      <c r="K63" s="14"/>
      <c r="L63" s="49"/>
      <c r="M63">
        <f t="shared" si="13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8"/>
        <v/>
      </c>
      <c r="C64" s="69" t="str">
        <f t="shared" si="14"/>
        <v/>
      </c>
      <c r="D64" s="70" t="str">
        <f t="shared" si="9"/>
        <v/>
      </c>
      <c r="E64" s="70" t="str">
        <f t="shared" si="10"/>
        <v/>
      </c>
      <c r="F64" s="70" t="str">
        <f t="shared" si="10"/>
        <v/>
      </c>
      <c r="G64" s="70" t="str">
        <f t="shared" si="11"/>
        <v/>
      </c>
      <c r="H64" s="70" t="str">
        <f>IF(M64=0,"",1+COUNTIF(会員コール!$A$1:$A$198,M64))</f>
        <v/>
      </c>
      <c r="I64" s="71"/>
      <c r="J64" s="71" t="str">
        <f t="shared" si="12"/>
        <v/>
      </c>
      <c r="K64" s="14"/>
      <c r="L64" s="49"/>
      <c r="M64">
        <f t="shared" si="13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8"/>
        <v/>
      </c>
      <c r="C65" s="69" t="str">
        <f t="shared" si="14"/>
        <v/>
      </c>
      <c r="D65" s="70" t="str">
        <f t="shared" si="9"/>
        <v/>
      </c>
      <c r="E65" s="70" t="str">
        <f t="shared" si="10"/>
        <v/>
      </c>
      <c r="F65" s="70" t="str">
        <f t="shared" si="10"/>
        <v/>
      </c>
      <c r="G65" s="70" t="str">
        <f t="shared" si="11"/>
        <v/>
      </c>
      <c r="H65" s="70" t="str">
        <f>IF(M65=0,"",1+COUNTIF(会員コール!$A$1:$A$198,M65))</f>
        <v/>
      </c>
      <c r="I65" s="71"/>
      <c r="J65" s="71" t="str">
        <f t="shared" si="12"/>
        <v/>
      </c>
      <c r="K65" s="14"/>
      <c r="L65" s="49"/>
      <c r="M65">
        <f t="shared" si="13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8"/>
        <v/>
      </c>
      <c r="C66" s="69" t="str">
        <f t="shared" si="14"/>
        <v/>
      </c>
      <c r="D66" s="70" t="str">
        <f t="shared" si="9"/>
        <v/>
      </c>
      <c r="E66" s="70" t="str">
        <f t="shared" si="10"/>
        <v/>
      </c>
      <c r="F66" s="70" t="str">
        <f t="shared" si="10"/>
        <v/>
      </c>
      <c r="G66" s="70" t="str">
        <f t="shared" si="11"/>
        <v/>
      </c>
      <c r="H66" s="70" t="str">
        <f>IF(M66=0,"",1+COUNTIF(会員コール!$A$1:$A$198,M66))</f>
        <v/>
      </c>
      <c r="I66" s="71"/>
      <c r="J66" s="71" t="str">
        <f t="shared" si="12"/>
        <v/>
      </c>
      <c r="K66" s="14"/>
      <c r="L66" s="49"/>
      <c r="M66">
        <f t="shared" si="13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8"/>
        <v/>
      </c>
      <c r="C67" s="69" t="str">
        <f t="shared" si="14"/>
        <v/>
      </c>
      <c r="D67" s="70" t="str">
        <f t="shared" si="9"/>
        <v/>
      </c>
      <c r="E67" s="70" t="str">
        <f t="shared" si="10"/>
        <v/>
      </c>
      <c r="F67" s="70" t="str">
        <f t="shared" si="10"/>
        <v/>
      </c>
      <c r="G67" s="70" t="str">
        <f t="shared" si="11"/>
        <v/>
      </c>
      <c r="H67" s="70" t="str">
        <f>IF(M67=0,"",1+COUNTIF(会員コール!$A$1:$A$198,M67))</f>
        <v/>
      </c>
      <c r="I67" s="71"/>
      <c r="J67" s="71" t="str">
        <f t="shared" si="12"/>
        <v/>
      </c>
      <c r="K67" s="14"/>
      <c r="L67" s="49"/>
      <c r="M67">
        <f t="shared" si="13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8"/>
        <v/>
      </c>
      <c r="C68" s="69" t="str">
        <f t="shared" si="14"/>
        <v/>
      </c>
      <c r="D68" s="70" t="str">
        <f t="shared" si="9"/>
        <v/>
      </c>
      <c r="E68" s="70" t="str">
        <f t="shared" si="10"/>
        <v/>
      </c>
      <c r="F68" s="70" t="str">
        <f t="shared" si="10"/>
        <v/>
      </c>
      <c r="G68" s="70" t="str">
        <f t="shared" si="11"/>
        <v/>
      </c>
      <c r="H68" s="70" t="str">
        <f>IF(M68=0,"",1+COUNTIF(会員コール!$A$1:$A$198,M68))</f>
        <v/>
      </c>
      <c r="I68" s="71"/>
      <c r="J68" s="71" t="str">
        <f t="shared" si="12"/>
        <v/>
      </c>
      <c r="K68" s="14"/>
      <c r="L68" s="49"/>
      <c r="M68">
        <f t="shared" si="13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8"/>
        <v/>
      </c>
      <c r="C69" s="69" t="str">
        <f t="shared" si="14"/>
        <v/>
      </c>
      <c r="D69" s="70" t="str">
        <f t="shared" si="9"/>
        <v/>
      </c>
      <c r="E69" s="70" t="str">
        <f t="shared" si="10"/>
        <v/>
      </c>
      <c r="F69" s="70" t="str">
        <f t="shared" si="10"/>
        <v/>
      </c>
      <c r="G69" s="70" t="str">
        <f t="shared" si="11"/>
        <v/>
      </c>
      <c r="H69" s="70" t="str">
        <f>IF(M69=0,"",1+COUNTIF(会員コール!$A$1:$A$198,M69))</f>
        <v/>
      </c>
      <c r="I69" s="71"/>
      <c r="J69" s="71" t="str">
        <f t="shared" si="12"/>
        <v/>
      </c>
      <c r="K69" s="14"/>
      <c r="L69" s="49"/>
      <c r="M69">
        <f t="shared" si="13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8"/>
        <v/>
      </c>
      <c r="C70" s="69" t="str">
        <f t="shared" si="14"/>
        <v/>
      </c>
      <c r="D70" s="70" t="str">
        <f t="shared" si="9"/>
        <v/>
      </c>
      <c r="E70" s="70" t="str">
        <f t="shared" si="10"/>
        <v/>
      </c>
      <c r="F70" s="70" t="str">
        <f t="shared" si="10"/>
        <v/>
      </c>
      <c r="G70" s="70" t="str">
        <f t="shared" si="11"/>
        <v/>
      </c>
      <c r="H70" s="70" t="str">
        <f>IF(M70=0,"",1+COUNTIF(会員コール!$A$1:$A$198,M70))</f>
        <v/>
      </c>
      <c r="I70" s="71"/>
      <c r="J70" s="71" t="str">
        <f t="shared" si="12"/>
        <v/>
      </c>
      <c r="K70" s="14"/>
      <c r="L70" s="49"/>
      <c r="M70">
        <f t="shared" si="13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8"/>
        <v/>
      </c>
      <c r="C71" s="69" t="str">
        <f t="shared" si="14"/>
        <v/>
      </c>
      <c r="D71" s="70" t="str">
        <f t="shared" si="9"/>
        <v/>
      </c>
      <c r="E71" s="70" t="str">
        <f t="shared" si="10"/>
        <v/>
      </c>
      <c r="F71" s="70" t="str">
        <f t="shared" si="10"/>
        <v/>
      </c>
      <c r="G71" s="70" t="str">
        <f t="shared" si="11"/>
        <v/>
      </c>
      <c r="H71" s="70" t="str">
        <f>IF(M71=0,"",1+COUNTIF(会員コール!$A$1:$A$198,M71))</f>
        <v/>
      </c>
      <c r="I71" s="71"/>
      <c r="J71" s="71" t="str">
        <f t="shared" si="12"/>
        <v/>
      </c>
      <c r="K71" s="14"/>
      <c r="L71" s="49"/>
      <c r="M71">
        <f t="shared" si="13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8"/>
        <v/>
      </c>
      <c r="C72" s="69" t="str">
        <f t="shared" si="14"/>
        <v/>
      </c>
      <c r="D72" s="70" t="str">
        <f t="shared" si="9"/>
        <v/>
      </c>
      <c r="E72" s="70" t="str">
        <f t="shared" si="10"/>
        <v/>
      </c>
      <c r="F72" s="70" t="str">
        <f t="shared" si="10"/>
        <v/>
      </c>
      <c r="G72" s="70" t="str">
        <f t="shared" si="11"/>
        <v/>
      </c>
      <c r="H72" s="70" t="str">
        <f>IF(M72=0,"",1+COUNTIF(会員コール!$A$1:$A$198,M72))</f>
        <v/>
      </c>
      <c r="I72" s="71"/>
      <c r="J72" s="71" t="str">
        <f t="shared" si="12"/>
        <v/>
      </c>
      <c r="K72" s="14"/>
      <c r="L72" s="49"/>
      <c r="M72">
        <f t="shared" si="13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8"/>
        <v/>
      </c>
      <c r="C73" s="69" t="str">
        <f t="shared" si="14"/>
        <v/>
      </c>
      <c r="D73" s="70" t="str">
        <f t="shared" si="9"/>
        <v/>
      </c>
      <c r="E73" s="70" t="str">
        <f t="shared" si="10"/>
        <v/>
      </c>
      <c r="F73" s="70" t="str">
        <f t="shared" si="10"/>
        <v/>
      </c>
      <c r="G73" s="70" t="str">
        <f t="shared" si="11"/>
        <v/>
      </c>
      <c r="H73" s="70" t="str">
        <f>IF(M73=0,"",1+COUNTIF(会員コール!$A$1:$A$198,M73))</f>
        <v/>
      </c>
      <c r="I73" s="71"/>
      <c r="J73" s="71" t="str">
        <f t="shared" si="12"/>
        <v/>
      </c>
      <c r="K73" s="14"/>
      <c r="L73" s="49"/>
      <c r="M73">
        <f t="shared" si="13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8"/>
        <v/>
      </c>
      <c r="C74" s="69" t="str">
        <f t="shared" si="14"/>
        <v/>
      </c>
      <c r="D74" s="70" t="str">
        <f t="shared" si="9"/>
        <v/>
      </c>
      <c r="E74" s="70" t="str">
        <f t="shared" si="10"/>
        <v/>
      </c>
      <c r="F74" s="70" t="str">
        <f t="shared" si="10"/>
        <v/>
      </c>
      <c r="G74" s="70" t="str">
        <f t="shared" si="11"/>
        <v/>
      </c>
      <c r="H74" s="70" t="str">
        <f>IF(M74=0,"",1+COUNTIF(会員コール!$A$1:$A$198,M74))</f>
        <v/>
      </c>
      <c r="I74" s="71"/>
      <c r="J74" s="71" t="str">
        <f t="shared" si="12"/>
        <v/>
      </c>
      <c r="K74" s="14"/>
      <c r="L74" s="49"/>
      <c r="M74">
        <f t="shared" si="13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8"/>
        <v/>
      </c>
      <c r="C75" s="69" t="str">
        <f t="shared" si="14"/>
        <v/>
      </c>
      <c r="D75" s="70" t="str">
        <f t="shared" si="9"/>
        <v/>
      </c>
      <c r="E75" s="70" t="str">
        <f t="shared" si="10"/>
        <v/>
      </c>
      <c r="F75" s="70" t="str">
        <f t="shared" si="10"/>
        <v/>
      </c>
      <c r="G75" s="70" t="str">
        <f t="shared" si="11"/>
        <v/>
      </c>
      <c r="H75" s="70" t="str">
        <f>IF(M75=0,"",1+COUNTIF(会員コール!$A$1:$A$198,M75))</f>
        <v/>
      </c>
      <c r="I75" s="71"/>
      <c r="J75" s="71" t="str">
        <f t="shared" si="12"/>
        <v/>
      </c>
      <c r="K75" s="14"/>
      <c r="L75" s="49"/>
      <c r="M75">
        <f t="shared" si="13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8"/>
        <v/>
      </c>
      <c r="C76" s="69" t="str">
        <f t="shared" si="14"/>
        <v/>
      </c>
      <c r="D76" s="70" t="str">
        <f t="shared" si="9"/>
        <v/>
      </c>
      <c r="E76" s="70" t="str">
        <f t="shared" si="10"/>
        <v/>
      </c>
      <c r="F76" s="70" t="str">
        <f t="shared" si="10"/>
        <v/>
      </c>
      <c r="G76" s="70" t="str">
        <f t="shared" si="11"/>
        <v/>
      </c>
      <c r="H76" s="70" t="str">
        <f>IF(M76=0,"",1+COUNTIF(会員コール!$A$1:$A$198,M76))</f>
        <v/>
      </c>
      <c r="I76" s="71"/>
      <c r="J76" s="71" t="str">
        <f t="shared" si="12"/>
        <v/>
      </c>
      <c r="K76" s="14"/>
      <c r="L76" s="15"/>
      <c r="M76">
        <f t="shared" si="13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8"/>
        <v/>
      </c>
      <c r="C77" s="69" t="str">
        <f t="shared" si="14"/>
        <v/>
      </c>
      <c r="D77" s="73" t="str">
        <f t="shared" si="9"/>
        <v/>
      </c>
      <c r="E77" s="73" t="str">
        <f t="shared" si="10"/>
        <v/>
      </c>
      <c r="F77" s="73" t="str">
        <f t="shared" si="10"/>
        <v/>
      </c>
      <c r="G77" s="73" t="str">
        <f t="shared" si="11"/>
        <v/>
      </c>
      <c r="H77" s="73" t="str">
        <f>IF(M77=0,"",1+COUNTIF(会員コール!$A$1:$A$198,M77))</f>
        <v/>
      </c>
      <c r="I77" s="74"/>
      <c r="J77" s="74" t="str">
        <f t="shared" si="12"/>
        <v/>
      </c>
      <c r="K77" s="14"/>
      <c r="L77" s="15"/>
      <c r="M77">
        <f t="shared" si="13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8"/>
        <v/>
      </c>
      <c r="C78" s="69" t="str">
        <f t="shared" si="14"/>
        <v/>
      </c>
      <c r="D78" s="70" t="str">
        <f t="shared" si="9"/>
        <v/>
      </c>
      <c r="E78" s="70" t="str">
        <f t="shared" si="10"/>
        <v/>
      </c>
      <c r="F78" s="70" t="str">
        <f t="shared" si="10"/>
        <v/>
      </c>
      <c r="G78" s="70" t="str">
        <f t="shared" si="11"/>
        <v/>
      </c>
      <c r="H78" s="70" t="str">
        <f>IF(M78=0,"",1+COUNTIF(会員コール!$A$1:$A$198,M78))</f>
        <v/>
      </c>
      <c r="I78" s="71"/>
      <c r="J78" s="71" t="str">
        <f t="shared" si="12"/>
        <v/>
      </c>
      <c r="K78" s="14"/>
      <c r="L78" s="15"/>
      <c r="M78">
        <f t="shared" si="13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8"/>
        <v/>
      </c>
      <c r="C79" s="69" t="str">
        <f t="shared" si="14"/>
        <v/>
      </c>
      <c r="D79" s="70" t="str">
        <f t="shared" si="9"/>
        <v/>
      </c>
      <c r="E79" s="70" t="str">
        <f t="shared" si="10"/>
        <v/>
      </c>
      <c r="F79" s="70" t="str">
        <f t="shared" si="10"/>
        <v/>
      </c>
      <c r="G79" s="70" t="str">
        <f t="shared" si="11"/>
        <v/>
      </c>
      <c r="H79" s="70" t="str">
        <f>IF(M79=0,"",1+COUNTIF(会員コール!$A$1:$A$198,M79))</f>
        <v/>
      </c>
      <c r="I79" s="71"/>
      <c r="J79" s="71" t="str">
        <f t="shared" si="12"/>
        <v/>
      </c>
      <c r="K79" s="14"/>
      <c r="L79" s="15"/>
      <c r="M79">
        <f t="shared" si="13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8"/>
        <v/>
      </c>
      <c r="C80" s="69" t="str">
        <f t="shared" si="14"/>
        <v/>
      </c>
      <c r="D80" s="70" t="str">
        <f t="shared" si="9"/>
        <v/>
      </c>
      <c r="E80" s="70" t="str">
        <f t="shared" si="10"/>
        <v/>
      </c>
      <c r="F80" s="70" t="str">
        <f t="shared" si="10"/>
        <v/>
      </c>
      <c r="G80" s="70" t="str">
        <f t="shared" si="11"/>
        <v/>
      </c>
      <c r="H80" s="70" t="str">
        <f>IF(M80=0,"",1+COUNTIF(会員コール!$A$1:$A$198,M80))</f>
        <v/>
      </c>
      <c r="I80" s="71"/>
      <c r="J80" s="71" t="str">
        <f t="shared" si="12"/>
        <v/>
      </c>
      <c r="K80" s="14"/>
      <c r="L80" s="15"/>
      <c r="M80">
        <f t="shared" si="13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8"/>
        <v/>
      </c>
      <c r="C81" s="69" t="str">
        <f t="shared" si="14"/>
        <v/>
      </c>
      <c r="D81" s="70" t="str">
        <f t="shared" si="9"/>
        <v/>
      </c>
      <c r="E81" s="70" t="str">
        <f t="shared" si="10"/>
        <v/>
      </c>
      <c r="F81" s="70" t="str">
        <f t="shared" si="10"/>
        <v/>
      </c>
      <c r="G81" s="70" t="str">
        <f t="shared" si="11"/>
        <v/>
      </c>
      <c r="H81" s="70" t="str">
        <f>IF(M81=0,"",1+COUNTIF(会員コール!$A$1:$A$198,M81))</f>
        <v/>
      </c>
      <c r="I81" s="71"/>
      <c r="J81" s="71" t="str">
        <f t="shared" si="12"/>
        <v/>
      </c>
      <c r="K81" s="14"/>
      <c r="L81" s="15"/>
      <c r="M81">
        <f t="shared" si="13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8"/>
        <v/>
      </c>
      <c r="C82" s="69" t="str">
        <f t="shared" si="14"/>
        <v/>
      </c>
      <c r="D82" s="70" t="str">
        <f t="shared" si="9"/>
        <v/>
      </c>
      <c r="E82" s="70" t="str">
        <f t="shared" si="10"/>
        <v/>
      </c>
      <c r="F82" s="70" t="str">
        <f t="shared" si="10"/>
        <v/>
      </c>
      <c r="G82" s="70" t="str">
        <f t="shared" si="11"/>
        <v/>
      </c>
      <c r="H82" s="70" t="str">
        <f>IF(M82=0,"",1+COUNTIF(会員コール!$A$1:$A$198,M82))</f>
        <v/>
      </c>
      <c r="I82" s="71"/>
      <c r="J82" s="71" t="str">
        <f t="shared" si="12"/>
        <v/>
      </c>
      <c r="K82" s="14"/>
      <c r="L82" s="15"/>
      <c r="M82">
        <f t="shared" si="13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8"/>
        <v/>
      </c>
      <c r="C83" s="69" t="str">
        <f t="shared" si="14"/>
        <v/>
      </c>
      <c r="D83" s="70" t="str">
        <f t="shared" si="9"/>
        <v/>
      </c>
      <c r="E83" s="70" t="str">
        <f t="shared" si="10"/>
        <v/>
      </c>
      <c r="F83" s="70" t="str">
        <f t="shared" si="10"/>
        <v/>
      </c>
      <c r="G83" s="70" t="str">
        <f t="shared" si="11"/>
        <v/>
      </c>
      <c r="H83" s="70" t="str">
        <f>IF(M83=0,"",1+COUNTIF(会員コール!$A$1:$A$198,M83))</f>
        <v/>
      </c>
      <c r="I83" s="71"/>
      <c r="J83" s="71" t="str">
        <f t="shared" si="12"/>
        <v/>
      </c>
      <c r="K83" s="14"/>
      <c r="L83" s="15"/>
      <c r="M83">
        <f t="shared" si="13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8"/>
        <v/>
      </c>
      <c r="C84" s="69" t="str">
        <f t="shared" si="14"/>
        <v/>
      </c>
      <c r="D84" s="70" t="str">
        <f t="shared" si="9"/>
        <v/>
      </c>
      <c r="E84" s="70" t="str">
        <f t="shared" si="10"/>
        <v/>
      </c>
      <c r="F84" s="70" t="str">
        <f t="shared" si="10"/>
        <v/>
      </c>
      <c r="G84" s="70" t="str">
        <f t="shared" si="11"/>
        <v/>
      </c>
      <c r="H84" s="70" t="str">
        <f>IF(M84=0,"",1+COUNTIF(会員コール!$A$1:$A$198,M84))</f>
        <v/>
      </c>
      <c r="I84" s="71"/>
      <c r="J84" s="71" t="str">
        <f t="shared" si="12"/>
        <v/>
      </c>
      <c r="K84" s="14"/>
      <c r="L84" s="15"/>
      <c r="M84">
        <f t="shared" si="13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8"/>
        <v/>
      </c>
      <c r="C85" s="69" t="str">
        <f t="shared" si="14"/>
        <v/>
      </c>
      <c r="D85" s="73" t="str">
        <f t="shared" si="9"/>
        <v/>
      </c>
      <c r="E85" s="73" t="str">
        <f t="shared" si="10"/>
        <v/>
      </c>
      <c r="F85" s="73" t="str">
        <f t="shared" si="10"/>
        <v/>
      </c>
      <c r="G85" s="73" t="str">
        <f t="shared" si="11"/>
        <v/>
      </c>
      <c r="H85" s="73" t="str">
        <f>IF(M85=0,"",1+COUNTIF(会員コール!$A$1:$A$198,M85))</f>
        <v/>
      </c>
      <c r="I85" s="74"/>
      <c r="J85" s="74" t="str">
        <f t="shared" si="12"/>
        <v/>
      </c>
      <c r="K85" s="14"/>
      <c r="L85" s="15"/>
      <c r="M85">
        <f t="shared" si="13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8"/>
        <v/>
      </c>
      <c r="C86" s="69" t="str">
        <f t="shared" si="14"/>
        <v/>
      </c>
      <c r="D86" s="70" t="str">
        <f t="shared" si="9"/>
        <v/>
      </c>
      <c r="E86" s="70" t="str">
        <f t="shared" si="10"/>
        <v/>
      </c>
      <c r="F86" s="70" t="str">
        <f t="shared" si="10"/>
        <v/>
      </c>
      <c r="G86" s="70" t="str">
        <f t="shared" si="11"/>
        <v/>
      </c>
      <c r="H86" s="70" t="str">
        <f>IF(M86=0,"",1+COUNTIF(会員コール!$A$1:$A$198,M86))</f>
        <v/>
      </c>
      <c r="I86" s="71"/>
      <c r="J86" s="71" t="str">
        <f t="shared" si="12"/>
        <v/>
      </c>
      <c r="K86" s="14"/>
      <c r="L86" s="15"/>
      <c r="M86">
        <f t="shared" si="13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8"/>
        <v/>
      </c>
      <c r="C87" s="69" t="str">
        <f t="shared" si="14"/>
        <v/>
      </c>
      <c r="D87" s="73" t="str">
        <f t="shared" si="9"/>
        <v/>
      </c>
      <c r="E87" s="73" t="str">
        <f t="shared" si="10"/>
        <v/>
      </c>
      <c r="F87" s="73" t="str">
        <f t="shared" si="10"/>
        <v/>
      </c>
      <c r="G87" s="73" t="str">
        <f t="shared" si="11"/>
        <v/>
      </c>
      <c r="H87" s="73" t="str">
        <f>IF(M87=0,"",1+COUNTIF(会員コール!$A$1:$A$198,M87))</f>
        <v/>
      </c>
      <c r="I87" s="74"/>
      <c r="J87" s="74" t="str">
        <f t="shared" si="12"/>
        <v/>
      </c>
      <c r="K87" s="14"/>
      <c r="L87" s="15"/>
      <c r="M87">
        <f t="shared" si="13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8"/>
        <v/>
      </c>
      <c r="C88" s="69" t="str">
        <f t="shared" si="14"/>
        <v/>
      </c>
      <c r="D88" s="70" t="str">
        <f t="shared" si="9"/>
        <v/>
      </c>
      <c r="E88" s="70" t="str">
        <f t="shared" si="10"/>
        <v/>
      </c>
      <c r="F88" s="70" t="str">
        <f t="shared" si="10"/>
        <v/>
      </c>
      <c r="G88" s="70" t="str">
        <f t="shared" si="11"/>
        <v/>
      </c>
      <c r="H88" s="70" t="str">
        <f>IF(M88=0,"",1+COUNTIF(会員コール!$A$1:$A$198,M88))</f>
        <v/>
      </c>
      <c r="I88" s="71"/>
      <c r="J88" s="71" t="str">
        <f t="shared" si="12"/>
        <v/>
      </c>
      <c r="K88" s="14"/>
      <c r="L88" s="15"/>
      <c r="M88">
        <f t="shared" si="13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8"/>
        <v/>
      </c>
      <c r="C89" s="69" t="str">
        <f t="shared" si="14"/>
        <v/>
      </c>
      <c r="D89" s="73" t="str">
        <f t="shared" si="9"/>
        <v/>
      </c>
      <c r="E89" s="73" t="str">
        <f t="shared" si="10"/>
        <v/>
      </c>
      <c r="F89" s="73" t="str">
        <f t="shared" si="10"/>
        <v/>
      </c>
      <c r="G89" s="73" t="str">
        <f t="shared" si="11"/>
        <v/>
      </c>
      <c r="H89" s="73" t="str">
        <f>IF(M89=0,"",1+COUNTIF(会員コール!$A$1:$A$198,M89))</f>
        <v/>
      </c>
      <c r="I89" s="74"/>
      <c r="J89" s="74" t="str">
        <f t="shared" si="12"/>
        <v/>
      </c>
      <c r="K89" s="14"/>
      <c r="L89" s="15"/>
      <c r="M89">
        <f t="shared" si="13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8"/>
        <v/>
      </c>
      <c r="C90" s="69" t="str">
        <f t="shared" si="14"/>
        <v/>
      </c>
      <c r="D90" s="70" t="str">
        <f t="shared" si="9"/>
        <v/>
      </c>
      <c r="E90" s="70" t="str">
        <f t="shared" si="10"/>
        <v/>
      </c>
      <c r="F90" s="70" t="str">
        <f t="shared" si="10"/>
        <v/>
      </c>
      <c r="G90" s="70" t="str">
        <f t="shared" si="11"/>
        <v/>
      </c>
      <c r="H90" s="70" t="str">
        <f>IF(M90=0,"",1+COUNTIF(会員コール!$A$1:$A$198,M90))</f>
        <v/>
      </c>
      <c r="I90" s="71"/>
      <c r="J90" s="71" t="str">
        <f t="shared" si="12"/>
        <v/>
      </c>
      <c r="K90" s="14"/>
      <c r="L90" s="15"/>
      <c r="M90">
        <f t="shared" si="13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8"/>
        <v/>
      </c>
      <c r="C91" s="69" t="str">
        <f t="shared" si="14"/>
        <v/>
      </c>
      <c r="D91" s="73" t="str">
        <f t="shared" si="9"/>
        <v/>
      </c>
      <c r="E91" s="73" t="str">
        <f t="shared" si="10"/>
        <v/>
      </c>
      <c r="F91" s="73" t="str">
        <f t="shared" si="10"/>
        <v/>
      </c>
      <c r="G91" s="73" t="str">
        <f t="shared" si="11"/>
        <v/>
      </c>
      <c r="H91" s="73" t="str">
        <f>IF(M91=0,"",1+COUNTIF(会員コール!$A$1:$A$198,M91))</f>
        <v/>
      </c>
      <c r="I91" s="74"/>
      <c r="J91" s="74" t="str">
        <f t="shared" si="12"/>
        <v/>
      </c>
      <c r="K91" s="14"/>
      <c r="L91" s="15"/>
      <c r="M91">
        <f t="shared" si="13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si="8"/>
        <v/>
      </c>
      <c r="C92" s="69" t="str">
        <f t="shared" si="14"/>
        <v/>
      </c>
      <c r="D92" s="70" t="str">
        <f t="shared" si="9"/>
        <v/>
      </c>
      <c r="E92" s="70" t="str">
        <f t="shared" ref="E92:F109" si="15">IF(Q92="","",Q92)</f>
        <v/>
      </c>
      <c r="F92" s="70" t="str">
        <f t="shared" si="15"/>
        <v/>
      </c>
      <c r="G92" s="70" t="str">
        <f t="shared" si="11"/>
        <v/>
      </c>
      <c r="H92" s="70" t="str">
        <f>IF(M92=0,"",1+COUNTIF(会員コール!$A$1:$A$198,M92))</f>
        <v/>
      </c>
      <c r="I92" s="71"/>
      <c r="J92" s="71" t="str">
        <f t="shared" si="12"/>
        <v/>
      </c>
      <c r="K92" s="14"/>
      <c r="L92" s="15"/>
      <c r="M92">
        <f t="shared" si="13"/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8"/>
        <v/>
      </c>
      <c r="C93" s="69" t="str">
        <f t="shared" si="14"/>
        <v/>
      </c>
      <c r="D93" s="73" t="str">
        <f t="shared" si="9"/>
        <v/>
      </c>
      <c r="E93" s="73" t="str">
        <f t="shared" si="15"/>
        <v/>
      </c>
      <c r="F93" s="73" t="str">
        <f t="shared" si="15"/>
        <v/>
      </c>
      <c r="G93" s="73" t="str">
        <f t="shared" si="11"/>
        <v/>
      </c>
      <c r="H93" s="73" t="str">
        <f>IF(M93=0,"",1+COUNTIF(会員コール!$A$1:$A$198,M93))</f>
        <v/>
      </c>
      <c r="I93" s="74"/>
      <c r="J93" s="74" t="str">
        <f t="shared" si="12"/>
        <v/>
      </c>
      <c r="K93" s="14"/>
      <c r="L93" s="15"/>
      <c r="M93">
        <f t="shared" si="13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8"/>
        <v/>
      </c>
      <c r="C94" s="69" t="str">
        <f t="shared" si="14"/>
        <v/>
      </c>
      <c r="D94" s="70" t="str">
        <f t="shared" si="9"/>
        <v/>
      </c>
      <c r="E94" s="70" t="str">
        <f t="shared" si="15"/>
        <v/>
      </c>
      <c r="F94" s="70" t="str">
        <f t="shared" si="15"/>
        <v/>
      </c>
      <c r="G94" s="70" t="str">
        <f t="shared" si="11"/>
        <v/>
      </c>
      <c r="H94" s="70" t="str">
        <f>IF(M94=0,"",1+COUNTIF(会員コール!$A$1:$A$198,M94))</f>
        <v/>
      </c>
      <c r="I94" s="71"/>
      <c r="J94" s="71" t="str">
        <f t="shared" si="12"/>
        <v/>
      </c>
      <c r="K94" s="14"/>
      <c r="L94" s="15"/>
      <c r="M94">
        <f t="shared" si="13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8"/>
        <v/>
      </c>
      <c r="C95" s="69" t="str">
        <f t="shared" si="14"/>
        <v/>
      </c>
      <c r="D95" s="73" t="str">
        <f t="shared" si="9"/>
        <v/>
      </c>
      <c r="E95" s="73" t="str">
        <f t="shared" si="15"/>
        <v/>
      </c>
      <c r="F95" s="73" t="str">
        <f t="shared" si="15"/>
        <v/>
      </c>
      <c r="G95" s="73" t="str">
        <f t="shared" si="11"/>
        <v/>
      </c>
      <c r="H95" s="73" t="str">
        <f>IF(M95=0,"",1+COUNTIF(会員コール!$A$1:$A$198,M95))</f>
        <v/>
      </c>
      <c r="I95" s="74"/>
      <c r="J95" s="74" t="str">
        <f t="shared" si="12"/>
        <v/>
      </c>
      <c r="K95" s="14"/>
      <c r="L95" s="15"/>
      <c r="M95">
        <f t="shared" si="13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8"/>
        <v/>
      </c>
      <c r="C96" s="69" t="str">
        <f t="shared" si="14"/>
        <v/>
      </c>
      <c r="D96" s="70" t="str">
        <f t="shared" si="9"/>
        <v/>
      </c>
      <c r="E96" s="70" t="str">
        <f t="shared" si="15"/>
        <v/>
      </c>
      <c r="F96" s="70" t="str">
        <f t="shared" si="15"/>
        <v/>
      </c>
      <c r="G96" s="70" t="str">
        <f t="shared" si="11"/>
        <v/>
      </c>
      <c r="H96" s="70" t="str">
        <f>IF(M96=0,"",1+COUNTIF(会員コール!$A$1:$A$198,M96))</f>
        <v/>
      </c>
      <c r="I96" s="71"/>
      <c r="J96" s="71" t="str">
        <f t="shared" si="12"/>
        <v/>
      </c>
      <c r="K96" s="14"/>
      <c r="L96" s="15"/>
      <c r="M96">
        <f t="shared" si="13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8"/>
        <v/>
      </c>
      <c r="C97" s="69" t="str">
        <f t="shared" si="14"/>
        <v/>
      </c>
      <c r="D97" s="73" t="str">
        <f t="shared" si="9"/>
        <v/>
      </c>
      <c r="E97" s="73" t="str">
        <f t="shared" si="15"/>
        <v/>
      </c>
      <c r="F97" s="73" t="str">
        <f t="shared" si="15"/>
        <v/>
      </c>
      <c r="G97" s="73" t="str">
        <f t="shared" si="11"/>
        <v/>
      </c>
      <c r="H97" s="73" t="str">
        <f>IF(M97=0,"",1+COUNTIF(会員コール!$A$1:$A$198,M97))</f>
        <v/>
      </c>
      <c r="I97" s="74"/>
      <c r="J97" s="74" t="str">
        <f t="shared" si="12"/>
        <v/>
      </c>
      <c r="K97" s="14"/>
      <c r="L97" s="15"/>
      <c r="M97">
        <f t="shared" si="13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8"/>
        <v/>
      </c>
      <c r="C98" s="69" t="str">
        <f t="shared" si="14"/>
        <v/>
      </c>
      <c r="D98" s="70" t="str">
        <f t="shared" si="9"/>
        <v/>
      </c>
      <c r="E98" s="70" t="str">
        <f t="shared" si="15"/>
        <v/>
      </c>
      <c r="F98" s="70" t="str">
        <f t="shared" si="15"/>
        <v/>
      </c>
      <c r="G98" s="70" t="str">
        <f t="shared" si="11"/>
        <v/>
      </c>
      <c r="H98" s="70" t="str">
        <f>IF(M98=0,"",1+COUNTIF(会員コール!$A$1:$A$198,M98))</f>
        <v/>
      </c>
      <c r="I98" s="71"/>
      <c r="J98" s="71" t="str">
        <f t="shared" si="12"/>
        <v/>
      </c>
      <c r="K98" s="14"/>
      <c r="L98" s="15"/>
      <c r="M98">
        <f t="shared" si="13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8"/>
        <v/>
      </c>
      <c r="C99" s="69" t="str">
        <f t="shared" si="14"/>
        <v/>
      </c>
      <c r="D99" s="73" t="str">
        <f t="shared" si="9"/>
        <v/>
      </c>
      <c r="E99" s="73" t="str">
        <f t="shared" si="15"/>
        <v/>
      </c>
      <c r="F99" s="73" t="str">
        <f t="shared" si="15"/>
        <v/>
      </c>
      <c r="G99" s="73" t="str">
        <f t="shared" si="11"/>
        <v/>
      </c>
      <c r="H99" s="73" t="str">
        <f>IF(M99=0,"",1+COUNTIF(会員コール!$A$1:$A$198,M99))</f>
        <v/>
      </c>
      <c r="I99" s="74"/>
      <c r="J99" s="74" t="str">
        <f t="shared" si="12"/>
        <v/>
      </c>
      <c r="K99" s="14"/>
      <c r="L99" s="15"/>
      <c r="M99">
        <f t="shared" si="13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8"/>
        <v/>
      </c>
      <c r="C100" s="69" t="str">
        <f t="shared" si="14"/>
        <v/>
      </c>
      <c r="D100" s="70" t="str">
        <f t="shared" si="9"/>
        <v/>
      </c>
      <c r="E100" s="70" t="str">
        <f t="shared" si="15"/>
        <v/>
      </c>
      <c r="F100" s="70" t="str">
        <f t="shared" si="15"/>
        <v/>
      </c>
      <c r="G100" s="70" t="str">
        <f t="shared" si="11"/>
        <v/>
      </c>
      <c r="H100" s="70" t="str">
        <f>IF(M100=0,"",1+COUNTIF(会員コール!$A$1:$A$198,M100))</f>
        <v/>
      </c>
      <c r="I100" s="71"/>
      <c r="J100" s="71" t="str">
        <f t="shared" si="12"/>
        <v/>
      </c>
      <c r="K100" s="14"/>
      <c r="L100" s="15"/>
      <c r="M100">
        <f t="shared" si="13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8"/>
        <v/>
      </c>
      <c r="C101" s="69" t="str">
        <f t="shared" si="14"/>
        <v/>
      </c>
      <c r="D101" s="70" t="str">
        <f t="shared" si="9"/>
        <v/>
      </c>
      <c r="E101" s="70" t="str">
        <f t="shared" si="15"/>
        <v/>
      </c>
      <c r="F101" s="70" t="str">
        <f t="shared" si="15"/>
        <v/>
      </c>
      <c r="G101" s="70" t="str">
        <f t="shared" si="11"/>
        <v/>
      </c>
      <c r="H101" s="70" t="str">
        <f>IF(M101=0,"",1+COUNTIF(会員コール!$A$1:$A$198,M101))</f>
        <v/>
      </c>
      <c r="I101" s="71"/>
      <c r="J101" s="71" t="str">
        <f t="shared" si="12"/>
        <v/>
      </c>
      <c r="K101" s="14"/>
      <c r="L101" s="15"/>
      <c r="M101">
        <f t="shared" si="13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8"/>
        <v/>
      </c>
      <c r="C102" s="69" t="str">
        <f t="shared" si="14"/>
        <v/>
      </c>
      <c r="D102" s="73" t="str">
        <f t="shared" si="9"/>
        <v/>
      </c>
      <c r="E102" s="73" t="str">
        <f t="shared" si="15"/>
        <v/>
      </c>
      <c r="F102" s="73" t="str">
        <f t="shared" si="15"/>
        <v/>
      </c>
      <c r="G102" s="73" t="str">
        <f t="shared" si="11"/>
        <v/>
      </c>
      <c r="H102" s="73" t="str">
        <f>IF(M102=0,"",1+COUNTIF(会員コール!$A$1:$A$198,M102))</f>
        <v/>
      </c>
      <c r="I102" s="74"/>
      <c r="J102" s="74" t="str">
        <f t="shared" si="12"/>
        <v/>
      </c>
      <c r="K102" s="14"/>
      <c r="L102" s="15"/>
      <c r="M102">
        <f t="shared" si="13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8"/>
        <v/>
      </c>
      <c r="C103" s="69" t="str">
        <f t="shared" si="14"/>
        <v/>
      </c>
      <c r="D103" s="70" t="str">
        <f t="shared" si="9"/>
        <v/>
      </c>
      <c r="E103" s="70" t="str">
        <f t="shared" si="15"/>
        <v/>
      </c>
      <c r="F103" s="70" t="str">
        <f t="shared" si="15"/>
        <v/>
      </c>
      <c r="G103" s="70" t="str">
        <f t="shared" si="11"/>
        <v/>
      </c>
      <c r="H103" s="70" t="str">
        <f>IF(M103=0,"",1+COUNTIF(会員コール!$A$1:$A$198,M103))</f>
        <v/>
      </c>
      <c r="I103" s="71"/>
      <c r="J103" s="71" t="str">
        <f t="shared" si="12"/>
        <v/>
      </c>
      <c r="K103" s="14"/>
      <c r="L103" s="15"/>
      <c r="M103">
        <f t="shared" si="13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8"/>
        <v/>
      </c>
      <c r="C104" s="69" t="str">
        <f t="shared" si="14"/>
        <v/>
      </c>
      <c r="D104" s="73" t="str">
        <f t="shared" si="9"/>
        <v/>
      </c>
      <c r="E104" s="73" t="str">
        <f t="shared" si="15"/>
        <v/>
      </c>
      <c r="F104" s="73" t="str">
        <f t="shared" si="15"/>
        <v/>
      </c>
      <c r="G104" s="73" t="str">
        <f t="shared" si="11"/>
        <v/>
      </c>
      <c r="H104" s="73" t="str">
        <f>IF(M104=0,"",1+COUNTIF(会員コール!$A$1:$A$198,M104))</f>
        <v/>
      </c>
      <c r="I104" s="74"/>
      <c r="J104" s="74" t="str">
        <f t="shared" si="12"/>
        <v/>
      </c>
      <c r="K104" s="14"/>
      <c r="L104" s="15"/>
      <c r="M104">
        <f t="shared" si="13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8"/>
        <v/>
      </c>
      <c r="C105" s="69" t="str">
        <f t="shared" si="14"/>
        <v/>
      </c>
      <c r="D105" s="70" t="str">
        <f t="shared" si="9"/>
        <v/>
      </c>
      <c r="E105" s="70" t="str">
        <f t="shared" si="15"/>
        <v/>
      </c>
      <c r="F105" s="70" t="str">
        <f t="shared" si="15"/>
        <v/>
      </c>
      <c r="G105" s="70" t="str">
        <f t="shared" si="11"/>
        <v/>
      </c>
      <c r="H105" s="70" t="str">
        <f>IF(M105=0,"",1+COUNTIF(会員コール!$A$1:$A$198,M105))</f>
        <v/>
      </c>
      <c r="I105" s="71"/>
      <c r="J105" s="71" t="str">
        <f t="shared" si="12"/>
        <v/>
      </c>
      <c r="K105" s="14"/>
      <c r="L105" s="15"/>
      <c r="M105">
        <f t="shared" si="13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8"/>
        <v/>
      </c>
      <c r="C106" s="69" t="str">
        <f t="shared" si="14"/>
        <v/>
      </c>
      <c r="D106" s="73" t="str">
        <f t="shared" si="9"/>
        <v/>
      </c>
      <c r="E106" s="73" t="str">
        <f t="shared" si="15"/>
        <v/>
      </c>
      <c r="F106" s="73" t="str">
        <f t="shared" si="15"/>
        <v/>
      </c>
      <c r="G106" s="73" t="str">
        <f t="shared" si="11"/>
        <v/>
      </c>
      <c r="H106" s="73" t="str">
        <f>IF(M106=0,"",1+COUNTIF(会員コール!$A$1:$A$198,M106))</f>
        <v/>
      </c>
      <c r="I106" s="74"/>
      <c r="J106" s="74" t="str">
        <f t="shared" si="12"/>
        <v/>
      </c>
      <c r="K106" s="14"/>
      <c r="L106" s="15"/>
      <c r="M106">
        <f t="shared" si="13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8"/>
        <v/>
      </c>
      <c r="C107" s="69" t="str">
        <f t="shared" si="14"/>
        <v/>
      </c>
      <c r="D107" s="70" t="str">
        <f t="shared" si="9"/>
        <v/>
      </c>
      <c r="E107" s="70" t="str">
        <f t="shared" si="15"/>
        <v/>
      </c>
      <c r="F107" s="70" t="str">
        <f t="shared" si="15"/>
        <v/>
      </c>
      <c r="G107" s="70" t="str">
        <f t="shared" si="11"/>
        <v/>
      </c>
      <c r="H107" s="70" t="str">
        <f>IF(M107=0,"",1+COUNTIF(会員コール!$A$1:$A$198,M107))</f>
        <v/>
      </c>
      <c r="I107" s="71"/>
      <c r="J107" s="71" t="str">
        <f t="shared" si="12"/>
        <v/>
      </c>
      <c r="K107" s="14"/>
      <c r="L107" s="15"/>
      <c r="M107">
        <f t="shared" si="13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8"/>
        <v/>
      </c>
      <c r="C108" s="69" t="str">
        <f t="shared" si="14"/>
        <v/>
      </c>
      <c r="D108" s="70" t="str">
        <f t="shared" si="9"/>
        <v/>
      </c>
      <c r="E108" s="70" t="str">
        <f t="shared" si="15"/>
        <v/>
      </c>
      <c r="F108" s="70" t="str">
        <f t="shared" si="15"/>
        <v/>
      </c>
      <c r="G108" s="70" t="str">
        <f t="shared" si="11"/>
        <v/>
      </c>
      <c r="H108" s="70" t="str">
        <f>IF(M108=0,"",1+COUNTIF(会員コール!$A$1:$A$198,M108))</f>
        <v/>
      </c>
      <c r="I108" s="71"/>
      <c r="J108" s="71" t="str">
        <f t="shared" si="12"/>
        <v/>
      </c>
      <c r="K108" s="14"/>
      <c r="L108" s="15"/>
      <c r="M108">
        <f t="shared" si="13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8"/>
        <v/>
      </c>
      <c r="C109" s="76" t="str">
        <f>IF(P109="","",LEFT(P109,6))</f>
        <v/>
      </c>
      <c r="D109" s="77" t="str">
        <f t="shared" si="9"/>
        <v/>
      </c>
      <c r="E109" s="77" t="str">
        <f t="shared" si="15"/>
        <v/>
      </c>
      <c r="F109" s="77" t="str">
        <f t="shared" si="15"/>
        <v/>
      </c>
      <c r="G109" s="77" t="str">
        <f t="shared" si="11"/>
        <v/>
      </c>
      <c r="H109" s="77" t="str">
        <f>IF(M109=0,"",1+COUNTIF(会員コール!$A$1:$A$198,M109))</f>
        <v/>
      </c>
      <c r="I109" s="78"/>
      <c r="J109" s="78" t="str">
        <f t="shared" si="12"/>
        <v/>
      </c>
      <c r="K109" s="14"/>
      <c r="L109" s="15"/>
      <c r="M109">
        <f t="shared" si="13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9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10</v>
      </c>
      <c r="C112" s="170"/>
      <c r="D112" s="47" t="str">
        <f>基本データ入力!$B$8</f>
        <v>JA1QRZ</v>
      </c>
      <c r="E112" s="52" t="s">
        <v>136</v>
      </c>
      <c r="F112" s="47" t="s">
        <v>313</v>
      </c>
      <c r="G112" s="171" t="s">
        <v>137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11</v>
      </c>
      <c r="C113" s="91" t="s">
        <v>411</v>
      </c>
      <c r="D113" s="18" t="s">
        <v>12</v>
      </c>
      <c r="E113" s="172" t="s">
        <v>13</v>
      </c>
      <c r="F113" s="172"/>
      <c r="G113" s="18" t="s">
        <v>14</v>
      </c>
      <c r="H113" s="17" t="s">
        <v>15</v>
      </c>
      <c r="I113" s="18" t="s">
        <v>16</v>
      </c>
      <c r="J113" s="18" t="s">
        <v>17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64" si="16">IF(O115="","",O115)</f>
        <v/>
      </c>
      <c r="C115" s="65" t="str">
        <f>IF(P115="","",LEFT(P115,6))</f>
        <v/>
      </c>
      <c r="D115" s="66" t="str">
        <f t="shared" ref="D115:D164" si="17">IF(N115="","",N115)</f>
        <v/>
      </c>
      <c r="E115" s="66" t="str">
        <f t="shared" ref="E115:F146" si="18">IF(Q115="","",Q115)</f>
        <v/>
      </c>
      <c r="F115" s="66" t="str">
        <f t="shared" si="18"/>
        <v/>
      </c>
      <c r="G115" s="66" t="str">
        <f t="shared" ref="G115:G164" si="19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64" si="20">IF(T115="","",T115)</f>
        <v/>
      </c>
      <c r="K115" s="14"/>
      <c r="L115" s="49"/>
      <c r="M115">
        <f t="shared" ref="M115:M164" si="21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16"/>
        <v/>
      </c>
      <c r="C116" s="69" t="str">
        <f>IF(P116="","",LEFT(P116,6))</f>
        <v/>
      </c>
      <c r="D116" s="70" t="str">
        <f t="shared" si="17"/>
        <v/>
      </c>
      <c r="E116" s="70" t="str">
        <f t="shared" si="18"/>
        <v/>
      </c>
      <c r="F116" s="70" t="str">
        <f t="shared" si="18"/>
        <v/>
      </c>
      <c r="G116" s="70" t="str">
        <f t="shared" si="19"/>
        <v/>
      </c>
      <c r="H116" s="70" t="str">
        <f>IF(M116=0,"",1+COUNTIF(会員コール!$A$1:$A$198,M116))</f>
        <v/>
      </c>
      <c r="I116" s="71"/>
      <c r="J116" s="71" t="str">
        <f t="shared" si="20"/>
        <v/>
      </c>
      <c r="K116" s="14"/>
      <c r="L116" s="49"/>
      <c r="M116">
        <f t="shared" si="21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16"/>
        <v/>
      </c>
      <c r="C117" s="69" t="str">
        <f t="shared" ref="C117:C163" si="22">IF(P117="","",LEFT(P117,6))</f>
        <v/>
      </c>
      <c r="D117" s="70" t="str">
        <f t="shared" si="17"/>
        <v/>
      </c>
      <c r="E117" s="70" t="str">
        <f t="shared" si="18"/>
        <v/>
      </c>
      <c r="F117" s="70" t="str">
        <f t="shared" si="18"/>
        <v/>
      </c>
      <c r="G117" s="70" t="str">
        <f t="shared" si="19"/>
        <v/>
      </c>
      <c r="H117" s="70" t="str">
        <f>IF(M117=0,"",1+COUNTIF(会員コール!$A$1:$A$198,M117))</f>
        <v/>
      </c>
      <c r="I117" s="71"/>
      <c r="J117" s="71" t="str">
        <f t="shared" si="20"/>
        <v/>
      </c>
      <c r="K117" s="14"/>
      <c r="L117" s="49"/>
      <c r="M117">
        <f t="shared" si="21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16"/>
        <v/>
      </c>
      <c r="C118" s="69" t="str">
        <f t="shared" si="22"/>
        <v/>
      </c>
      <c r="D118" s="70" t="str">
        <f t="shared" si="17"/>
        <v/>
      </c>
      <c r="E118" s="70" t="str">
        <f t="shared" si="18"/>
        <v/>
      </c>
      <c r="F118" s="70" t="str">
        <f t="shared" si="18"/>
        <v/>
      </c>
      <c r="G118" s="70" t="str">
        <f t="shared" si="19"/>
        <v/>
      </c>
      <c r="H118" s="70" t="str">
        <f>IF(M118=0,"",1+COUNTIF(会員コール!$A$1:$A$198,M118))</f>
        <v/>
      </c>
      <c r="I118" s="71"/>
      <c r="J118" s="71" t="str">
        <f t="shared" si="20"/>
        <v/>
      </c>
      <c r="K118" s="14"/>
      <c r="L118" s="49"/>
      <c r="M118">
        <f t="shared" si="21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16"/>
        <v/>
      </c>
      <c r="C119" s="69" t="str">
        <f t="shared" si="22"/>
        <v/>
      </c>
      <c r="D119" s="70" t="str">
        <f t="shared" si="17"/>
        <v/>
      </c>
      <c r="E119" s="70" t="str">
        <f t="shared" si="18"/>
        <v/>
      </c>
      <c r="F119" s="70" t="str">
        <f t="shared" si="18"/>
        <v/>
      </c>
      <c r="G119" s="70" t="str">
        <f t="shared" si="19"/>
        <v/>
      </c>
      <c r="H119" s="70" t="str">
        <f>IF(M119=0,"",1+COUNTIF(会員コール!$A$1:$A$198,M119))</f>
        <v/>
      </c>
      <c r="I119" s="71"/>
      <c r="J119" s="71" t="str">
        <f t="shared" si="20"/>
        <v/>
      </c>
      <c r="K119" s="14"/>
      <c r="L119" s="49"/>
      <c r="M119">
        <f t="shared" si="21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16"/>
        <v/>
      </c>
      <c r="C120" s="69" t="str">
        <f t="shared" si="22"/>
        <v/>
      </c>
      <c r="D120" s="70" t="str">
        <f t="shared" si="17"/>
        <v/>
      </c>
      <c r="E120" s="70" t="str">
        <f t="shared" si="18"/>
        <v/>
      </c>
      <c r="F120" s="70" t="str">
        <f t="shared" si="18"/>
        <v/>
      </c>
      <c r="G120" s="70" t="str">
        <f t="shared" si="19"/>
        <v/>
      </c>
      <c r="H120" s="70" t="str">
        <f>IF(M120=0,"",1+COUNTIF(会員コール!$A$1:$A$198,M120))</f>
        <v/>
      </c>
      <c r="I120" s="71"/>
      <c r="J120" s="71" t="str">
        <f t="shared" si="20"/>
        <v/>
      </c>
      <c r="K120" s="14"/>
      <c r="L120" s="49"/>
      <c r="M120">
        <f t="shared" si="21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16"/>
        <v/>
      </c>
      <c r="C121" s="69" t="str">
        <f t="shared" si="22"/>
        <v/>
      </c>
      <c r="D121" s="70" t="str">
        <f t="shared" si="17"/>
        <v/>
      </c>
      <c r="E121" s="70" t="str">
        <f t="shared" si="18"/>
        <v/>
      </c>
      <c r="F121" s="70" t="str">
        <f t="shared" si="18"/>
        <v/>
      </c>
      <c r="G121" s="70" t="str">
        <f t="shared" si="19"/>
        <v/>
      </c>
      <c r="H121" s="70" t="str">
        <f>IF(M121=0,"",1+COUNTIF(会員コール!$A$1:$A$198,M121))</f>
        <v/>
      </c>
      <c r="I121" s="71"/>
      <c r="J121" s="71" t="str">
        <f t="shared" si="20"/>
        <v/>
      </c>
      <c r="K121" s="14"/>
      <c r="L121" s="49"/>
      <c r="M121">
        <f t="shared" si="21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16"/>
        <v/>
      </c>
      <c r="C122" s="69" t="str">
        <f t="shared" si="22"/>
        <v/>
      </c>
      <c r="D122" s="70" t="str">
        <f t="shared" si="17"/>
        <v/>
      </c>
      <c r="E122" s="70" t="str">
        <f t="shared" si="18"/>
        <v/>
      </c>
      <c r="F122" s="70" t="str">
        <f t="shared" si="18"/>
        <v/>
      </c>
      <c r="G122" s="70" t="str">
        <f t="shared" si="19"/>
        <v/>
      </c>
      <c r="H122" s="70" t="str">
        <f>IF(M122=0,"",1+COUNTIF(会員コール!$A$1:$A$198,M122))</f>
        <v/>
      </c>
      <c r="I122" s="71"/>
      <c r="J122" s="71" t="str">
        <f t="shared" si="20"/>
        <v/>
      </c>
      <c r="K122" s="14"/>
      <c r="L122" s="49"/>
      <c r="M122">
        <f t="shared" si="21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16"/>
        <v/>
      </c>
      <c r="C123" s="69" t="str">
        <f t="shared" si="22"/>
        <v/>
      </c>
      <c r="D123" s="70" t="str">
        <f t="shared" si="17"/>
        <v/>
      </c>
      <c r="E123" s="70" t="str">
        <f t="shared" si="18"/>
        <v/>
      </c>
      <c r="F123" s="70" t="str">
        <f t="shared" si="18"/>
        <v/>
      </c>
      <c r="G123" s="70" t="str">
        <f t="shared" si="19"/>
        <v/>
      </c>
      <c r="H123" s="70" t="str">
        <f>IF(M123=0,"",1+COUNTIF(会員コール!$A$1:$A$198,M123))</f>
        <v/>
      </c>
      <c r="I123" s="71"/>
      <c r="J123" s="71" t="str">
        <f t="shared" si="20"/>
        <v/>
      </c>
      <c r="K123" s="14"/>
      <c r="L123" s="49"/>
      <c r="M123">
        <f t="shared" si="21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16"/>
        <v/>
      </c>
      <c r="C124" s="69" t="str">
        <f t="shared" si="22"/>
        <v/>
      </c>
      <c r="D124" s="70" t="str">
        <f t="shared" si="17"/>
        <v/>
      </c>
      <c r="E124" s="70" t="str">
        <f t="shared" si="18"/>
        <v/>
      </c>
      <c r="F124" s="70" t="str">
        <f t="shared" si="18"/>
        <v/>
      </c>
      <c r="G124" s="70" t="str">
        <f t="shared" si="19"/>
        <v/>
      </c>
      <c r="H124" s="70" t="str">
        <f>IF(M124=0,"",1+COUNTIF(会員コール!$A$1:$A$198,M124))</f>
        <v/>
      </c>
      <c r="I124" s="71"/>
      <c r="J124" s="71" t="str">
        <f t="shared" si="20"/>
        <v/>
      </c>
      <c r="K124" s="14"/>
      <c r="L124" s="49"/>
      <c r="M124">
        <f t="shared" si="21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16"/>
        <v/>
      </c>
      <c r="C125" s="69" t="str">
        <f t="shared" si="22"/>
        <v/>
      </c>
      <c r="D125" s="70" t="str">
        <f t="shared" si="17"/>
        <v/>
      </c>
      <c r="E125" s="70" t="str">
        <f t="shared" si="18"/>
        <v/>
      </c>
      <c r="F125" s="70" t="str">
        <f t="shared" si="18"/>
        <v/>
      </c>
      <c r="G125" s="70" t="str">
        <f t="shared" si="19"/>
        <v/>
      </c>
      <c r="H125" s="70" t="str">
        <f>IF(M125=0,"",1+COUNTIF(会員コール!$A$1:$A$198,M125))</f>
        <v/>
      </c>
      <c r="I125" s="71"/>
      <c r="J125" s="71" t="str">
        <f t="shared" si="20"/>
        <v/>
      </c>
      <c r="K125" s="14"/>
      <c r="L125" s="49"/>
      <c r="M125">
        <f t="shared" si="21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16"/>
        <v/>
      </c>
      <c r="C126" s="69" t="str">
        <f t="shared" si="22"/>
        <v/>
      </c>
      <c r="D126" s="70" t="str">
        <f t="shared" si="17"/>
        <v/>
      </c>
      <c r="E126" s="70" t="str">
        <f t="shared" si="18"/>
        <v/>
      </c>
      <c r="F126" s="70" t="str">
        <f t="shared" si="18"/>
        <v/>
      </c>
      <c r="G126" s="70" t="str">
        <f t="shared" si="19"/>
        <v/>
      </c>
      <c r="H126" s="70" t="str">
        <f>IF(M126=0,"",1+COUNTIF(会員コール!$A$1:$A$198,M126))</f>
        <v/>
      </c>
      <c r="I126" s="71"/>
      <c r="J126" s="71" t="str">
        <f t="shared" si="20"/>
        <v/>
      </c>
      <c r="K126" s="14"/>
      <c r="L126" s="49"/>
      <c r="M126">
        <f t="shared" si="21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16"/>
        <v/>
      </c>
      <c r="C127" s="69" t="str">
        <f t="shared" si="22"/>
        <v/>
      </c>
      <c r="D127" s="70" t="str">
        <f t="shared" si="17"/>
        <v/>
      </c>
      <c r="E127" s="70" t="str">
        <f t="shared" si="18"/>
        <v/>
      </c>
      <c r="F127" s="70" t="str">
        <f t="shared" si="18"/>
        <v/>
      </c>
      <c r="G127" s="70" t="str">
        <f t="shared" si="19"/>
        <v/>
      </c>
      <c r="H127" s="70" t="str">
        <f>IF(M127=0,"",1+COUNTIF(会員コール!$A$1:$A$198,M127))</f>
        <v/>
      </c>
      <c r="I127" s="71"/>
      <c r="J127" s="71" t="str">
        <f t="shared" si="20"/>
        <v/>
      </c>
      <c r="K127" s="14"/>
      <c r="L127" s="49"/>
      <c r="M127">
        <f t="shared" si="21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16"/>
        <v/>
      </c>
      <c r="C128" s="69" t="str">
        <f t="shared" si="22"/>
        <v/>
      </c>
      <c r="D128" s="70" t="str">
        <f t="shared" si="17"/>
        <v/>
      </c>
      <c r="E128" s="70" t="str">
        <f t="shared" si="18"/>
        <v/>
      </c>
      <c r="F128" s="70" t="str">
        <f t="shared" si="18"/>
        <v/>
      </c>
      <c r="G128" s="70" t="str">
        <f t="shared" si="19"/>
        <v/>
      </c>
      <c r="H128" s="70" t="str">
        <f>IF(M128=0,"",1+COUNTIF(会員コール!$A$1:$A$198,M128))</f>
        <v/>
      </c>
      <c r="I128" s="71"/>
      <c r="J128" s="71" t="str">
        <f t="shared" si="20"/>
        <v/>
      </c>
      <c r="K128" s="14"/>
      <c r="L128" s="49"/>
      <c r="M128">
        <f t="shared" si="21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16"/>
        <v/>
      </c>
      <c r="C129" s="69" t="str">
        <f t="shared" si="22"/>
        <v/>
      </c>
      <c r="D129" s="70" t="str">
        <f t="shared" si="17"/>
        <v/>
      </c>
      <c r="E129" s="70" t="str">
        <f t="shared" si="18"/>
        <v/>
      </c>
      <c r="F129" s="70" t="str">
        <f t="shared" si="18"/>
        <v/>
      </c>
      <c r="G129" s="70" t="str">
        <f t="shared" si="19"/>
        <v/>
      </c>
      <c r="H129" s="70" t="str">
        <f>IF(M129=0,"",1+COUNTIF(会員コール!$A$1:$A$198,M129))</f>
        <v/>
      </c>
      <c r="I129" s="71"/>
      <c r="J129" s="71" t="str">
        <f t="shared" si="20"/>
        <v/>
      </c>
      <c r="K129" s="14"/>
      <c r="L129" s="49"/>
      <c r="M129">
        <f t="shared" si="21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16"/>
        <v/>
      </c>
      <c r="C130" s="69" t="str">
        <f t="shared" si="22"/>
        <v/>
      </c>
      <c r="D130" s="70" t="str">
        <f t="shared" si="17"/>
        <v/>
      </c>
      <c r="E130" s="70" t="str">
        <f t="shared" si="18"/>
        <v/>
      </c>
      <c r="F130" s="70" t="str">
        <f t="shared" si="18"/>
        <v/>
      </c>
      <c r="G130" s="70" t="str">
        <f t="shared" si="19"/>
        <v/>
      </c>
      <c r="H130" s="70" t="str">
        <f>IF(M130=0,"",1+COUNTIF(会員コール!$A$1:$A$198,M130))</f>
        <v/>
      </c>
      <c r="I130" s="71"/>
      <c r="J130" s="71" t="str">
        <f t="shared" si="20"/>
        <v/>
      </c>
      <c r="K130" s="14"/>
      <c r="L130" s="49"/>
      <c r="M130">
        <f t="shared" si="21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16"/>
        <v/>
      </c>
      <c r="C131" s="69" t="str">
        <f t="shared" si="22"/>
        <v/>
      </c>
      <c r="D131" s="70" t="str">
        <f t="shared" si="17"/>
        <v/>
      </c>
      <c r="E131" s="70" t="str">
        <f t="shared" si="18"/>
        <v/>
      </c>
      <c r="F131" s="70" t="str">
        <f t="shared" si="18"/>
        <v/>
      </c>
      <c r="G131" s="70" t="str">
        <f t="shared" si="19"/>
        <v/>
      </c>
      <c r="H131" s="70" t="str">
        <f>IF(M131=0,"",1+COUNTIF(会員コール!$A$1:$A$198,M131))</f>
        <v/>
      </c>
      <c r="I131" s="71"/>
      <c r="J131" s="71" t="str">
        <f t="shared" si="20"/>
        <v/>
      </c>
      <c r="K131" s="14"/>
      <c r="L131" s="15"/>
      <c r="M131">
        <f t="shared" si="21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16"/>
        <v/>
      </c>
      <c r="C132" s="69" t="str">
        <f t="shared" si="22"/>
        <v/>
      </c>
      <c r="D132" s="73" t="str">
        <f t="shared" si="17"/>
        <v/>
      </c>
      <c r="E132" s="73" t="str">
        <f t="shared" si="18"/>
        <v/>
      </c>
      <c r="F132" s="73" t="str">
        <f t="shared" si="18"/>
        <v/>
      </c>
      <c r="G132" s="73" t="str">
        <f t="shared" si="19"/>
        <v/>
      </c>
      <c r="H132" s="73" t="str">
        <f>IF(M132=0,"",1+COUNTIF(会員コール!$A$1:$A$198,M132))</f>
        <v/>
      </c>
      <c r="I132" s="74"/>
      <c r="J132" s="74" t="str">
        <f t="shared" si="20"/>
        <v/>
      </c>
      <c r="K132" s="14"/>
      <c r="L132" s="15"/>
      <c r="M132">
        <f t="shared" si="21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16"/>
        <v/>
      </c>
      <c r="C133" s="69" t="str">
        <f t="shared" si="22"/>
        <v/>
      </c>
      <c r="D133" s="70" t="str">
        <f t="shared" si="17"/>
        <v/>
      </c>
      <c r="E133" s="70" t="str">
        <f t="shared" si="18"/>
        <v/>
      </c>
      <c r="F133" s="70" t="str">
        <f t="shared" si="18"/>
        <v/>
      </c>
      <c r="G133" s="70" t="str">
        <f t="shared" si="19"/>
        <v/>
      </c>
      <c r="H133" s="70" t="str">
        <f>IF(M133=0,"",1+COUNTIF(会員コール!$A$1:$A$198,M133))</f>
        <v/>
      </c>
      <c r="I133" s="71"/>
      <c r="J133" s="71" t="str">
        <f t="shared" si="20"/>
        <v/>
      </c>
      <c r="K133" s="14"/>
      <c r="L133" s="15"/>
      <c r="M133">
        <f t="shared" si="21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16"/>
        <v/>
      </c>
      <c r="C134" s="69" t="str">
        <f t="shared" si="22"/>
        <v/>
      </c>
      <c r="D134" s="70" t="str">
        <f t="shared" si="17"/>
        <v/>
      </c>
      <c r="E134" s="70" t="str">
        <f t="shared" si="18"/>
        <v/>
      </c>
      <c r="F134" s="70" t="str">
        <f t="shared" si="18"/>
        <v/>
      </c>
      <c r="G134" s="70" t="str">
        <f t="shared" si="19"/>
        <v/>
      </c>
      <c r="H134" s="70" t="str">
        <f>IF(M134=0,"",1+COUNTIF(会員コール!$A$1:$A$198,M134))</f>
        <v/>
      </c>
      <c r="I134" s="71"/>
      <c r="J134" s="71" t="str">
        <f t="shared" si="20"/>
        <v/>
      </c>
      <c r="K134" s="14"/>
      <c r="L134" s="15"/>
      <c r="M134">
        <f t="shared" si="21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16"/>
        <v/>
      </c>
      <c r="C135" s="69" t="str">
        <f t="shared" si="22"/>
        <v/>
      </c>
      <c r="D135" s="70" t="str">
        <f t="shared" si="17"/>
        <v/>
      </c>
      <c r="E135" s="70" t="str">
        <f t="shared" si="18"/>
        <v/>
      </c>
      <c r="F135" s="70" t="str">
        <f t="shared" si="18"/>
        <v/>
      </c>
      <c r="G135" s="70" t="str">
        <f t="shared" si="19"/>
        <v/>
      </c>
      <c r="H135" s="70" t="str">
        <f>IF(M135=0,"",1+COUNTIF(会員コール!$A$1:$A$198,M135))</f>
        <v/>
      </c>
      <c r="I135" s="71"/>
      <c r="J135" s="71" t="str">
        <f t="shared" si="20"/>
        <v/>
      </c>
      <c r="K135" s="14"/>
      <c r="L135" s="15"/>
      <c r="M135">
        <f t="shared" si="21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16"/>
        <v/>
      </c>
      <c r="C136" s="69" t="str">
        <f t="shared" si="22"/>
        <v/>
      </c>
      <c r="D136" s="70" t="str">
        <f t="shared" si="17"/>
        <v/>
      </c>
      <c r="E136" s="70" t="str">
        <f t="shared" si="18"/>
        <v/>
      </c>
      <c r="F136" s="70" t="str">
        <f t="shared" si="18"/>
        <v/>
      </c>
      <c r="G136" s="70" t="str">
        <f t="shared" si="19"/>
        <v/>
      </c>
      <c r="H136" s="70" t="str">
        <f>IF(M136=0,"",1+COUNTIF(会員コール!$A$1:$A$198,M136))</f>
        <v/>
      </c>
      <c r="I136" s="71"/>
      <c r="J136" s="71" t="str">
        <f t="shared" si="20"/>
        <v/>
      </c>
      <c r="K136" s="14"/>
      <c r="L136" s="15"/>
      <c r="M136">
        <f t="shared" si="21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16"/>
        <v/>
      </c>
      <c r="C137" s="69" t="str">
        <f t="shared" si="22"/>
        <v/>
      </c>
      <c r="D137" s="70" t="str">
        <f t="shared" si="17"/>
        <v/>
      </c>
      <c r="E137" s="70" t="str">
        <f t="shared" si="18"/>
        <v/>
      </c>
      <c r="F137" s="70" t="str">
        <f t="shared" si="18"/>
        <v/>
      </c>
      <c r="G137" s="70" t="str">
        <f t="shared" si="19"/>
        <v/>
      </c>
      <c r="H137" s="70" t="str">
        <f>IF(M137=0,"",1+COUNTIF(会員コール!$A$1:$A$198,M137))</f>
        <v/>
      </c>
      <c r="I137" s="71"/>
      <c r="J137" s="71" t="str">
        <f t="shared" si="20"/>
        <v/>
      </c>
      <c r="K137" s="14"/>
      <c r="L137" s="15"/>
      <c r="M137">
        <f t="shared" si="21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16"/>
        <v/>
      </c>
      <c r="C138" s="69" t="str">
        <f t="shared" si="22"/>
        <v/>
      </c>
      <c r="D138" s="70" t="str">
        <f t="shared" si="17"/>
        <v/>
      </c>
      <c r="E138" s="70" t="str">
        <f t="shared" si="18"/>
        <v/>
      </c>
      <c r="F138" s="70" t="str">
        <f t="shared" si="18"/>
        <v/>
      </c>
      <c r="G138" s="70" t="str">
        <f t="shared" si="19"/>
        <v/>
      </c>
      <c r="H138" s="70" t="str">
        <f>IF(M138=0,"",1+COUNTIF(会員コール!$A$1:$A$198,M138))</f>
        <v/>
      </c>
      <c r="I138" s="71"/>
      <c r="J138" s="71" t="str">
        <f t="shared" si="20"/>
        <v/>
      </c>
      <c r="K138" s="14"/>
      <c r="L138" s="15"/>
      <c r="M138">
        <f t="shared" si="21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16"/>
        <v/>
      </c>
      <c r="C139" s="69" t="str">
        <f t="shared" si="22"/>
        <v/>
      </c>
      <c r="D139" s="70" t="str">
        <f t="shared" si="17"/>
        <v/>
      </c>
      <c r="E139" s="70" t="str">
        <f t="shared" si="18"/>
        <v/>
      </c>
      <c r="F139" s="70" t="str">
        <f t="shared" si="18"/>
        <v/>
      </c>
      <c r="G139" s="70" t="str">
        <f t="shared" si="19"/>
        <v/>
      </c>
      <c r="H139" s="70" t="str">
        <f>IF(M139=0,"",1+COUNTIF(会員コール!$A$1:$A$198,M139))</f>
        <v/>
      </c>
      <c r="I139" s="71"/>
      <c r="J139" s="71" t="str">
        <f t="shared" si="20"/>
        <v/>
      </c>
      <c r="K139" s="14"/>
      <c r="L139" s="15"/>
      <c r="M139">
        <f t="shared" si="21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16"/>
        <v/>
      </c>
      <c r="C140" s="69" t="str">
        <f t="shared" si="22"/>
        <v/>
      </c>
      <c r="D140" s="73" t="str">
        <f t="shared" si="17"/>
        <v/>
      </c>
      <c r="E140" s="73" t="str">
        <f t="shared" si="18"/>
        <v/>
      </c>
      <c r="F140" s="73" t="str">
        <f t="shared" si="18"/>
        <v/>
      </c>
      <c r="G140" s="73" t="str">
        <f t="shared" si="19"/>
        <v/>
      </c>
      <c r="H140" s="73" t="str">
        <f>IF(M140=0,"",1+COUNTIF(会員コール!$A$1:$A$198,M140))</f>
        <v/>
      </c>
      <c r="I140" s="74"/>
      <c r="J140" s="74" t="str">
        <f t="shared" si="20"/>
        <v/>
      </c>
      <c r="K140" s="14"/>
      <c r="L140" s="15"/>
      <c r="M140">
        <f t="shared" si="21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16"/>
        <v/>
      </c>
      <c r="C141" s="69" t="str">
        <f t="shared" si="22"/>
        <v/>
      </c>
      <c r="D141" s="70" t="str">
        <f t="shared" si="17"/>
        <v/>
      </c>
      <c r="E141" s="70" t="str">
        <f t="shared" si="18"/>
        <v/>
      </c>
      <c r="F141" s="70" t="str">
        <f t="shared" si="18"/>
        <v/>
      </c>
      <c r="G141" s="70" t="str">
        <f t="shared" si="19"/>
        <v/>
      </c>
      <c r="H141" s="70" t="str">
        <f>IF(M141=0,"",1+COUNTIF(会員コール!$A$1:$A$198,M141))</f>
        <v/>
      </c>
      <c r="I141" s="71"/>
      <c r="J141" s="71" t="str">
        <f t="shared" si="20"/>
        <v/>
      </c>
      <c r="K141" s="14"/>
      <c r="L141" s="15"/>
      <c r="M141">
        <f t="shared" si="21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16"/>
        <v/>
      </c>
      <c r="C142" s="69" t="str">
        <f t="shared" si="22"/>
        <v/>
      </c>
      <c r="D142" s="73" t="str">
        <f t="shared" si="17"/>
        <v/>
      </c>
      <c r="E142" s="73" t="str">
        <f t="shared" si="18"/>
        <v/>
      </c>
      <c r="F142" s="73" t="str">
        <f t="shared" si="18"/>
        <v/>
      </c>
      <c r="G142" s="73" t="str">
        <f t="shared" si="19"/>
        <v/>
      </c>
      <c r="H142" s="73" t="str">
        <f>IF(M142=0,"",1+COUNTIF(会員コール!$A$1:$A$198,M142))</f>
        <v/>
      </c>
      <c r="I142" s="74"/>
      <c r="J142" s="74" t="str">
        <f t="shared" si="20"/>
        <v/>
      </c>
      <c r="K142" s="14"/>
      <c r="L142" s="15"/>
      <c r="M142">
        <f t="shared" si="21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16"/>
        <v/>
      </c>
      <c r="C143" s="69" t="str">
        <f t="shared" si="22"/>
        <v/>
      </c>
      <c r="D143" s="70" t="str">
        <f t="shared" si="17"/>
        <v/>
      </c>
      <c r="E143" s="70" t="str">
        <f t="shared" si="18"/>
        <v/>
      </c>
      <c r="F143" s="70" t="str">
        <f t="shared" si="18"/>
        <v/>
      </c>
      <c r="G143" s="70" t="str">
        <f t="shared" si="19"/>
        <v/>
      </c>
      <c r="H143" s="70" t="str">
        <f>IF(M143=0,"",1+COUNTIF(会員コール!$A$1:$A$198,M143))</f>
        <v/>
      </c>
      <c r="I143" s="71"/>
      <c r="J143" s="71" t="str">
        <f t="shared" si="20"/>
        <v/>
      </c>
      <c r="K143" s="14"/>
      <c r="L143" s="15"/>
      <c r="M143">
        <f t="shared" si="21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16"/>
        <v/>
      </c>
      <c r="C144" s="69" t="str">
        <f t="shared" si="22"/>
        <v/>
      </c>
      <c r="D144" s="73" t="str">
        <f t="shared" si="17"/>
        <v/>
      </c>
      <c r="E144" s="73" t="str">
        <f t="shared" si="18"/>
        <v/>
      </c>
      <c r="F144" s="73" t="str">
        <f t="shared" si="18"/>
        <v/>
      </c>
      <c r="G144" s="73" t="str">
        <f t="shared" si="19"/>
        <v/>
      </c>
      <c r="H144" s="73" t="str">
        <f>IF(M144=0,"",1+COUNTIF(会員コール!$A$1:$A$198,M144))</f>
        <v/>
      </c>
      <c r="I144" s="74"/>
      <c r="J144" s="74" t="str">
        <f t="shared" si="20"/>
        <v/>
      </c>
      <c r="K144" s="14"/>
      <c r="L144" s="15"/>
      <c r="M144">
        <f t="shared" si="21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16"/>
        <v/>
      </c>
      <c r="C145" s="69" t="str">
        <f t="shared" si="22"/>
        <v/>
      </c>
      <c r="D145" s="70" t="str">
        <f t="shared" si="17"/>
        <v/>
      </c>
      <c r="E145" s="70" t="str">
        <f t="shared" si="18"/>
        <v/>
      </c>
      <c r="F145" s="70" t="str">
        <f t="shared" si="18"/>
        <v/>
      </c>
      <c r="G145" s="70" t="str">
        <f t="shared" si="19"/>
        <v/>
      </c>
      <c r="H145" s="70" t="str">
        <f>IF(M145=0,"",1+COUNTIF(会員コール!$A$1:$A$198,M145))</f>
        <v/>
      </c>
      <c r="I145" s="71"/>
      <c r="J145" s="71" t="str">
        <f t="shared" si="20"/>
        <v/>
      </c>
      <c r="K145" s="14"/>
      <c r="L145" s="15"/>
      <c r="M145">
        <f t="shared" si="21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16"/>
        <v/>
      </c>
      <c r="C146" s="69" t="str">
        <f t="shared" si="22"/>
        <v/>
      </c>
      <c r="D146" s="73" t="str">
        <f t="shared" si="17"/>
        <v/>
      </c>
      <c r="E146" s="73" t="str">
        <f t="shared" si="18"/>
        <v/>
      </c>
      <c r="F146" s="73" t="str">
        <f t="shared" si="18"/>
        <v/>
      </c>
      <c r="G146" s="73" t="str">
        <f t="shared" si="19"/>
        <v/>
      </c>
      <c r="H146" s="73" t="str">
        <f>IF(M146=0,"",1+COUNTIF(会員コール!$A$1:$A$198,M146))</f>
        <v/>
      </c>
      <c r="I146" s="74"/>
      <c r="J146" s="74" t="str">
        <f t="shared" si="20"/>
        <v/>
      </c>
      <c r="K146" s="14"/>
      <c r="L146" s="15"/>
      <c r="M146">
        <f t="shared" si="21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si="16"/>
        <v/>
      </c>
      <c r="C147" s="69" t="str">
        <f t="shared" si="22"/>
        <v/>
      </c>
      <c r="D147" s="70" t="str">
        <f t="shared" si="17"/>
        <v/>
      </c>
      <c r="E147" s="70" t="str">
        <f t="shared" ref="E147:F164" si="23">IF(Q147="","",Q147)</f>
        <v/>
      </c>
      <c r="F147" s="70" t="str">
        <f t="shared" si="23"/>
        <v/>
      </c>
      <c r="G147" s="70" t="str">
        <f t="shared" si="19"/>
        <v/>
      </c>
      <c r="H147" s="70" t="str">
        <f>IF(M147=0,"",1+COUNTIF(会員コール!$A$1:$A$198,M147))</f>
        <v/>
      </c>
      <c r="I147" s="71"/>
      <c r="J147" s="71" t="str">
        <f t="shared" si="20"/>
        <v/>
      </c>
      <c r="K147" s="14"/>
      <c r="L147" s="15"/>
      <c r="M147">
        <f t="shared" si="21"/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16"/>
        <v/>
      </c>
      <c r="C148" s="69" t="str">
        <f t="shared" si="22"/>
        <v/>
      </c>
      <c r="D148" s="73" t="str">
        <f t="shared" si="17"/>
        <v/>
      </c>
      <c r="E148" s="73" t="str">
        <f t="shared" si="23"/>
        <v/>
      </c>
      <c r="F148" s="73" t="str">
        <f t="shared" si="23"/>
        <v/>
      </c>
      <c r="G148" s="73" t="str">
        <f t="shared" si="19"/>
        <v/>
      </c>
      <c r="H148" s="73" t="str">
        <f>IF(M148=0,"",1+COUNTIF(会員コール!$A$1:$A$198,M148))</f>
        <v/>
      </c>
      <c r="I148" s="74"/>
      <c r="J148" s="74" t="str">
        <f t="shared" si="20"/>
        <v/>
      </c>
      <c r="K148" s="14"/>
      <c r="L148" s="15"/>
      <c r="M148">
        <f t="shared" si="21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16"/>
        <v/>
      </c>
      <c r="C149" s="69" t="str">
        <f t="shared" si="22"/>
        <v/>
      </c>
      <c r="D149" s="70" t="str">
        <f t="shared" si="17"/>
        <v/>
      </c>
      <c r="E149" s="70" t="str">
        <f t="shared" si="23"/>
        <v/>
      </c>
      <c r="F149" s="70" t="str">
        <f t="shared" si="23"/>
        <v/>
      </c>
      <c r="G149" s="70" t="str">
        <f t="shared" si="19"/>
        <v/>
      </c>
      <c r="H149" s="70" t="str">
        <f>IF(M149=0,"",1+COUNTIF(会員コール!$A$1:$A$198,M149))</f>
        <v/>
      </c>
      <c r="I149" s="71"/>
      <c r="J149" s="71" t="str">
        <f t="shared" si="20"/>
        <v/>
      </c>
      <c r="K149" s="14"/>
      <c r="L149" s="15"/>
      <c r="M149">
        <f t="shared" si="21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16"/>
        <v/>
      </c>
      <c r="C150" s="69" t="str">
        <f t="shared" si="22"/>
        <v/>
      </c>
      <c r="D150" s="73" t="str">
        <f t="shared" si="17"/>
        <v/>
      </c>
      <c r="E150" s="73" t="str">
        <f t="shared" si="23"/>
        <v/>
      </c>
      <c r="F150" s="73" t="str">
        <f t="shared" si="23"/>
        <v/>
      </c>
      <c r="G150" s="73" t="str">
        <f t="shared" si="19"/>
        <v/>
      </c>
      <c r="H150" s="73" t="str">
        <f>IF(M150=0,"",1+COUNTIF(会員コール!$A$1:$A$198,M150))</f>
        <v/>
      </c>
      <c r="I150" s="74"/>
      <c r="J150" s="74" t="str">
        <f t="shared" si="20"/>
        <v/>
      </c>
      <c r="K150" s="14"/>
      <c r="L150" s="15"/>
      <c r="M150">
        <f t="shared" si="21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16"/>
        <v/>
      </c>
      <c r="C151" s="69" t="str">
        <f t="shared" si="22"/>
        <v/>
      </c>
      <c r="D151" s="70" t="str">
        <f t="shared" si="17"/>
        <v/>
      </c>
      <c r="E151" s="70" t="str">
        <f t="shared" si="23"/>
        <v/>
      </c>
      <c r="F151" s="70" t="str">
        <f t="shared" si="23"/>
        <v/>
      </c>
      <c r="G151" s="70" t="str">
        <f t="shared" si="19"/>
        <v/>
      </c>
      <c r="H151" s="70" t="str">
        <f>IF(M151=0,"",1+COUNTIF(会員コール!$A$1:$A$198,M151))</f>
        <v/>
      </c>
      <c r="I151" s="71"/>
      <c r="J151" s="71" t="str">
        <f t="shared" si="20"/>
        <v/>
      </c>
      <c r="K151" s="14"/>
      <c r="L151" s="15"/>
      <c r="M151">
        <f t="shared" si="21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16"/>
        <v/>
      </c>
      <c r="C152" s="69" t="str">
        <f t="shared" si="22"/>
        <v/>
      </c>
      <c r="D152" s="73" t="str">
        <f t="shared" si="17"/>
        <v/>
      </c>
      <c r="E152" s="73" t="str">
        <f t="shared" si="23"/>
        <v/>
      </c>
      <c r="F152" s="73" t="str">
        <f t="shared" si="23"/>
        <v/>
      </c>
      <c r="G152" s="73" t="str">
        <f t="shared" si="19"/>
        <v/>
      </c>
      <c r="H152" s="73" t="str">
        <f>IF(M152=0,"",1+COUNTIF(会員コール!$A$1:$A$198,M152))</f>
        <v/>
      </c>
      <c r="I152" s="74"/>
      <c r="J152" s="74" t="str">
        <f t="shared" si="20"/>
        <v/>
      </c>
      <c r="K152" s="14"/>
      <c r="L152" s="15"/>
      <c r="M152">
        <f t="shared" si="21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16"/>
        <v/>
      </c>
      <c r="C153" s="69" t="str">
        <f t="shared" si="22"/>
        <v/>
      </c>
      <c r="D153" s="70" t="str">
        <f t="shared" si="17"/>
        <v/>
      </c>
      <c r="E153" s="70" t="str">
        <f t="shared" si="23"/>
        <v/>
      </c>
      <c r="F153" s="70" t="str">
        <f t="shared" si="23"/>
        <v/>
      </c>
      <c r="G153" s="70" t="str">
        <f t="shared" si="19"/>
        <v/>
      </c>
      <c r="H153" s="70" t="str">
        <f>IF(M153=0,"",1+COUNTIF(会員コール!$A$1:$A$198,M153))</f>
        <v/>
      </c>
      <c r="I153" s="71"/>
      <c r="J153" s="71" t="str">
        <f t="shared" si="20"/>
        <v/>
      </c>
      <c r="K153" s="14"/>
      <c r="L153" s="15"/>
      <c r="M153">
        <f t="shared" si="21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16"/>
        <v/>
      </c>
      <c r="C154" s="69" t="str">
        <f t="shared" si="22"/>
        <v/>
      </c>
      <c r="D154" s="73" t="str">
        <f t="shared" si="17"/>
        <v/>
      </c>
      <c r="E154" s="73" t="str">
        <f t="shared" si="23"/>
        <v/>
      </c>
      <c r="F154" s="73" t="str">
        <f t="shared" si="23"/>
        <v/>
      </c>
      <c r="G154" s="73" t="str">
        <f t="shared" si="19"/>
        <v/>
      </c>
      <c r="H154" s="73" t="str">
        <f>IF(M154=0,"",1+COUNTIF(会員コール!$A$1:$A$198,M154))</f>
        <v/>
      </c>
      <c r="I154" s="74"/>
      <c r="J154" s="74" t="str">
        <f t="shared" si="20"/>
        <v/>
      </c>
      <c r="K154" s="14"/>
      <c r="L154" s="15"/>
      <c r="M154">
        <f t="shared" si="21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16"/>
        <v/>
      </c>
      <c r="C155" s="69" t="str">
        <f t="shared" si="22"/>
        <v/>
      </c>
      <c r="D155" s="70" t="str">
        <f t="shared" si="17"/>
        <v/>
      </c>
      <c r="E155" s="70" t="str">
        <f t="shared" si="23"/>
        <v/>
      </c>
      <c r="F155" s="70" t="str">
        <f t="shared" si="23"/>
        <v/>
      </c>
      <c r="G155" s="70" t="str">
        <f t="shared" si="19"/>
        <v/>
      </c>
      <c r="H155" s="70" t="str">
        <f>IF(M155=0,"",1+COUNTIF(会員コール!$A$1:$A$198,M155))</f>
        <v/>
      </c>
      <c r="I155" s="71"/>
      <c r="J155" s="71" t="str">
        <f t="shared" si="20"/>
        <v/>
      </c>
      <c r="K155" s="14"/>
      <c r="L155" s="15"/>
      <c r="M155">
        <f t="shared" si="21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16"/>
        <v/>
      </c>
      <c r="C156" s="69" t="str">
        <f t="shared" si="22"/>
        <v/>
      </c>
      <c r="D156" s="70" t="str">
        <f t="shared" si="17"/>
        <v/>
      </c>
      <c r="E156" s="70" t="str">
        <f t="shared" si="23"/>
        <v/>
      </c>
      <c r="F156" s="70" t="str">
        <f t="shared" si="23"/>
        <v/>
      </c>
      <c r="G156" s="70" t="str">
        <f t="shared" si="19"/>
        <v/>
      </c>
      <c r="H156" s="70" t="str">
        <f>IF(M156=0,"",1+COUNTIF(会員コール!$A$1:$A$198,M156))</f>
        <v/>
      </c>
      <c r="I156" s="71"/>
      <c r="J156" s="71" t="str">
        <f t="shared" si="20"/>
        <v/>
      </c>
      <c r="K156" s="14"/>
      <c r="L156" s="15"/>
      <c r="M156">
        <f t="shared" si="21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16"/>
        <v/>
      </c>
      <c r="C157" s="69" t="str">
        <f t="shared" si="22"/>
        <v/>
      </c>
      <c r="D157" s="73" t="str">
        <f t="shared" si="17"/>
        <v/>
      </c>
      <c r="E157" s="73" t="str">
        <f t="shared" si="23"/>
        <v/>
      </c>
      <c r="F157" s="73" t="str">
        <f t="shared" si="23"/>
        <v/>
      </c>
      <c r="G157" s="73" t="str">
        <f t="shared" si="19"/>
        <v/>
      </c>
      <c r="H157" s="73" t="str">
        <f>IF(M157=0,"",1+COUNTIF(会員コール!$A$1:$A$198,M157))</f>
        <v/>
      </c>
      <c r="I157" s="74"/>
      <c r="J157" s="74" t="str">
        <f t="shared" si="20"/>
        <v/>
      </c>
      <c r="K157" s="14"/>
      <c r="L157" s="15"/>
      <c r="M157">
        <f t="shared" si="21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16"/>
        <v/>
      </c>
      <c r="C158" s="69" t="str">
        <f t="shared" si="22"/>
        <v/>
      </c>
      <c r="D158" s="70" t="str">
        <f t="shared" si="17"/>
        <v/>
      </c>
      <c r="E158" s="70" t="str">
        <f t="shared" si="23"/>
        <v/>
      </c>
      <c r="F158" s="70" t="str">
        <f t="shared" si="23"/>
        <v/>
      </c>
      <c r="G158" s="70" t="str">
        <f t="shared" si="19"/>
        <v/>
      </c>
      <c r="H158" s="70" t="str">
        <f>IF(M158=0,"",1+COUNTIF(会員コール!$A$1:$A$198,M158))</f>
        <v/>
      </c>
      <c r="I158" s="71"/>
      <c r="J158" s="71" t="str">
        <f t="shared" si="20"/>
        <v/>
      </c>
      <c r="K158" s="14"/>
      <c r="L158" s="15"/>
      <c r="M158">
        <f t="shared" si="21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16"/>
        <v/>
      </c>
      <c r="C159" s="69" t="str">
        <f t="shared" si="22"/>
        <v/>
      </c>
      <c r="D159" s="73" t="str">
        <f t="shared" si="17"/>
        <v/>
      </c>
      <c r="E159" s="73" t="str">
        <f t="shared" si="23"/>
        <v/>
      </c>
      <c r="F159" s="73" t="str">
        <f t="shared" si="23"/>
        <v/>
      </c>
      <c r="G159" s="73" t="str">
        <f t="shared" si="19"/>
        <v/>
      </c>
      <c r="H159" s="73" t="str">
        <f>IF(M159=0,"",1+COUNTIF(会員コール!$A$1:$A$198,M159))</f>
        <v/>
      </c>
      <c r="I159" s="74"/>
      <c r="J159" s="74" t="str">
        <f t="shared" si="20"/>
        <v/>
      </c>
      <c r="K159" s="14"/>
      <c r="L159" s="15"/>
      <c r="M159">
        <f t="shared" si="21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16"/>
        <v/>
      </c>
      <c r="C160" s="69" t="str">
        <f t="shared" si="22"/>
        <v/>
      </c>
      <c r="D160" s="70" t="str">
        <f t="shared" si="17"/>
        <v/>
      </c>
      <c r="E160" s="70" t="str">
        <f t="shared" si="23"/>
        <v/>
      </c>
      <c r="F160" s="70" t="str">
        <f t="shared" si="23"/>
        <v/>
      </c>
      <c r="G160" s="70" t="str">
        <f t="shared" si="19"/>
        <v/>
      </c>
      <c r="H160" s="70" t="str">
        <f>IF(M160=0,"",1+COUNTIF(会員コール!$A$1:$A$198,M160))</f>
        <v/>
      </c>
      <c r="I160" s="71"/>
      <c r="J160" s="71" t="str">
        <f t="shared" si="20"/>
        <v/>
      </c>
      <c r="K160" s="14"/>
      <c r="L160" s="15"/>
      <c r="M160">
        <f t="shared" si="21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16"/>
        <v/>
      </c>
      <c r="C161" s="69" t="str">
        <f t="shared" si="22"/>
        <v/>
      </c>
      <c r="D161" s="73" t="str">
        <f t="shared" si="17"/>
        <v/>
      </c>
      <c r="E161" s="73" t="str">
        <f t="shared" si="23"/>
        <v/>
      </c>
      <c r="F161" s="73" t="str">
        <f t="shared" si="23"/>
        <v/>
      </c>
      <c r="G161" s="73" t="str">
        <f t="shared" si="19"/>
        <v/>
      </c>
      <c r="H161" s="73" t="str">
        <f>IF(M161=0,"",1+COUNTIF(会員コール!$A$1:$A$198,M161))</f>
        <v/>
      </c>
      <c r="I161" s="74"/>
      <c r="J161" s="74" t="str">
        <f t="shared" si="20"/>
        <v/>
      </c>
      <c r="K161" s="14"/>
      <c r="L161" s="15"/>
      <c r="M161">
        <f t="shared" si="21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16"/>
        <v/>
      </c>
      <c r="C162" s="69" t="str">
        <f t="shared" si="22"/>
        <v/>
      </c>
      <c r="D162" s="70" t="str">
        <f t="shared" si="17"/>
        <v/>
      </c>
      <c r="E162" s="70" t="str">
        <f t="shared" si="23"/>
        <v/>
      </c>
      <c r="F162" s="70" t="str">
        <f t="shared" si="23"/>
        <v/>
      </c>
      <c r="G162" s="70" t="str">
        <f t="shared" si="19"/>
        <v/>
      </c>
      <c r="H162" s="70" t="str">
        <f>IF(M162=0,"",1+COUNTIF(会員コール!$A$1:$A$198,M162))</f>
        <v/>
      </c>
      <c r="I162" s="71"/>
      <c r="J162" s="71" t="str">
        <f t="shared" si="20"/>
        <v/>
      </c>
      <c r="K162" s="14"/>
      <c r="L162" s="15"/>
      <c r="M162">
        <f t="shared" si="21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16"/>
        <v/>
      </c>
      <c r="C163" s="69" t="str">
        <f t="shared" si="22"/>
        <v/>
      </c>
      <c r="D163" s="70" t="str">
        <f t="shared" si="17"/>
        <v/>
      </c>
      <c r="E163" s="70" t="str">
        <f t="shared" si="23"/>
        <v/>
      </c>
      <c r="F163" s="70" t="str">
        <f t="shared" si="23"/>
        <v/>
      </c>
      <c r="G163" s="70" t="str">
        <f t="shared" si="19"/>
        <v/>
      </c>
      <c r="H163" s="70" t="str">
        <f>IF(M163=0,"",1+COUNTIF(会員コール!$A$1:$A$198,M163))</f>
        <v/>
      </c>
      <c r="I163" s="71"/>
      <c r="J163" s="71" t="str">
        <f t="shared" si="20"/>
        <v/>
      </c>
      <c r="K163" s="14"/>
      <c r="L163" s="15"/>
      <c r="M163">
        <f t="shared" si="21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16"/>
        <v/>
      </c>
      <c r="C164" s="76" t="str">
        <f>IF(P164="","",LEFT(P164,6))</f>
        <v/>
      </c>
      <c r="D164" s="77" t="str">
        <f t="shared" si="17"/>
        <v/>
      </c>
      <c r="E164" s="77" t="str">
        <f t="shared" si="23"/>
        <v/>
      </c>
      <c r="F164" s="77" t="str">
        <f t="shared" si="23"/>
        <v/>
      </c>
      <c r="G164" s="77" t="str">
        <f t="shared" si="19"/>
        <v/>
      </c>
      <c r="H164" s="77" t="str">
        <f>IF(M164=0,"",1+COUNTIF(会員コール!$A$1:$A$198,M164))</f>
        <v/>
      </c>
      <c r="I164" s="78"/>
      <c r="J164" s="78" t="str">
        <f t="shared" si="20"/>
        <v/>
      </c>
      <c r="K164" s="14"/>
      <c r="L164" s="15"/>
      <c r="M164">
        <f t="shared" si="21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9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10</v>
      </c>
      <c r="C167" s="170"/>
      <c r="D167" s="47" t="str">
        <f>基本データ入力!$B$8</f>
        <v>JA1QRZ</v>
      </c>
      <c r="E167" s="52" t="s">
        <v>136</v>
      </c>
      <c r="F167" s="47" t="s">
        <v>313</v>
      </c>
      <c r="G167" s="171" t="s">
        <v>137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11</v>
      </c>
      <c r="C168" s="91" t="s">
        <v>411</v>
      </c>
      <c r="D168" s="18" t="s">
        <v>12</v>
      </c>
      <c r="E168" s="172" t="s">
        <v>13</v>
      </c>
      <c r="F168" s="172"/>
      <c r="G168" s="18" t="s">
        <v>14</v>
      </c>
      <c r="H168" s="17" t="s">
        <v>15</v>
      </c>
      <c r="I168" s="18" t="s">
        <v>16</v>
      </c>
      <c r="J168" s="18" t="s">
        <v>17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19" si="24">IF(O170="","",O170)</f>
        <v/>
      </c>
      <c r="C170" s="65" t="str">
        <f>IF(P170="","",LEFT(P170,6))</f>
        <v/>
      </c>
      <c r="D170" s="66" t="str">
        <f t="shared" ref="D170:D219" si="25">IF(N170="","",N170)</f>
        <v/>
      </c>
      <c r="E170" s="66" t="str">
        <f t="shared" ref="E170:F201" si="26">IF(Q170="","",Q170)</f>
        <v/>
      </c>
      <c r="F170" s="66" t="str">
        <f t="shared" si="26"/>
        <v/>
      </c>
      <c r="G170" s="66" t="str">
        <f t="shared" ref="G170:G219" si="27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19" si="28">IF(T170="","",T170)</f>
        <v/>
      </c>
      <c r="K170" s="14"/>
      <c r="L170" s="49"/>
      <c r="M170">
        <f t="shared" ref="M170:M219" si="29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24"/>
        <v/>
      </c>
      <c r="C171" s="69" t="str">
        <f>IF(P171="","",LEFT(P171,6))</f>
        <v/>
      </c>
      <c r="D171" s="70" t="str">
        <f t="shared" si="25"/>
        <v/>
      </c>
      <c r="E171" s="70" t="str">
        <f t="shared" si="26"/>
        <v/>
      </c>
      <c r="F171" s="70" t="str">
        <f t="shared" si="26"/>
        <v/>
      </c>
      <c r="G171" s="70" t="str">
        <f t="shared" si="27"/>
        <v/>
      </c>
      <c r="H171" s="70" t="str">
        <f>IF(M171=0,"",1+COUNTIF(会員コール!$A$1:$A$198,M171))</f>
        <v/>
      </c>
      <c r="I171" s="71"/>
      <c r="J171" s="71" t="str">
        <f t="shared" si="28"/>
        <v/>
      </c>
      <c r="K171" s="14"/>
      <c r="L171" s="49"/>
      <c r="M171">
        <f t="shared" si="29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24"/>
        <v/>
      </c>
      <c r="C172" s="69" t="str">
        <f t="shared" ref="C172:C218" si="30">IF(P172="","",LEFT(P172,6))</f>
        <v/>
      </c>
      <c r="D172" s="70" t="str">
        <f t="shared" si="25"/>
        <v/>
      </c>
      <c r="E172" s="70" t="str">
        <f t="shared" si="26"/>
        <v/>
      </c>
      <c r="F172" s="70" t="str">
        <f t="shared" si="26"/>
        <v/>
      </c>
      <c r="G172" s="70" t="str">
        <f t="shared" si="27"/>
        <v/>
      </c>
      <c r="H172" s="70" t="str">
        <f>IF(M172=0,"",1+COUNTIF(会員コール!$A$1:$A$198,M172))</f>
        <v/>
      </c>
      <c r="I172" s="71"/>
      <c r="J172" s="71" t="str">
        <f t="shared" si="28"/>
        <v/>
      </c>
      <c r="K172" s="14"/>
      <c r="L172" s="49"/>
      <c r="M172">
        <f t="shared" si="29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24"/>
        <v/>
      </c>
      <c r="C173" s="69" t="str">
        <f t="shared" si="30"/>
        <v/>
      </c>
      <c r="D173" s="70" t="str">
        <f t="shared" si="25"/>
        <v/>
      </c>
      <c r="E173" s="70" t="str">
        <f t="shared" si="26"/>
        <v/>
      </c>
      <c r="F173" s="70" t="str">
        <f t="shared" si="26"/>
        <v/>
      </c>
      <c r="G173" s="70" t="str">
        <f t="shared" si="27"/>
        <v/>
      </c>
      <c r="H173" s="70" t="str">
        <f>IF(M173=0,"",1+COUNTIF(会員コール!$A$1:$A$198,M173))</f>
        <v/>
      </c>
      <c r="I173" s="71"/>
      <c r="J173" s="71" t="str">
        <f t="shared" si="28"/>
        <v/>
      </c>
      <c r="K173" s="14"/>
      <c r="L173" s="49"/>
      <c r="M173">
        <f t="shared" si="29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24"/>
        <v/>
      </c>
      <c r="C174" s="69" t="str">
        <f t="shared" si="30"/>
        <v/>
      </c>
      <c r="D174" s="70" t="str">
        <f t="shared" si="25"/>
        <v/>
      </c>
      <c r="E174" s="70" t="str">
        <f t="shared" si="26"/>
        <v/>
      </c>
      <c r="F174" s="70" t="str">
        <f t="shared" si="26"/>
        <v/>
      </c>
      <c r="G174" s="70" t="str">
        <f t="shared" si="27"/>
        <v/>
      </c>
      <c r="H174" s="70" t="str">
        <f>IF(M174=0,"",1+COUNTIF(会員コール!$A$1:$A$198,M174))</f>
        <v/>
      </c>
      <c r="I174" s="71"/>
      <c r="J174" s="71" t="str">
        <f t="shared" si="28"/>
        <v/>
      </c>
      <c r="K174" s="14"/>
      <c r="L174" s="49"/>
      <c r="M174">
        <f t="shared" si="29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24"/>
        <v/>
      </c>
      <c r="C175" s="69" t="str">
        <f t="shared" si="30"/>
        <v/>
      </c>
      <c r="D175" s="70" t="str">
        <f t="shared" si="25"/>
        <v/>
      </c>
      <c r="E175" s="70" t="str">
        <f t="shared" si="26"/>
        <v/>
      </c>
      <c r="F175" s="70" t="str">
        <f t="shared" si="26"/>
        <v/>
      </c>
      <c r="G175" s="70" t="str">
        <f t="shared" si="27"/>
        <v/>
      </c>
      <c r="H175" s="70" t="str">
        <f>IF(M175=0,"",1+COUNTIF(会員コール!$A$1:$A$198,M175))</f>
        <v/>
      </c>
      <c r="I175" s="71"/>
      <c r="J175" s="71" t="str">
        <f t="shared" si="28"/>
        <v/>
      </c>
      <c r="K175" s="14"/>
      <c r="L175" s="49"/>
      <c r="M175">
        <f t="shared" si="29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24"/>
        <v/>
      </c>
      <c r="C176" s="69" t="str">
        <f t="shared" si="30"/>
        <v/>
      </c>
      <c r="D176" s="70" t="str">
        <f t="shared" si="25"/>
        <v/>
      </c>
      <c r="E176" s="70" t="str">
        <f t="shared" si="26"/>
        <v/>
      </c>
      <c r="F176" s="70" t="str">
        <f t="shared" si="26"/>
        <v/>
      </c>
      <c r="G176" s="70" t="str">
        <f t="shared" si="27"/>
        <v/>
      </c>
      <c r="H176" s="70" t="str">
        <f>IF(M176=0,"",1+COUNTIF(会員コール!$A$1:$A$198,M176))</f>
        <v/>
      </c>
      <c r="I176" s="71"/>
      <c r="J176" s="71" t="str">
        <f t="shared" si="28"/>
        <v/>
      </c>
      <c r="K176" s="14"/>
      <c r="L176" s="49"/>
      <c r="M176">
        <f t="shared" si="29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24"/>
        <v/>
      </c>
      <c r="C177" s="69" t="str">
        <f t="shared" si="30"/>
        <v/>
      </c>
      <c r="D177" s="70" t="str">
        <f t="shared" si="25"/>
        <v/>
      </c>
      <c r="E177" s="70" t="str">
        <f t="shared" si="26"/>
        <v/>
      </c>
      <c r="F177" s="70" t="str">
        <f t="shared" si="26"/>
        <v/>
      </c>
      <c r="G177" s="70" t="str">
        <f t="shared" si="27"/>
        <v/>
      </c>
      <c r="H177" s="70" t="str">
        <f>IF(M177=0,"",1+COUNTIF(会員コール!$A$1:$A$198,M177))</f>
        <v/>
      </c>
      <c r="I177" s="71"/>
      <c r="J177" s="71" t="str">
        <f t="shared" si="28"/>
        <v/>
      </c>
      <c r="K177" s="14"/>
      <c r="L177" s="49"/>
      <c r="M177">
        <f t="shared" si="29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24"/>
        <v/>
      </c>
      <c r="C178" s="69" t="str">
        <f t="shared" si="30"/>
        <v/>
      </c>
      <c r="D178" s="70" t="str">
        <f t="shared" si="25"/>
        <v/>
      </c>
      <c r="E178" s="70" t="str">
        <f t="shared" si="26"/>
        <v/>
      </c>
      <c r="F178" s="70" t="str">
        <f t="shared" si="26"/>
        <v/>
      </c>
      <c r="G178" s="70" t="str">
        <f t="shared" si="27"/>
        <v/>
      </c>
      <c r="H178" s="70" t="str">
        <f>IF(M178=0,"",1+COUNTIF(会員コール!$A$1:$A$198,M178))</f>
        <v/>
      </c>
      <c r="I178" s="71"/>
      <c r="J178" s="71" t="str">
        <f t="shared" si="28"/>
        <v/>
      </c>
      <c r="K178" s="14"/>
      <c r="L178" s="49"/>
      <c r="M178">
        <f t="shared" si="29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24"/>
        <v/>
      </c>
      <c r="C179" s="69" t="str">
        <f t="shared" si="30"/>
        <v/>
      </c>
      <c r="D179" s="70" t="str">
        <f t="shared" si="25"/>
        <v/>
      </c>
      <c r="E179" s="70" t="str">
        <f t="shared" si="26"/>
        <v/>
      </c>
      <c r="F179" s="70" t="str">
        <f t="shared" si="26"/>
        <v/>
      </c>
      <c r="G179" s="70" t="str">
        <f t="shared" si="27"/>
        <v/>
      </c>
      <c r="H179" s="70" t="str">
        <f>IF(M179=0,"",1+COUNTIF(会員コール!$A$1:$A$198,M179))</f>
        <v/>
      </c>
      <c r="I179" s="71"/>
      <c r="J179" s="71" t="str">
        <f t="shared" si="28"/>
        <v/>
      </c>
      <c r="K179" s="14"/>
      <c r="L179" s="49"/>
      <c r="M179">
        <f t="shared" si="29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24"/>
        <v/>
      </c>
      <c r="C180" s="69" t="str">
        <f t="shared" si="30"/>
        <v/>
      </c>
      <c r="D180" s="70" t="str">
        <f t="shared" si="25"/>
        <v/>
      </c>
      <c r="E180" s="70" t="str">
        <f t="shared" si="26"/>
        <v/>
      </c>
      <c r="F180" s="70" t="str">
        <f t="shared" si="26"/>
        <v/>
      </c>
      <c r="G180" s="70" t="str">
        <f t="shared" si="27"/>
        <v/>
      </c>
      <c r="H180" s="70" t="str">
        <f>IF(M180=0,"",1+COUNTIF(会員コール!$A$1:$A$198,M180))</f>
        <v/>
      </c>
      <c r="I180" s="71"/>
      <c r="J180" s="71" t="str">
        <f t="shared" si="28"/>
        <v/>
      </c>
      <c r="K180" s="14"/>
      <c r="L180" s="49"/>
      <c r="M180">
        <f t="shared" si="29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24"/>
        <v/>
      </c>
      <c r="C181" s="69" t="str">
        <f t="shared" si="30"/>
        <v/>
      </c>
      <c r="D181" s="70" t="str">
        <f t="shared" si="25"/>
        <v/>
      </c>
      <c r="E181" s="70" t="str">
        <f t="shared" si="26"/>
        <v/>
      </c>
      <c r="F181" s="70" t="str">
        <f t="shared" si="26"/>
        <v/>
      </c>
      <c r="G181" s="70" t="str">
        <f t="shared" si="27"/>
        <v/>
      </c>
      <c r="H181" s="70" t="str">
        <f>IF(M181=0,"",1+COUNTIF(会員コール!$A$1:$A$198,M181))</f>
        <v/>
      </c>
      <c r="I181" s="71"/>
      <c r="J181" s="71" t="str">
        <f t="shared" si="28"/>
        <v/>
      </c>
      <c r="K181" s="14"/>
      <c r="L181" s="49"/>
      <c r="M181">
        <f t="shared" si="29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24"/>
        <v/>
      </c>
      <c r="C182" s="69" t="str">
        <f t="shared" si="30"/>
        <v/>
      </c>
      <c r="D182" s="70" t="str">
        <f t="shared" si="25"/>
        <v/>
      </c>
      <c r="E182" s="70" t="str">
        <f t="shared" si="26"/>
        <v/>
      </c>
      <c r="F182" s="70" t="str">
        <f t="shared" si="26"/>
        <v/>
      </c>
      <c r="G182" s="70" t="str">
        <f t="shared" si="27"/>
        <v/>
      </c>
      <c r="H182" s="70" t="str">
        <f>IF(M182=0,"",1+COUNTIF(会員コール!$A$1:$A$198,M182))</f>
        <v/>
      </c>
      <c r="I182" s="71"/>
      <c r="J182" s="71" t="str">
        <f t="shared" si="28"/>
        <v/>
      </c>
      <c r="K182" s="14"/>
      <c r="L182" s="49"/>
      <c r="M182">
        <f t="shared" si="29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24"/>
        <v/>
      </c>
      <c r="C183" s="69" t="str">
        <f t="shared" si="30"/>
        <v/>
      </c>
      <c r="D183" s="70" t="str">
        <f t="shared" si="25"/>
        <v/>
      </c>
      <c r="E183" s="70" t="str">
        <f t="shared" si="26"/>
        <v/>
      </c>
      <c r="F183" s="70" t="str">
        <f t="shared" si="26"/>
        <v/>
      </c>
      <c r="G183" s="70" t="str">
        <f t="shared" si="27"/>
        <v/>
      </c>
      <c r="H183" s="70" t="str">
        <f>IF(M183=0,"",1+COUNTIF(会員コール!$A$1:$A$198,M183))</f>
        <v/>
      </c>
      <c r="I183" s="71"/>
      <c r="J183" s="71" t="str">
        <f t="shared" si="28"/>
        <v/>
      </c>
      <c r="K183" s="14"/>
      <c r="L183" s="49"/>
      <c r="M183">
        <f t="shared" si="29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24"/>
        <v/>
      </c>
      <c r="C184" s="69" t="str">
        <f t="shared" si="30"/>
        <v/>
      </c>
      <c r="D184" s="70" t="str">
        <f t="shared" si="25"/>
        <v/>
      </c>
      <c r="E184" s="70" t="str">
        <f t="shared" si="26"/>
        <v/>
      </c>
      <c r="F184" s="70" t="str">
        <f t="shared" si="26"/>
        <v/>
      </c>
      <c r="G184" s="70" t="str">
        <f t="shared" si="27"/>
        <v/>
      </c>
      <c r="H184" s="70" t="str">
        <f>IF(M184=0,"",1+COUNTIF(会員コール!$A$1:$A$198,M184))</f>
        <v/>
      </c>
      <c r="I184" s="71"/>
      <c r="J184" s="71" t="str">
        <f t="shared" si="28"/>
        <v/>
      </c>
      <c r="K184" s="14"/>
      <c r="L184" s="49"/>
      <c r="M184">
        <f t="shared" si="29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24"/>
        <v/>
      </c>
      <c r="C185" s="69" t="str">
        <f t="shared" si="30"/>
        <v/>
      </c>
      <c r="D185" s="70" t="str">
        <f t="shared" si="25"/>
        <v/>
      </c>
      <c r="E185" s="70" t="str">
        <f t="shared" si="26"/>
        <v/>
      </c>
      <c r="F185" s="70" t="str">
        <f t="shared" si="26"/>
        <v/>
      </c>
      <c r="G185" s="70" t="str">
        <f t="shared" si="27"/>
        <v/>
      </c>
      <c r="H185" s="70" t="str">
        <f>IF(M185=0,"",1+COUNTIF(会員コール!$A$1:$A$198,M185))</f>
        <v/>
      </c>
      <c r="I185" s="71"/>
      <c r="J185" s="71" t="str">
        <f t="shared" si="28"/>
        <v/>
      </c>
      <c r="K185" s="14"/>
      <c r="L185" s="49"/>
      <c r="M185">
        <f t="shared" si="29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24"/>
        <v/>
      </c>
      <c r="C186" s="69" t="str">
        <f t="shared" si="30"/>
        <v/>
      </c>
      <c r="D186" s="70" t="str">
        <f t="shared" si="25"/>
        <v/>
      </c>
      <c r="E186" s="70" t="str">
        <f t="shared" si="26"/>
        <v/>
      </c>
      <c r="F186" s="70" t="str">
        <f t="shared" si="26"/>
        <v/>
      </c>
      <c r="G186" s="70" t="str">
        <f t="shared" si="27"/>
        <v/>
      </c>
      <c r="H186" s="70" t="str">
        <f>IF(M186=0,"",1+COUNTIF(会員コール!$A$1:$A$198,M186))</f>
        <v/>
      </c>
      <c r="I186" s="71"/>
      <c r="J186" s="71" t="str">
        <f t="shared" si="28"/>
        <v/>
      </c>
      <c r="K186" s="14"/>
      <c r="L186" s="15"/>
      <c r="M186">
        <f t="shared" si="29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24"/>
        <v/>
      </c>
      <c r="C187" s="69" t="str">
        <f t="shared" si="30"/>
        <v/>
      </c>
      <c r="D187" s="73" t="str">
        <f t="shared" si="25"/>
        <v/>
      </c>
      <c r="E187" s="73" t="str">
        <f t="shared" si="26"/>
        <v/>
      </c>
      <c r="F187" s="73" t="str">
        <f t="shared" si="26"/>
        <v/>
      </c>
      <c r="G187" s="73" t="str">
        <f t="shared" si="27"/>
        <v/>
      </c>
      <c r="H187" s="73" t="str">
        <f>IF(M187=0,"",1+COUNTIF(会員コール!$A$1:$A$198,M187))</f>
        <v/>
      </c>
      <c r="I187" s="74"/>
      <c r="J187" s="74" t="str">
        <f t="shared" si="28"/>
        <v/>
      </c>
      <c r="K187" s="14"/>
      <c r="L187" s="15"/>
      <c r="M187">
        <f t="shared" si="29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24"/>
        <v/>
      </c>
      <c r="C188" s="69" t="str">
        <f t="shared" si="30"/>
        <v/>
      </c>
      <c r="D188" s="70" t="str">
        <f t="shared" si="25"/>
        <v/>
      </c>
      <c r="E188" s="70" t="str">
        <f t="shared" si="26"/>
        <v/>
      </c>
      <c r="F188" s="70" t="str">
        <f t="shared" si="26"/>
        <v/>
      </c>
      <c r="G188" s="70" t="str">
        <f t="shared" si="27"/>
        <v/>
      </c>
      <c r="H188" s="70" t="str">
        <f>IF(M188=0,"",1+COUNTIF(会員コール!$A$1:$A$198,M188))</f>
        <v/>
      </c>
      <c r="I188" s="71"/>
      <c r="J188" s="71" t="str">
        <f t="shared" si="28"/>
        <v/>
      </c>
      <c r="K188" s="14"/>
      <c r="L188" s="15"/>
      <c r="M188">
        <f t="shared" si="29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24"/>
        <v/>
      </c>
      <c r="C189" s="69" t="str">
        <f t="shared" si="30"/>
        <v/>
      </c>
      <c r="D189" s="70" t="str">
        <f t="shared" si="25"/>
        <v/>
      </c>
      <c r="E189" s="70" t="str">
        <f t="shared" si="26"/>
        <v/>
      </c>
      <c r="F189" s="70" t="str">
        <f t="shared" si="26"/>
        <v/>
      </c>
      <c r="G189" s="70" t="str">
        <f t="shared" si="27"/>
        <v/>
      </c>
      <c r="H189" s="70" t="str">
        <f>IF(M189=0,"",1+COUNTIF(会員コール!$A$1:$A$198,M189))</f>
        <v/>
      </c>
      <c r="I189" s="71"/>
      <c r="J189" s="71" t="str">
        <f t="shared" si="28"/>
        <v/>
      </c>
      <c r="K189" s="14"/>
      <c r="L189" s="15"/>
      <c r="M189">
        <f t="shared" si="29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24"/>
        <v/>
      </c>
      <c r="C190" s="69" t="str">
        <f t="shared" si="30"/>
        <v/>
      </c>
      <c r="D190" s="70" t="str">
        <f t="shared" si="25"/>
        <v/>
      </c>
      <c r="E190" s="70" t="str">
        <f t="shared" si="26"/>
        <v/>
      </c>
      <c r="F190" s="70" t="str">
        <f t="shared" si="26"/>
        <v/>
      </c>
      <c r="G190" s="70" t="str">
        <f t="shared" si="27"/>
        <v/>
      </c>
      <c r="H190" s="70" t="str">
        <f>IF(M190=0,"",1+COUNTIF(会員コール!$A$1:$A$198,M190))</f>
        <v/>
      </c>
      <c r="I190" s="71"/>
      <c r="J190" s="71" t="str">
        <f t="shared" si="28"/>
        <v/>
      </c>
      <c r="K190" s="14"/>
      <c r="L190" s="15"/>
      <c r="M190">
        <f t="shared" si="29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24"/>
        <v/>
      </c>
      <c r="C191" s="69" t="str">
        <f t="shared" si="30"/>
        <v/>
      </c>
      <c r="D191" s="70" t="str">
        <f t="shared" si="25"/>
        <v/>
      </c>
      <c r="E191" s="70" t="str">
        <f t="shared" si="26"/>
        <v/>
      </c>
      <c r="F191" s="70" t="str">
        <f t="shared" si="26"/>
        <v/>
      </c>
      <c r="G191" s="70" t="str">
        <f t="shared" si="27"/>
        <v/>
      </c>
      <c r="H191" s="70" t="str">
        <f>IF(M191=0,"",1+COUNTIF(会員コール!$A$1:$A$198,M191))</f>
        <v/>
      </c>
      <c r="I191" s="71"/>
      <c r="J191" s="71" t="str">
        <f t="shared" si="28"/>
        <v/>
      </c>
      <c r="K191" s="14"/>
      <c r="L191" s="15"/>
      <c r="M191">
        <f t="shared" si="29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24"/>
        <v/>
      </c>
      <c r="C192" s="69" t="str">
        <f t="shared" si="30"/>
        <v/>
      </c>
      <c r="D192" s="70" t="str">
        <f t="shared" si="25"/>
        <v/>
      </c>
      <c r="E192" s="70" t="str">
        <f t="shared" si="26"/>
        <v/>
      </c>
      <c r="F192" s="70" t="str">
        <f t="shared" si="26"/>
        <v/>
      </c>
      <c r="G192" s="70" t="str">
        <f t="shared" si="27"/>
        <v/>
      </c>
      <c r="H192" s="70" t="str">
        <f>IF(M192=0,"",1+COUNTIF(会員コール!$A$1:$A$198,M192))</f>
        <v/>
      </c>
      <c r="I192" s="71"/>
      <c r="J192" s="71" t="str">
        <f t="shared" si="28"/>
        <v/>
      </c>
      <c r="K192" s="14"/>
      <c r="L192" s="15"/>
      <c r="M192">
        <f t="shared" si="29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24"/>
        <v/>
      </c>
      <c r="C193" s="69" t="str">
        <f t="shared" si="30"/>
        <v/>
      </c>
      <c r="D193" s="70" t="str">
        <f t="shared" si="25"/>
        <v/>
      </c>
      <c r="E193" s="70" t="str">
        <f t="shared" si="26"/>
        <v/>
      </c>
      <c r="F193" s="70" t="str">
        <f t="shared" si="26"/>
        <v/>
      </c>
      <c r="G193" s="70" t="str">
        <f t="shared" si="27"/>
        <v/>
      </c>
      <c r="H193" s="70" t="str">
        <f>IF(M193=0,"",1+COUNTIF(会員コール!$A$1:$A$198,M193))</f>
        <v/>
      </c>
      <c r="I193" s="71"/>
      <c r="J193" s="71" t="str">
        <f t="shared" si="28"/>
        <v/>
      </c>
      <c r="K193" s="14"/>
      <c r="L193" s="15"/>
      <c r="M193">
        <f t="shared" si="29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24"/>
        <v/>
      </c>
      <c r="C194" s="69" t="str">
        <f t="shared" si="30"/>
        <v/>
      </c>
      <c r="D194" s="70" t="str">
        <f t="shared" si="25"/>
        <v/>
      </c>
      <c r="E194" s="70" t="str">
        <f t="shared" si="26"/>
        <v/>
      </c>
      <c r="F194" s="70" t="str">
        <f t="shared" si="26"/>
        <v/>
      </c>
      <c r="G194" s="70" t="str">
        <f t="shared" si="27"/>
        <v/>
      </c>
      <c r="H194" s="70" t="str">
        <f>IF(M194=0,"",1+COUNTIF(会員コール!$A$1:$A$198,M194))</f>
        <v/>
      </c>
      <c r="I194" s="71"/>
      <c r="J194" s="71" t="str">
        <f t="shared" si="28"/>
        <v/>
      </c>
      <c r="K194" s="14"/>
      <c r="L194" s="15"/>
      <c r="M194">
        <f t="shared" si="29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24"/>
        <v/>
      </c>
      <c r="C195" s="69" t="str">
        <f t="shared" si="30"/>
        <v/>
      </c>
      <c r="D195" s="73" t="str">
        <f t="shared" si="25"/>
        <v/>
      </c>
      <c r="E195" s="73" t="str">
        <f t="shared" si="26"/>
        <v/>
      </c>
      <c r="F195" s="73" t="str">
        <f t="shared" si="26"/>
        <v/>
      </c>
      <c r="G195" s="73" t="str">
        <f t="shared" si="27"/>
        <v/>
      </c>
      <c r="H195" s="73" t="str">
        <f>IF(M195=0,"",1+COUNTIF(会員コール!$A$1:$A$198,M195))</f>
        <v/>
      </c>
      <c r="I195" s="74"/>
      <c r="J195" s="74" t="str">
        <f t="shared" si="28"/>
        <v/>
      </c>
      <c r="K195" s="14"/>
      <c r="L195" s="15"/>
      <c r="M195">
        <f t="shared" si="29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24"/>
        <v/>
      </c>
      <c r="C196" s="69" t="str">
        <f t="shared" si="30"/>
        <v/>
      </c>
      <c r="D196" s="70" t="str">
        <f t="shared" si="25"/>
        <v/>
      </c>
      <c r="E196" s="70" t="str">
        <f t="shared" si="26"/>
        <v/>
      </c>
      <c r="F196" s="70" t="str">
        <f t="shared" si="26"/>
        <v/>
      </c>
      <c r="G196" s="70" t="str">
        <f t="shared" si="27"/>
        <v/>
      </c>
      <c r="H196" s="70" t="str">
        <f>IF(M196=0,"",1+COUNTIF(会員コール!$A$1:$A$198,M196))</f>
        <v/>
      </c>
      <c r="I196" s="71"/>
      <c r="J196" s="71" t="str">
        <f t="shared" si="28"/>
        <v/>
      </c>
      <c r="K196" s="14"/>
      <c r="L196" s="15"/>
      <c r="M196">
        <f t="shared" si="29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24"/>
        <v/>
      </c>
      <c r="C197" s="69" t="str">
        <f t="shared" si="30"/>
        <v/>
      </c>
      <c r="D197" s="73" t="str">
        <f t="shared" si="25"/>
        <v/>
      </c>
      <c r="E197" s="73" t="str">
        <f t="shared" si="26"/>
        <v/>
      </c>
      <c r="F197" s="73" t="str">
        <f t="shared" si="26"/>
        <v/>
      </c>
      <c r="G197" s="73" t="str">
        <f t="shared" si="27"/>
        <v/>
      </c>
      <c r="H197" s="73" t="str">
        <f>IF(M197=0,"",1+COUNTIF(会員コール!$A$1:$A$198,M197))</f>
        <v/>
      </c>
      <c r="I197" s="74"/>
      <c r="J197" s="74" t="str">
        <f t="shared" si="28"/>
        <v/>
      </c>
      <c r="K197" s="14"/>
      <c r="L197" s="15"/>
      <c r="M197">
        <f t="shared" si="29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24"/>
        <v/>
      </c>
      <c r="C198" s="69" t="str">
        <f t="shared" si="30"/>
        <v/>
      </c>
      <c r="D198" s="70" t="str">
        <f t="shared" si="25"/>
        <v/>
      </c>
      <c r="E198" s="70" t="str">
        <f t="shared" si="26"/>
        <v/>
      </c>
      <c r="F198" s="70" t="str">
        <f t="shared" si="26"/>
        <v/>
      </c>
      <c r="G198" s="70" t="str">
        <f t="shared" si="27"/>
        <v/>
      </c>
      <c r="H198" s="70" t="str">
        <f>IF(M198=0,"",1+COUNTIF(会員コール!$A$1:$A$198,M198))</f>
        <v/>
      </c>
      <c r="I198" s="71"/>
      <c r="J198" s="71" t="str">
        <f t="shared" si="28"/>
        <v/>
      </c>
      <c r="K198" s="14"/>
      <c r="L198" s="15"/>
      <c r="M198">
        <f t="shared" si="29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24"/>
        <v/>
      </c>
      <c r="C199" s="69" t="str">
        <f t="shared" si="30"/>
        <v/>
      </c>
      <c r="D199" s="73" t="str">
        <f t="shared" si="25"/>
        <v/>
      </c>
      <c r="E199" s="73" t="str">
        <f t="shared" si="26"/>
        <v/>
      </c>
      <c r="F199" s="73" t="str">
        <f t="shared" si="26"/>
        <v/>
      </c>
      <c r="G199" s="73" t="str">
        <f t="shared" si="27"/>
        <v/>
      </c>
      <c r="H199" s="73" t="str">
        <f>IF(M199=0,"",1+COUNTIF(会員コール!$A$1:$A$198,M199))</f>
        <v/>
      </c>
      <c r="I199" s="74"/>
      <c r="J199" s="74" t="str">
        <f t="shared" si="28"/>
        <v/>
      </c>
      <c r="K199" s="14"/>
      <c r="L199" s="15"/>
      <c r="M199">
        <f t="shared" si="29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24"/>
        <v/>
      </c>
      <c r="C200" s="69" t="str">
        <f t="shared" si="30"/>
        <v/>
      </c>
      <c r="D200" s="70" t="str">
        <f t="shared" si="25"/>
        <v/>
      </c>
      <c r="E200" s="70" t="str">
        <f t="shared" si="26"/>
        <v/>
      </c>
      <c r="F200" s="70" t="str">
        <f t="shared" si="26"/>
        <v/>
      </c>
      <c r="G200" s="70" t="str">
        <f t="shared" si="27"/>
        <v/>
      </c>
      <c r="H200" s="70" t="str">
        <f>IF(M200=0,"",1+COUNTIF(会員コール!$A$1:$A$198,M200))</f>
        <v/>
      </c>
      <c r="I200" s="71"/>
      <c r="J200" s="71" t="str">
        <f t="shared" si="28"/>
        <v/>
      </c>
      <c r="K200" s="14"/>
      <c r="L200" s="15"/>
      <c r="M200">
        <f t="shared" si="29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24"/>
        <v/>
      </c>
      <c r="C201" s="69" t="str">
        <f t="shared" si="30"/>
        <v/>
      </c>
      <c r="D201" s="73" t="str">
        <f t="shared" si="25"/>
        <v/>
      </c>
      <c r="E201" s="73" t="str">
        <f t="shared" si="26"/>
        <v/>
      </c>
      <c r="F201" s="73" t="str">
        <f t="shared" si="26"/>
        <v/>
      </c>
      <c r="G201" s="73" t="str">
        <f t="shared" si="27"/>
        <v/>
      </c>
      <c r="H201" s="73" t="str">
        <f>IF(M201=0,"",1+COUNTIF(会員コール!$A$1:$A$198,M201))</f>
        <v/>
      </c>
      <c r="I201" s="74"/>
      <c r="J201" s="74" t="str">
        <f t="shared" si="28"/>
        <v/>
      </c>
      <c r="K201" s="14"/>
      <c r="L201" s="15"/>
      <c r="M201">
        <f t="shared" si="29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si="24"/>
        <v/>
      </c>
      <c r="C202" s="69" t="str">
        <f t="shared" si="30"/>
        <v/>
      </c>
      <c r="D202" s="70" t="str">
        <f t="shared" si="25"/>
        <v/>
      </c>
      <c r="E202" s="70" t="str">
        <f t="shared" ref="E202:F219" si="31">IF(Q202="","",Q202)</f>
        <v/>
      </c>
      <c r="F202" s="70" t="str">
        <f t="shared" si="31"/>
        <v/>
      </c>
      <c r="G202" s="70" t="str">
        <f t="shared" si="27"/>
        <v/>
      </c>
      <c r="H202" s="70" t="str">
        <f>IF(M202=0,"",1+COUNTIF(会員コール!$A$1:$A$198,M202))</f>
        <v/>
      </c>
      <c r="I202" s="71"/>
      <c r="J202" s="71" t="str">
        <f t="shared" si="28"/>
        <v/>
      </c>
      <c r="K202" s="14"/>
      <c r="L202" s="15"/>
      <c r="M202">
        <f t="shared" si="29"/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24"/>
        <v/>
      </c>
      <c r="C203" s="69" t="str">
        <f t="shared" si="30"/>
        <v/>
      </c>
      <c r="D203" s="73" t="str">
        <f t="shared" si="25"/>
        <v/>
      </c>
      <c r="E203" s="73" t="str">
        <f t="shared" si="31"/>
        <v/>
      </c>
      <c r="F203" s="73" t="str">
        <f t="shared" si="31"/>
        <v/>
      </c>
      <c r="G203" s="73" t="str">
        <f t="shared" si="27"/>
        <v/>
      </c>
      <c r="H203" s="73" t="str">
        <f>IF(M203=0,"",1+COUNTIF(会員コール!$A$1:$A$198,M203))</f>
        <v/>
      </c>
      <c r="I203" s="74"/>
      <c r="J203" s="74" t="str">
        <f t="shared" si="28"/>
        <v/>
      </c>
      <c r="K203" s="14"/>
      <c r="L203" s="15"/>
      <c r="M203">
        <f t="shared" si="2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24"/>
        <v/>
      </c>
      <c r="C204" s="69" t="str">
        <f t="shared" si="30"/>
        <v/>
      </c>
      <c r="D204" s="70" t="str">
        <f t="shared" si="25"/>
        <v/>
      </c>
      <c r="E204" s="70" t="str">
        <f t="shared" si="31"/>
        <v/>
      </c>
      <c r="F204" s="70" t="str">
        <f t="shared" si="31"/>
        <v/>
      </c>
      <c r="G204" s="70" t="str">
        <f t="shared" si="27"/>
        <v/>
      </c>
      <c r="H204" s="70" t="str">
        <f>IF(M204=0,"",1+COUNTIF(会員コール!$A$1:$A$198,M204))</f>
        <v/>
      </c>
      <c r="I204" s="71"/>
      <c r="J204" s="71" t="str">
        <f t="shared" si="28"/>
        <v/>
      </c>
      <c r="K204" s="14"/>
      <c r="L204" s="15"/>
      <c r="M204">
        <f t="shared" si="2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24"/>
        <v/>
      </c>
      <c r="C205" s="69" t="str">
        <f t="shared" si="30"/>
        <v/>
      </c>
      <c r="D205" s="73" t="str">
        <f t="shared" si="25"/>
        <v/>
      </c>
      <c r="E205" s="73" t="str">
        <f t="shared" si="31"/>
        <v/>
      </c>
      <c r="F205" s="73" t="str">
        <f t="shared" si="31"/>
        <v/>
      </c>
      <c r="G205" s="73" t="str">
        <f t="shared" si="27"/>
        <v/>
      </c>
      <c r="H205" s="73" t="str">
        <f>IF(M205=0,"",1+COUNTIF(会員コール!$A$1:$A$198,M205))</f>
        <v/>
      </c>
      <c r="I205" s="74"/>
      <c r="J205" s="74" t="str">
        <f t="shared" si="28"/>
        <v/>
      </c>
      <c r="K205" s="14"/>
      <c r="L205" s="15"/>
      <c r="M205">
        <f t="shared" si="2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24"/>
        <v/>
      </c>
      <c r="C206" s="69" t="str">
        <f t="shared" si="30"/>
        <v/>
      </c>
      <c r="D206" s="70" t="str">
        <f t="shared" si="25"/>
        <v/>
      </c>
      <c r="E206" s="70" t="str">
        <f t="shared" si="31"/>
        <v/>
      </c>
      <c r="F206" s="70" t="str">
        <f t="shared" si="31"/>
        <v/>
      </c>
      <c r="G206" s="70" t="str">
        <f t="shared" si="27"/>
        <v/>
      </c>
      <c r="H206" s="70" t="str">
        <f>IF(M206=0,"",1+COUNTIF(会員コール!$A$1:$A$198,M206))</f>
        <v/>
      </c>
      <c r="I206" s="71"/>
      <c r="J206" s="71" t="str">
        <f t="shared" si="28"/>
        <v/>
      </c>
      <c r="K206" s="14"/>
      <c r="L206" s="15"/>
      <c r="M206">
        <f t="shared" si="2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24"/>
        <v/>
      </c>
      <c r="C207" s="69" t="str">
        <f t="shared" si="30"/>
        <v/>
      </c>
      <c r="D207" s="73" t="str">
        <f t="shared" si="25"/>
        <v/>
      </c>
      <c r="E207" s="73" t="str">
        <f t="shared" si="31"/>
        <v/>
      </c>
      <c r="F207" s="73" t="str">
        <f t="shared" si="31"/>
        <v/>
      </c>
      <c r="G207" s="73" t="str">
        <f t="shared" si="27"/>
        <v/>
      </c>
      <c r="H207" s="73" t="str">
        <f>IF(M207=0,"",1+COUNTIF(会員コール!$A$1:$A$198,M207))</f>
        <v/>
      </c>
      <c r="I207" s="74"/>
      <c r="J207" s="74" t="str">
        <f t="shared" si="28"/>
        <v/>
      </c>
      <c r="K207" s="14"/>
      <c r="L207" s="15"/>
      <c r="M207">
        <f t="shared" si="2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24"/>
        <v/>
      </c>
      <c r="C208" s="69" t="str">
        <f t="shared" si="30"/>
        <v/>
      </c>
      <c r="D208" s="70" t="str">
        <f t="shared" si="25"/>
        <v/>
      </c>
      <c r="E208" s="70" t="str">
        <f t="shared" si="31"/>
        <v/>
      </c>
      <c r="F208" s="70" t="str">
        <f t="shared" si="31"/>
        <v/>
      </c>
      <c r="G208" s="70" t="str">
        <f t="shared" si="27"/>
        <v/>
      </c>
      <c r="H208" s="70" t="str">
        <f>IF(M208=0,"",1+COUNTIF(会員コール!$A$1:$A$198,M208))</f>
        <v/>
      </c>
      <c r="I208" s="71"/>
      <c r="J208" s="71" t="str">
        <f t="shared" si="28"/>
        <v/>
      </c>
      <c r="K208" s="14"/>
      <c r="L208" s="15"/>
      <c r="M208">
        <f t="shared" si="2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24"/>
        <v/>
      </c>
      <c r="C209" s="69" t="str">
        <f t="shared" si="30"/>
        <v/>
      </c>
      <c r="D209" s="73" t="str">
        <f t="shared" si="25"/>
        <v/>
      </c>
      <c r="E209" s="73" t="str">
        <f t="shared" si="31"/>
        <v/>
      </c>
      <c r="F209" s="73" t="str">
        <f t="shared" si="31"/>
        <v/>
      </c>
      <c r="G209" s="73" t="str">
        <f t="shared" si="27"/>
        <v/>
      </c>
      <c r="H209" s="73" t="str">
        <f>IF(M209=0,"",1+COUNTIF(会員コール!$A$1:$A$198,M209))</f>
        <v/>
      </c>
      <c r="I209" s="74"/>
      <c r="J209" s="74" t="str">
        <f t="shared" si="28"/>
        <v/>
      </c>
      <c r="K209" s="14"/>
      <c r="L209" s="15"/>
      <c r="M209">
        <f t="shared" si="2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24"/>
        <v/>
      </c>
      <c r="C210" s="69" t="str">
        <f t="shared" si="30"/>
        <v/>
      </c>
      <c r="D210" s="70" t="str">
        <f t="shared" si="25"/>
        <v/>
      </c>
      <c r="E210" s="70" t="str">
        <f t="shared" si="31"/>
        <v/>
      </c>
      <c r="F210" s="70" t="str">
        <f t="shared" si="31"/>
        <v/>
      </c>
      <c r="G210" s="70" t="str">
        <f t="shared" si="27"/>
        <v/>
      </c>
      <c r="H210" s="70" t="str">
        <f>IF(M210=0,"",1+COUNTIF(会員コール!$A$1:$A$198,M210))</f>
        <v/>
      </c>
      <c r="I210" s="71"/>
      <c r="J210" s="71" t="str">
        <f t="shared" si="28"/>
        <v/>
      </c>
      <c r="K210" s="14"/>
      <c r="L210" s="15"/>
      <c r="M210">
        <f t="shared" si="2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24"/>
        <v/>
      </c>
      <c r="C211" s="69" t="str">
        <f t="shared" si="30"/>
        <v/>
      </c>
      <c r="D211" s="70" t="str">
        <f t="shared" si="25"/>
        <v/>
      </c>
      <c r="E211" s="70" t="str">
        <f t="shared" si="31"/>
        <v/>
      </c>
      <c r="F211" s="70" t="str">
        <f t="shared" si="31"/>
        <v/>
      </c>
      <c r="G211" s="70" t="str">
        <f t="shared" si="27"/>
        <v/>
      </c>
      <c r="H211" s="70" t="str">
        <f>IF(M211=0,"",1+COUNTIF(会員コール!$A$1:$A$198,M211))</f>
        <v/>
      </c>
      <c r="I211" s="71"/>
      <c r="J211" s="71" t="str">
        <f t="shared" si="28"/>
        <v/>
      </c>
      <c r="K211" s="14"/>
      <c r="L211" s="15"/>
      <c r="M211">
        <f t="shared" si="2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24"/>
        <v/>
      </c>
      <c r="C212" s="69" t="str">
        <f t="shared" si="30"/>
        <v/>
      </c>
      <c r="D212" s="73" t="str">
        <f t="shared" si="25"/>
        <v/>
      </c>
      <c r="E212" s="73" t="str">
        <f t="shared" si="31"/>
        <v/>
      </c>
      <c r="F212" s="73" t="str">
        <f t="shared" si="31"/>
        <v/>
      </c>
      <c r="G212" s="73" t="str">
        <f t="shared" si="27"/>
        <v/>
      </c>
      <c r="H212" s="73" t="str">
        <f>IF(M212=0,"",1+COUNTIF(会員コール!$A$1:$A$198,M212))</f>
        <v/>
      </c>
      <c r="I212" s="74"/>
      <c r="J212" s="74" t="str">
        <f t="shared" si="28"/>
        <v/>
      </c>
      <c r="K212" s="14"/>
      <c r="L212" s="15"/>
      <c r="M212">
        <f t="shared" si="2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24"/>
        <v/>
      </c>
      <c r="C213" s="69" t="str">
        <f t="shared" si="30"/>
        <v/>
      </c>
      <c r="D213" s="70" t="str">
        <f t="shared" si="25"/>
        <v/>
      </c>
      <c r="E213" s="70" t="str">
        <f t="shared" si="31"/>
        <v/>
      </c>
      <c r="F213" s="70" t="str">
        <f t="shared" si="31"/>
        <v/>
      </c>
      <c r="G213" s="70" t="str">
        <f t="shared" si="27"/>
        <v/>
      </c>
      <c r="H213" s="70" t="str">
        <f>IF(M213=0,"",1+COUNTIF(会員コール!$A$1:$A$198,M213))</f>
        <v/>
      </c>
      <c r="I213" s="71"/>
      <c r="J213" s="71" t="str">
        <f t="shared" si="28"/>
        <v/>
      </c>
      <c r="K213" s="14"/>
      <c r="L213" s="15"/>
      <c r="M213">
        <f t="shared" si="2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24"/>
        <v/>
      </c>
      <c r="C214" s="69" t="str">
        <f t="shared" si="30"/>
        <v/>
      </c>
      <c r="D214" s="73" t="str">
        <f t="shared" si="25"/>
        <v/>
      </c>
      <c r="E214" s="73" t="str">
        <f t="shared" si="31"/>
        <v/>
      </c>
      <c r="F214" s="73" t="str">
        <f t="shared" si="31"/>
        <v/>
      </c>
      <c r="G214" s="73" t="str">
        <f t="shared" si="27"/>
        <v/>
      </c>
      <c r="H214" s="73" t="str">
        <f>IF(M214=0,"",1+COUNTIF(会員コール!$A$1:$A$198,M214))</f>
        <v/>
      </c>
      <c r="I214" s="74"/>
      <c r="J214" s="74" t="str">
        <f t="shared" si="28"/>
        <v/>
      </c>
      <c r="K214" s="14"/>
      <c r="L214" s="15"/>
      <c r="M214">
        <f t="shared" si="2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24"/>
        <v/>
      </c>
      <c r="C215" s="69" t="str">
        <f t="shared" si="30"/>
        <v/>
      </c>
      <c r="D215" s="70" t="str">
        <f t="shared" si="25"/>
        <v/>
      </c>
      <c r="E215" s="70" t="str">
        <f t="shared" si="31"/>
        <v/>
      </c>
      <c r="F215" s="70" t="str">
        <f t="shared" si="31"/>
        <v/>
      </c>
      <c r="G215" s="70" t="str">
        <f t="shared" si="27"/>
        <v/>
      </c>
      <c r="H215" s="70" t="str">
        <f>IF(M215=0,"",1+COUNTIF(会員コール!$A$1:$A$198,M215))</f>
        <v/>
      </c>
      <c r="I215" s="71"/>
      <c r="J215" s="71" t="str">
        <f t="shared" si="28"/>
        <v/>
      </c>
      <c r="K215" s="14"/>
      <c r="L215" s="15"/>
      <c r="M215">
        <f t="shared" si="2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24"/>
        <v/>
      </c>
      <c r="C216" s="69" t="str">
        <f t="shared" si="30"/>
        <v/>
      </c>
      <c r="D216" s="73" t="str">
        <f t="shared" si="25"/>
        <v/>
      </c>
      <c r="E216" s="73" t="str">
        <f t="shared" si="31"/>
        <v/>
      </c>
      <c r="F216" s="73" t="str">
        <f t="shared" si="31"/>
        <v/>
      </c>
      <c r="G216" s="73" t="str">
        <f t="shared" si="27"/>
        <v/>
      </c>
      <c r="H216" s="73" t="str">
        <f>IF(M216=0,"",1+COUNTIF(会員コール!$A$1:$A$198,M216))</f>
        <v/>
      </c>
      <c r="I216" s="74"/>
      <c r="J216" s="74" t="str">
        <f t="shared" si="28"/>
        <v/>
      </c>
      <c r="K216" s="14"/>
      <c r="L216" s="15"/>
      <c r="M216">
        <f t="shared" si="2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24"/>
        <v/>
      </c>
      <c r="C217" s="69" t="str">
        <f t="shared" si="30"/>
        <v/>
      </c>
      <c r="D217" s="70" t="str">
        <f t="shared" si="25"/>
        <v/>
      </c>
      <c r="E217" s="70" t="str">
        <f t="shared" si="31"/>
        <v/>
      </c>
      <c r="F217" s="70" t="str">
        <f t="shared" si="31"/>
        <v/>
      </c>
      <c r="G217" s="70" t="str">
        <f t="shared" si="27"/>
        <v/>
      </c>
      <c r="H217" s="70" t="str">
        <f>IF(M217=0,"",1+COUNTIF(会員コール!$A$1:$A$198,M217))</f>
        <v/>
      </c>
      <c r="I217" s="71"/>
      <c r="J217" s="71" t="str">
        <f t="shared" si="28"/>
        <v/>
      </c>
      <c r="K217" s="14"/>
      <c r="L217" s="15"/>
      <c r="M217">
        <f t="shared" si="2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24"/>
        <v/>
      </c>
      <c r="C218" s="69" t="str">
        <f t="shared" si="30"/>
        <v/>
      </c>
      <c r="D218" s="70" t="str">
        <f t="shared" si="25"/>
        <v/>
      </c>
      <c r="E218" s="70" t="str">
        <f t="shared" si="31"/>
        <v/>
      </c>
      <c r="F218" s="70" t="str">
        <f t="shared" si="31"/>
        <v/>
      </c>
      <c r="G218" s="70" t="str">
        <f t="shared" si="27"/>
        <v/>
      </c>
      <c r="H218" s="70" t="str">
        <f>IF(M218=0,"",1+COUNTIF(会員コール!$A$1:$A$198,M218))</f>
        <v/>
      </c>
      <c r="I218" s="71"/>
      <c r="J218" s="71" t="str">
        <f t="shared" si="28"/>
        <v/>
      </c>
      <c r="K218" s="14"/>
      <c r="L218" s="15"/>
      <c r="M218">
        <f t="shared" si="2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24"/>
        <v/>
      </c>
      <c r="C219" s="76" t="str">
        <f>IF(P219="","",LEFT(P219,6))</f>
        <v/>
      </c>
      <c r="D219" s="77" t="str">
        <f t="shared" si="25"/>
        <v/>
      </c>
      <c r="E219" s="77" t="str">
        <f t="shared" si="31"/>
        <v/>
      </c>
      <c r="F219" s="77" t="str">
        <f t="shared" si="31"/>
        <v/>
      </c>
      <c r="G219" s="77" t="str">
        <f t="shared" si="27"/>
        <v/>
      </c>
      <c r="H219" s="77" t="str">
        <f>IF(M219=0,"",1+COUNTIF(会員コール!$A$1:$A$198,M219))</f>
        <v/>
      </c>
      <c r="I219" s="78"/>
      <c r="J219" s="78" t="str">
        <f t="shared" si="28"/>
        <v/>
      </c>
      <c r="K219" s="14"/>
      <c r="L219" s="15"/>
      <c r="M219">
        <f t="shared" si="2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9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10</v>
      </c>
      <c r="C222" s="170"/>
      <c r="D222" s="47" t="str">
        <f>基本データ入力!$B$8</f>
        <v>JA1QRZ</v>
      </c>
      <c r="E222" s="52" t="s">
        <v>136</v>
      </c>
      <c r="F222" s="47" t="s">
        <v>313</v>
      </c>
      <c r="G222" s="171" t="s">
        <v>137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11</v>
      </c>
      <c r="C223" s="91" t="s">
        <v>411</v>
      </c>
      <c r="D223" s="18" t="s">
        <v>12</v>
      </c>
      <c r="E223" s="172" t="s">
        <v>13</v>
      </c>
      <c r="F223" s="172"/>
      <c r="G223" s="18" t="s">
        <v>14</v>
      </c>
      <c r="H223" s="17" t="s">
        <v>15</v>
      </c>
      <c r="I223" s="18" t="s">
        <v>16</v>
      </c>
      <c r="J223" s="18" t="s">
        <v>17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74" si="32">IF(O225="","",O225)</f>
        <v/>
      </c>
      <c r="C225" s="65" t="str">
        <f>IF(P225="","",LEFT(P225,6))</f>
        <v/>
      </c>
      <c r="D225" s="66" t="str">
        <f t="shared" ref="D225:D274" si="33">IF(N225="","",N225)</f>
        <v/>
      </c>
      <c r="E225" s="66" t="str">
        <f t="shared" ref="E225:F256" si="34">IF(Q225="","",Q225)</f>
        <v/>
      </c>
      <c r="F225" s="66" t="str">
        <f t="shared" si="34"/>
        <v/>
      </c>
      <c r="G225" s="66" t="str">
        <f t="shared" ref="G225:G274" si="35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74" si="36">IF(T225="","",T225)</f>
        <v/>
      </c>
      <c r="K225" s="14"/>
      <c r="L225" s="49"/>
      <c r="M225">
        <f t="shared" ref="M225:M274" si="37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32"/>
        <v/>
      </c>
      <c r="C226" s="69" t="str">
        <f>IF(P226="","",LEFT(P226,6))</f>
        <v/>
      </c>
      <c r="D226" s="70" t="str">
        <f t="shared" si="33"/>
        <v/>
      </c>
      <c r="E226" s="70" t="str">
        <f t="shared" si="34"/>
        <v/>
      </c>
      <c r="F226" s="70" t="str">
        <f t="shared" si="34"/>
        <v/>
      </c>
      <c r="G226" s="70" t="str">
        <f t="shared" si="35"/>
        <v/>
      </c>
      <c r="H226" s="70" t="str">
        <f>IF(M226=0,"",1+COUNTIF(会員コール!$A$1:$A$198,M226))</f>
        <v/>
      </c>
      <c r="I226" s="71"/>
      <c r="J226" s="71" t="str">
        <f t="shared" si="36"/>
        <v/>
      </c>
      <c r="K226" s="14"/>
      <c r="L226" s="49"/>
      <c r="M226">
        <f t="shared" si="37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32"/>
        <v/>
      </c>
      <c r="C227" s="69" t="str">
        <f t="shared" ref="C227:C273" si="38">IF(P227="","",LEFT(P227,6))</f>
        <v/>
      </c>
      <c r="D227" s="70" t="str">
        <f t="shared" si="33"/>
        <v/>
      </c>
      <c r="E227" s="70" t="str">
        <f t="shared" si="34"/>
        <v/>
      </c>
      <c r="F227" s="70" t="str">
        <f t="shared" si="34"/>
        <v/>
      </c>
      <c r="G227" s="70" t="str">
        <f t="shared" si="35"/>
        <v/>
      </c>
      <c r="H227" s="70" t="str">
        <f>IF(M227=0,"",1+COUNTIF(会員コール!$A$1:$A$198,M227))</f>
        <v/>
      </c>
      <c r="I227" s="71"/>
      <c r="J227" s="71" t="str">
        <f t="shared" si="36"/>
        <v/>
      </c>
      <c r="K227" s="14"/>
      <c r="L227" s="49"/>
      <c r="M227">
        <f t="shared" si="37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32"/>
        <v/>
      </c>
      <c r="C228" s="69" t="str">
        <f t="shared" si="38"/>
        <v/>
      </c>
      <c r="D228" s="70" t="str">
        <f t="shared" si="33"/>
        <v/>
      </c>
      <c r="E228" s="70" t="str">
        <f t="shared" si="34"/>
        <v/>
      </c>
      <c r="F228" s="70" t="str">
        <f t="shared" si="34"/>
        <v/>
      </c>
      <c r="G228" s="70" t="str">
        <f t="shared" si="35"/>
        <v/>
      </c>
      <c r="H228" s="70" t="str">
        <f>IF(M228=0,"",1+COUNTIF(会員コール!$A$1:$A$198,M228))</f>
        <v/>
      </c>
      <c r="I228" s="71"/>
      <c r="J228" s="71" t="str">
        <f t="shared" si="36"/>
        <v/>
      </c>
      <c r="K228" s="14"/>
      <c r="L228" s="49"/>
      <c r="M228">
        <f t="shared" si="37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32"/>
        <v/>
      </c>
      <c r="C229" s="69" t="str">
        <f t="shared" si="38"/>
        <v/>
      </c>
      <c r="D229" s="70" t="str">
        <f t="shared" si="33"/>
        <v/>
      </c>
      <c r="E229" s="70" t="str">
        <f t="shared" si="34"/>
        <v/>
      </c>
      <c r="F229" s="70" t="str">
        <f t="shared" si="34"/>
        <v/>
      </c>
      <c r="G229" s="70" t="str">
        <f t="shared" si="35"/>
        <v/>
      </c>
      <c r="H229" s="70" t="str">
        <f>IF(M229=0,"",1+COUNTIF(会員コール!$A$1:$A$198,M229))</f>
        <v/>
      </c>
      <c r="I229" s="71"/>
      <c r="J229" s="71" t="str">
        <f t="shared" si="36"/>
        <v/>
      </c>
      <c r="K229" s="14"/>
      <c r="L229" s="49"/>
      <c r="M229">
        <f t="shared" si="37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32"/>
        <v/>
      </c>
      <c r="C230" s="69" t="str">
        <f t="shared" si="38"/>
        <v/>
      </c>
      <c r="D230" s="70" t="str">
        <f t="shared" si="33"/>
        <v/>
      </c>
      <c r="E230" s="70" t="str">
        <f t="shared" si="34"/>
        <v/>
      </c>
      <c r="F230" s="70" t="str">
        <f t="shared" si="34"/>
        <v/>
      </c>
      <c r="G230" s="70" t="str">
        <f t="shared" si="35"/>
        <v/>
      </c>
      <c r="H230" s="70" t="str">
        <f>IF(M230=0,"",1+COUNTIF(会員コール!$A$1:$A$198,M230))</f>
        <v/>
      </c>
      <c r="I230" s="71"/>
      <c r="J230" s="71" t="str">
        <f t="shared" si="36"/>
        <v/>
      </c>
      <c r="K230" s="14"/>
      <c r="L230" s="49"/>
      <c r="M230">
        <f t="shared" si="37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32"/>
        <v/>
      </c>
      <c r="C231" s="69" t="str">
        <f t="shared" si="38"/>
        <v/>
      </c>
      <c r="D231" s="70" t="str">
        <f t="shared" si="33"/>
        <v/>
      </c>
      <c r="E231" s="70" t="str">
        <f t="shared" si="34"/>
        <v/>
      </c>
      <c r="F231" s="70" t="str">
        <f t="shared" si="34"/>
        <v/>
      </c>
      <c r="G231" s="70" t="str">
        <f t="shared" si="35"/>
        <v/>
      </c>
      <c r="H231" s="70" t="str">
        <f>IF(M231=0,"",1+COUNTIF(会員コール!$A$1:$A$198,M231))</f>
        <v/>
      </c>
      <c r="I231" s="71"/>
      <c r="J231" s="71" t="str">
        <f t="shared" si="36"/>
        <v/>
      </c>
      <c r="K231" s="14"/>
      <c r="L231" s="49"/>
      <c r="M231">
        <f t="shared" si="37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32"/>
        <v/>
      </c>
      <c r="C232" s="69" t="str">
        <f t="shared" si="38"/>
        <v/>
      </c>
      <c r="D232" s="70" t="str">
        <f t="shared" si="33"/>
        <v/>
      </c>
      <c r="E232" s="70" t="str">
        <f t="shared" si="34"/>
        <v/>
      </c>
      <c r="F232" s="70" t="str">
        <f t="shared" si="34"/>
        <v/>
      </c>
      <c r="G232" s="70" t="str">
        <f t="shared" si="35"/>
        <v/>
      </c>
      <c r="H232" s="70" t="str">
        <f>IF(M232=0,"",1+COUNTIF(会員コール!$A$1:$A$198,M232))</f>
        <v/>
      </c>
      <c r="I232" s="71"/>
      <c r="J232" s="71" t="str">
        <f t="shared" si="36"/>
        <v/>
      </c>
      <c r="K232" s="14"/>
      <c r="L232" s="49"/>
      <c r="M232">
        <f t="shared" si="37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32"/>
        <v/>
      </c>
      <c r="C233" s="69" t="str">
        <f t="shared" si="38"/>
        <v/>
      </c>
      <c r="D233" s="70" t="str">
        <f t="shared" si="33"/>
        <v/>
      </c>
      <c r="E233" s="70" t="str">
        <f t="shared" si="34"/>
        <v/>
      </c>
      <c r="F233" s="70" t="str">
        <f t="shared" si="34"/>
        <v/>
      </c>
      <c r="G233" s="70" t="str">
        <f t="shared" si="35"/>
        <v/>
      </c>
      <c r="H233" s="70" t="str">
        <f>IF(M233=0,"",1+COUNTIF(会員コール!$A$1:$A$198,M233))</f>
        <v/>
      </c>
      <c r="I233" s="71"/>
      <c r="J233" s="71" t="str">
        <f t="shared" si="36"/>
        <v/>
      </c>
      <c r="K233" s="14"/>
      <c r="L233" s="49"/>
      <c r="M233">
        <f t="shared" si="37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32"/>
        <v/>
      </c>
      <c r="C234" s="69" t="str">
        <f t="shared" si="38"/>
        <v/>
      </c>
      <c r="D234" s="70" t="str">
        <f t="shared" si="33"/>
        <v/>
      </c>
      <c r="E234" s="70" t="str">
        <f t="shared" si="34"/>
        <v/>
      </c>
      <c r="F234" s="70" t="str">
        <f t="shared" si="34"/>
        <v/>
      </c>
      <c r="G234" s="70" t="str">
        <f t="shared" si="35"/>
        <v/>
      </c>
      <c r="H234" s="70" t="str">
        <f>IF(M234=0,"",1+COUNTIF(会員コール!$A$1:$A$198,M234))</f>
        <v/>
      </c>
      <c r="I234" s="71"/>
      <c r="J234" s="71" t="str">
        <f t="shared" si="36"/>
        <v/>
      </c>
      <c r="K234" s="14"/>
      <c r="L234" s="49"/>
      <c r="M234">
        <f t="shared" si="37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32"/>
        <v/>
      </c>
      <c r="C235" s="69" t="str">
        <f t="shared" si="38"/>
        <v/>
      </c>
      <c r="D235" s="70" t="str">
        <f t="shared" si="33"/>
        <v/>
      </c>
      <c r="E235" s="70" t="str">
        <f t="shared" si="34"/>
        <v/>
      </c>
      <c r="F235" s="70" t="str">
        <f t="shared" si="34"/>
        <v/>
      </c>
      <c r="G235" s="70" t="str">
        <f t="shared" si="35"/>
        <v/>
      </c>
      <c r="H235" s="70" t="str">
        <f>IF(M235=0,"",1+COUNTIF(会員コール!$A$1:$A$198,M235))</f>
        <v/>
      </c>
      <c r="I235" s="71"/>
      <c r="J235" s="71" t="str">
        <f t="shared" si="36"/>
        <v/>
      </c>
      <c r="K235" s="14"/>
      <c r="L235" s="49"/>
      <c r="M235">
        <f t="shared" si="37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32"/>
        <v/>
      </c>
      <c r="C236" s="69" t="str">
        <f t="shared" si="38"/>
        <v/>
      </c>
      <c r="D236" s="70" t="str">
        <f t="shared" si="33"/>
        <v/>
      </c>
      <c r="E236" s="70" t="str">
        <f t="shared" si="34"/>
        <v/>
      </c>
      <c r="F236" s="70" t="str">
        <f t="shared" si="34"/>
        <v/>
      </c>
      <c r="G236" s="70" t="str">
        <f t="shared" si="35"/>
        <v/>
      </c>
      <c r="H236" s="70" t="str">
        <f>IF(M236=0,"",1+COUNTIF(会員コール!$A$1:$A$198,M236))</f>
        <v/>
      </c>
      <c r="I236" s="71"/>
      <c r="J236" s="71" t="str">
        <f t="shared" si="36"/>
        <v/>
      </c>
      <c r="K236" s="14"/>
      <c r="L236" s="49"/>
      <c r="M236">
        <f t="shared" si="37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32"/>
        <v/>
      </c>
      <c r="C237" s="69" t="str">
        <f t="shared" si="38"/>
        <v/>
      </c>
      <c r="D237" s="70" t="str">
        <f t="shared" si="33"/>
        <v/>
      </c>
      <c r="E237" s="70" t="str">
        <f t="shared" si="34"/>
        <v/>
      </c>
      <c r="F237" s="70" t="str">
        <f t="shared" si="34"/>
        <v/>
      </c>
      <c r="G237" s="70" t="str">
        <f t="shared" si="35"/>
        <v/>
      </c>
      <c r="H237" s="70" t="str">
        <f>IF(M237=0,"",1+COUNTIF(会員コール!$A$1:$A$198,M237))</f>
        <v/>
      </c>
      <c r="I237" s="71"/>
      <c r="J237" s="71" t="str">
        <f t="shared" si="36"/>
        <v/>
      </c>
      <c r="K237" s="14"/>
      <c r="L237" s="49"/>
      <c r="M237">
        <f t="shared" si="37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32"/>
        <v/>
      </c>
      <c r="C238" s="69" t="str">
        <f t="shared" si="38"/>
        <v/>
      </c>
      <c r="D238" s="70" t="str">
        <f t="shared" si="33"/>
        <v/>
      </c>
      <c r="E238" s="70" t="str">
        <f t="shared" si="34"/>
        <v/>
      </c>
      <c r="F238" s="70" t="str">
        <f t="shared" si="34"/>
        <v/>
      </c>
      <c r="G238" s="70" t="str">
        <f t="shared" si="35"/>
        <v/>
      </c>
      <c r="H238" s="70" t="str">
        <f>IF(M238=0,"",1+COUNTIF(会員コール!$A$1:$A$198,M238))</f>
        <v/>
      </c>
      <c r="I238" s="71"/>
      <c r="J238" s="71" t="str">
        <f t="shared" si="36"/>
        <v/>
      </c>
      <c r="K238" s="14"/>
      <c r="L238" s="49"/>
      <c r="M238">
        <f t="shared" si="37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32"/>
        <v/>
      </c>
      <c r="C239" s="69" t="str">
        <f t="shared" si="38"/>
        <v/>
      </c>
      <c r="D239" s="70" t="str">
        <f t="shared" si="33"/>
        <v/>
      </c>
      <c r="E239" s="70" t="str">
        <f t="shared" si="34"/>
        <v/>
      </c>
      <c r="F239" s="70" t="str">
        <f t="shared" si="34"/>
        <v/>
      </c>
      <c r="G239" s="70" t="str">
        <f t="shared" si="35"/>
        <v/>
      </c>
      <c r="H239" s="70" t="str">
        <f>IF(M239=0,"",1+COUNTIF(会員コール!$A$1:$A$198,M239))</f>
        <v/>
      </c>
      <c r="I239" s="71"/>
      <c r="J239" s="71" t="str">
        <f t="shared" si="36"/>
        <v/>
      </c>
      <c r="K239" s="14"/>
      <c r="L239" s="49"/>
      <c r="M239">
        <f t="shared" si="37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32"/>
        <v/>
      </c>
      <c r="C240" s="69" t="str">
        <f t="shared" si="38"/>
        <v/>
      </c>
      <c r="D240" s="70" t="str">
        <f t="shared" si="33"/>
        <v/>
      </c>
      <c r="E240" s="70" t="str">
        <f t="shared" si="34"/>
        <v/>
      </c>
      <c r="F240" s="70" t="str">
        <f t="shared" si="34"/>
        <v/>
      </c>
      <c r="G240" s="70" t="str">
        <f t="shared" si="35"/>
        <v/>
      </c>
      <c r="H240" s="70" t="str">
        <f>IF(M240=0,"",1+COUNTIF(会員コール!$A$1:$A$198,M240))</f>
        <v/>
      </c>
      <c r="I240" s="71"/>
      <c r="J240" s="71" t="str">
        <f t="shared" si="36"/>
        <v/>
      </c>
      <c r="K240" s="14"/>
      <c r="L240" s="49"/>
      <c r="M240">
        <f t="shared" si="37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32"/>
        <v/>
      </c>
      <c r="C241" s="69" t="str">
        <f t="shared" si="38"/>
        <v/>
      </c>
      <c r="D241" s="70" t="str">
        <f t="shared" si="33"/>
        <v/>
      </c>
      <c r="E241" s="70" t="str">
        <f t="shared" si="34"/>
        <v/>
      </c>
      <c r="F241" s="70" t="str">
        <f t="shared" si="34"/>
        <v/>
      </c>
      <c r="G241" s="70" t="str">
        <f t="shared" si="35"/>
        <v/>
      </c>
      <c r="H241" s="70" t="str">
        <f>IF(M241=0,"",1+COUNTIF(会員コール!$A$1:$A$198,M241))</f>
        <v/>
      </c>
      <c r="I241" s="71"/>
      <c r="J241" s="71" t="str">
        <f t="shared" si="36"/>
        <v/>
      </c>
      <c r="K241" s="14"/>
      <c r="L241" s="15"/>
      <c r="M241">
        <f t="shared" si="37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32"/>
        <v/>
      </c>
      <c r="C242" s="69" t="str">
        <f t="shared" si="38"/>
        <v/>
      </c>
      <c r="D242" s="73" t="str">
        <f t="shared" si="33"/>
        <v/>
      </c>
      <c r="E242" s="73" t="str">
        <f t="shared" si="34"/>
        <v/>
      </c>
      <c r="F242" s="73" t="str">
        <f t="shared" si="34"/>
        <v/>
      </c>
      <c r="G242" s="73" t="str">
        <f t="shared" si="35"/>
        <v/>
      </c>
      <c r="H242" s="73" t="str">
        <f>IF(M242=0,"",1+COUNTIF(会員コール!$A$1:$A$198,M242))</f>
        <v/>
      </c>
      <c r="I242" s="74"/>
      <c r="J242" s="74" t="str">
        <f t="shared" si="36"/>
        <v/>
      </c>
      <c r="K242" s="14"/>
      <c r="L242" s="15"/>
      <c r="M242">
        <f t="shared" si="37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32"/>
        <v/>
      </c>
      <c r="C243" s="69" t="str">
        <f t="shared" si="38"/>
        <v/>
      </c>
      <c r="D243" s="70" t="str">
        <f t="shared" si="33"/>
        <v/>
      </c>
      <c r="E243" s="70" t="str">
        <f t="shared" si="34"/>
        <v/>
      </c>
      <c r="F243" s="70" t="str">
        <f t="shared" si="34"/>
        <v/>
      </c>
      <c r="G243" s="70" t="str">
        <f t="shared" si="35"/>
        <v/>
      </c>
      <c r="H243" s="70" t="str">
        <f>IF(M243=0,"",1+COUNTIF(会員コール!$A$1:$A$198,M243))</f>
        <v/>
      </c>
      <c r="I243" s="71"/>
      <c r="J243" s="71" t="str">
        <f t="shared" si="36"/>
        <v/>
      </c>
      <c r="K243" s="14"/>
      <c r="L243" s="15"/>
      <c r="M243">
        <f t="shared" si="37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32"/>
        <v/>
      </c>
      <c r="C244" s="69" t="str">
        <f t="shared" si="38"/>
        <v/>
      </c>
      <c r="D244" s="70" t="str">
        <f t="shared" si="33"/>
        <v/>
      </c>
      <c r="E244" s="70" t="str">
        <f t="shared" si="34"/>
        <v/>
      </c>
      <c r="F244" s="70" t="str">
        <f t="shared" si="34"/>
        <v/>
      </c>
      <c r="G244" s="70" t="str">
        <f t="shared" si="35"/>
        <v/>
      </c>
      <c r="H244" s="70" t="str">
        <f>IF(M244=0,"",1+COUNTIF(会員コール!$A$1:$A$198,M244))</f>
        <v/>
      </c>
      <c r="I244" s="71"/>
      <c r="J244" s="71" t="str">
        <f t="shared" si="36"/>
        <v/>
      </c>
      <c r="K244" s="14"/>
      <c r="L244" s="15"/>
      <c r="M244">
        <f t="shared" si="37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32"/>
        <v/>
      </c>
      <c r="C245" s="69" t="str">
        <f t="shared" si="38"/>
        <v/>
      </c>
      <c r="D245" s="70" t="str">
        <f t="shared" si="33"/>
        <v/>
      </c>
      <c r="E245" s="70" t="str">
        <f t="shared" si="34"/>
        <v/>
      </c>
      <c r="F245" s="70" t="str">
        <f t="shared" si="34"/>
        <v/>
      </c>
      <c r="G245" s="70" t="str">
        <f t="shared" si="35"/>
        <v/>
      </c>
      <c r="H245" s="70" t="str">
        <f>IF(M245=0,"",1+COUNTIF(会員コール!$A$1:$A$198,M245))</f>
        <v/>
      </c>
      <c r="I245" s="71"/>
      <c r="J245" s="71" t="str">
        <f t="shared" si="36"/>
        <v/>
      </c>
      <c r="K245" s="14"/>
      <c r="L245" s="15"/>
      <c r="M245">
        <f t="shared" si="37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32"/>
        <v/>
      </c>
      <c r="C246" s="69" t="str">
        <f t="shared" si="38"/>
        <v/>
      </c>
      <c r="D246" s="70" t="str">
        <f t="shared" si="33"/>
        <v/>
      </c>
      <c r="E246" s="70" t="str">
        <f t="shared" si="34"/>
        <v/>
      </c>
      <c r="F246" s="70" t="str">
        <f t="shared" si="34"/>
        <v/>
      </c>
      <c r="G246" s="70" t="str">
        <f t="shared" si="35"/>
        <v/>
      </c>
      <c r="H246" s="70" t="str">
        <f>IF(M246=0,"",1+COUNTIF(会員コール!$A$1:$A$198,M246))</f>
        <v/>
      </c>
      <c r="I246" s="71"/>
      <c r="J246" s="71" t="str">
        <f t="shared" si="36"/>
        <v/>
      </c>
      <c r="K246" s="14"/>
      <c r="L246" s="15"/>
      <c r="M246">
        <f t="shared" si="37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32"/>
        <v/>
      </c>
      <c r="C247" s="69" t="str">
        <f t="shared" si="38"/>
        <v/>
      </c>
      <c r="D247" s="70" t="str">
        <f t="shared" si="33"/>
        <v/>
      </c>
      <c r="E247" s="70" t="str">
        <f t="shared" si="34"/>
        <v/>
      </c>
      <c r="F247" s="70" t="str">
        <f t="shared" si="34"/>
        <v/>
      </c>
      <c r="G247" s="70" t="str">
        <f t="shared" si="35"/>
        <v/>
      </c>
      <c r="H247" s="70" t="str">
        <f>IF(M247=0,"",1+COUNTIF(会員コール!$A$1:$A$198,M247))</f>
        <v/>
      </c>
      <c r="I247" s="71"/>
      <c r="J247" s="71" t="str">
        <f t="shared" si="36"/>
        <v/>
      </c>
      <c r="K247" s="14"/>
      <c r="L247" s="15"/>
      <c r="M247">
        <f t="shared" si="37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32"/>
        <v/>
      </c>
      <c r="C248" s="69" t="str">
        <f t="shared" si="38"/>
        <v/>
      </c>
      <c r="D248" s="70" t="str">
        <f t="shared" si="33"/>
        <v/>
      </c>
      <c r="E248" s="70" t="str">
        <f t="shared" si="34"/>
        <v/>
      </c>
      <c r="F248" s="70" t="str">
        <f t="shared" si="34"/>
        <v/>
      </c>
      <c r="G248" s="70" t="str">
        <f t="shared" si="35"/>
        <v/>
      </c>
      <c r="H248" s="70" t="str">
        <f>IF(M248=0,"",1+COUNTIF(会員コール!$A$1:$A$198,M248))</f>
        <v/>
      </c>
      <c r="I248" s="71"/>
      <c r="J248" s="71" t="str">
        <f t="shared" si="36"/>
        <v/>
      </c>
      <c r="K248" s="14"/>
      <c r="L248" s="15"/>
      <c r="M248">
        <f t="shared" si="37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32"/>
        <v/>
      </c>
      <c r="C249" s="69" t="str">
        <f t="shared" si="38"/>
        <v/>
      </c>
      <c r="D249" s="70" t="str">
        <f t="shared" si="33"/>
        <v/>
      </c>
      <c r="E249" s="70" t="str">
        <f t="shared" si="34"/>
        <v/>
      </c>
      <c r="F249" s="70" t="str">
        <f t="shared" si="34"/>
        <v/>
      </c>
      <c r="G249" s="70" t="str">
        <f t="shared" si="35"/>
        <v/>
      </c>
      <c r="H249" s="70" t="str">
        <f>IF(M249=0,"",1+COUNTIF(会員コール!$A$1:$A$198,M249))</f>
        <v/>
      </c>
      <c r="I249" s="71"/>
      <c r="J249" s="71" t="str">
        <f t="shared" si="36"/>
        <v/>
      </c>
      <c r="K249" s="14"/>
      <c r="L249" s="15"/>
      <c r="M249">
        <f t="shared" si="37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32"/>
        <v/>
      </c>
      <c r="C250" s="69" t="str">
        <f t="shared" si="38"/>
        <v/>
      </c>
      <c r="D250" s="73" t="str">
        <f t="shared" si="33"/>
        <v/>
      </c>
      <c r="E250" s="73" t="str">
        <f t="shared" si="34"/>
        <v/>
      </c>
      <c r="F250" s="73" t="str">
        <f t="shared" si="34"/>
        <v/>
      </c>
      <c r="G250" s="73" t="str">
        <f t="shared" si="35"/>
        <v/>
      </c>
      <c r="H250" s="73" t="str">
        <f>IF(M250=0,"",1+COUNTIF(会員コール!$A$1:$A$198,M250))</f>
        <v/>
      </c>
      <c r="I250" s="74"/>
      <c r="J250" s="74" t="str">
        <f t="shared" si="36"/>
        <v/>
      </c>
      <c r="K250" s="14"/>
      <c r="L250" s="15"/>
      <c r="M250">
        <f t="shared" si="37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32"/>
        <v/>
      </c>
      <c r="C251" s="69" t="str">
        <f t="shared" si="38"/>
        <v/>
      </c>
      <c r="D251" s="70" t="str">
        <f t="shared" si="33"/>
        <v/>
      </c>
      <c r="E251" s="70" t="str">
        <f t="shared" si="34"/>
        <v/>
      </c>
      <c r="F251" s="70" t="str">
        <f t="shared" si="34"/>
        <v/>
      </c>
      <c r="G251" s="70" t="str">
        <f t="shared" si="35"/>
        <v/>
      </c>
      <c r="H251" s="70" t="str">
        <f>IF(M251=0,"",1+COUNTIF(会員コール!$A$1:$A$198,M251))</f>
        <v/>
      </c>
      <c r="I251" s="71"/>
      <c r="J251" s="71" t="str">
        <f t="shared" si="36"/>
        <v/>
      </c>
      <c r="K251" s="14"/>
      <c r="L251" s="15"/>
      <c r="M251">
        <f t="shared" si="37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32"/>
        <v/>
      </c>
      <c r="C252" s="69" t="str">
        <f t="shared" si="38"/>
        <v/>
      </c>
      <c r="D252" s="73" t="str">
        <f t="shared" si="33"/>
        <v/>
      </c>
      <c r="E252" s="73" t="str">
        <f t="shared" si="34"/>
        <v/>
      </c>
      <c r="F252" s="73" t="str">
        <f t="shared" si="34"/>
        <v/>
      </c>
      <c r="G252" s="73" t="str">
        <f t="shared" si="35"/>
        <v/>
      </c>
      <c r="H252" s="73" t="str">
        <f>IF(M252=0,"",1+COUNTIF(会員コール!$A$1:$A$198,M252))</f>
        <v/>
      </c>
      <c r="I252" s="74"/>
      <c r="J252" s="74" t="str">
        <f t="shared" si="36"/>
        <v/>
      </c>
      <c r="K252" s="14"/>
      <c r="L252" s="15"/>
      <c r="M252">
        <f t="shared" si="37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32"/>
        <v/>
      </c>
      <c r="C253" s="69" t="str">
        <f t="shared" si="38"/>
        <v/>
      </c>
      <c r="D253" s="70" t="str">
        <f t="shared" si="33"/>
        <v/>
      </c>
      <c r="E253" s="70" t="str">
        <f t="shared" si="34"/>
        <v/>
      </c>
      <c r="F253" s="70" t="str">
        <f t="shared" si="34"/>
        <v/>
      </c>
      <c r="G253" s="70" t="str">
        <f t="shared" si="35"/>
        <v/>
      </c>
      <c r="H253" s="70" t="str">
        <f>IF(M253=0,"",1+COUNTIF(会員コール!$A$1:$A$198,M253))</f>
        <v/>
      </c>
      <c r="I253" s="71"/>
      <c r="J253" s="71" t="str">
        <f t="shared" si="36"/>
        <v/>
      </c>
      <c r="K253" s="14"/>
      <c r="L253" s="15"/>
      <c r="M253">
        <f t="shared" si="37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32"/>
        <v/>
      </c>
      <c r="C254" s="69" t="str">
        <f t="shared" si="38"/>
        <v/>
      </c>
      <c r="D254" s="73" t="str">
        <f t="shared" si="33"/>
        <v/>
      </c>
      <c r="E254" s="73" t="str">
        <f t="shared" si="34"/>
        <v/>
      </c>
      <c r="F254" s="73" t="str">
        <f t="shared" si="34"/>
        <v/>
      </c>
      <c r="G254" s="73" t="str">
        <f t="shared" si="35"/>
        <v/>
      </c>
      <c r="H254" s="73" t="str">
        <f>IF(M254=0,"",1+COUNTIF(会員コール!$A$1:$A$198,M254))</f>
        <v/>
      </c>
      <c r="I254" s="74"/>
      <c r="J254" s="74" t="str">
        <f t="shared" si="36"/>
        <v/>
      </c>
      <c r="K254" s="14"/>
      <c r="L254" s="15"/>
      <c r="M254">
        <f t="shared" si="37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32"/>
        <v/>
      </c>
      <c r="C255" s="69" t="str">
        <f t="shared" si="38"/>
        <v/>
      </c>
      <c r="D255" s="70" t="str">
        <f t="shared" si="33"/>
        <v/>
      </c>
      <c r="E255" s="70" t="str">
        <f t="shared" si="34"/>
        <v/>
      </c>
      <c r="F255" s="70" t="str">
        <f t="shared" si="34"/>
        <v/>
      </c>
      <c r="G255" s="70" t="str">
        <f t="shared" si="35"/>
        <v/>
      </c>
      <c r="H255" s="70" t="str">
        <f>IF(M255=0,"",1+COUNTIF(会員コール!$A$1:$A$198,M255))</f>
        <v/>
      </c>
      <c r="I255" s="71"/>
      <c r="J255" s="71" t="str">
        <f t="shared" si="36"/>
        <v/>
      </c>
      <c r="K255" s="14"/>
      <c r="L255" s="15"/>
      <c r="M255">
        <f t="shared" si="37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32"/>
        <v/>
      </c>
      <c r="C256" s="69" t="str">
        <f t="shared" si="38"/>
        <v/>
      </c>
      <c r="D256" s="73" t="str">
        <f t="shared" si="33"/>
        <v/>
      </c>
      <c r="E256" s="73" t="str">
        <f t="shared" si="34"/>
        <v/>
      </c>
      <c r="F256" s="73" t="str">
        <f t="shared" si="34"/>
        <v/>
      </c>
      <c r="G256" s="73" t="str">
        <f t="shared" si="35"/>
        <v/>
      </c>
      <c r="H256" s="73" t="str">
        <f>IF(M256=0,"",1+COUNTIF(会員コール!$A$1:$A$198,M256))</f>
        <v/>
      </c>
      <c r="I256" s="74"/>
      <c r="J256" s="74" t="str">
        <f t="shared" si="36"/>
        <v/>
      </c>
      <c r="K256" s="14"/>
      <c r="L256" s="15"/>
      <c r="M256">
        <f t="shared" si="37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si="32"/>
        <v/>
      </c>
      <c r="C257" s="69" t="str">
        <f t="shared" si="38"/>
        <v/>
      </c>
      <c r="D257" s="70" t="str">
        <f t="shared" si="33"/>
        <v/>
      </c>
      <c r="E257" s="70" t="str">
        <f t="shared" ref="E257:F274" si="39">IF(Q257="","",Q257)</f>
        <v/>
      </c>
      <c r="F257" s="70" t="str">
        <f t="shared" si="39"/>
        <v/>
      </c>
      <c r="G257" s="70" t="str">
        <f t="shared" si="35"/>
        <v/>
      </c>
      <c r="H257" s="70" t="str">
        <f>IF(M257=0,"",1+COUNTIF(会員コール!$A$1:$A$198,M257))</f>
        <v/>
      </c>
      <c r="I257" s="71"/>
      <c r="J257" s="71" t="str">
        <f t="shared" si="36"/>
        <v/>
      </c>
      <c r="K257" s="14"/>
      <c r="L257" s="15"/>
      <c r="M257">
        <f t="shared" si="37"/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32"/>
        <v/>
      </c>
      <c r="C258" s="69" t="str">
        <f t="shared" si="38"/>
        <v/>
      </c>
      <c r="D258" s="73" t="str">
        <f t="shared" si="33"/>
        <v/>
      </c>
      <c r="E258" s="73" t="str">
        <f t="shared" si="39"/>
        <v/>
      </c>
      <c r="F258" s="73" t="str">
        <f t="shared" si="39"/>
        <v/>
      </c>
      <c r="G258" s="73" t="str">
        <f t="shared" si="35"/>
        <v/>
      </c>
      <c r="H258" s="73" t="str">
        <f>IF(M258=0,"",1+COUNTIF(会員コール!$A$1:$A$198,M258))</f>
        <v/>
      </c>
      <c r="I258" s="74"/>
      <c r="J258" s="74" t="str">
        <f t="shared" si="36"/>
        <v/>
      </c>
      <c r="K258" s="14"/>
      <c r="L258" s="15"/>
      <c r="M258">
        <f t="shared" si="37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32"/>
        <v/>
      </c>
      <c r="C259" s="69" t="str">
        <f t="shared" si="38"/>
        <v/>
      </c>
      <c r="D259" s="70" t="str">
        <f t="shared" si="33"/>
        <v/>
      </c>
      <c r="E259" s="70" t="str">
        <f t="shared" si="39"/>
        <v/>
      </c>
      <c r="F259" s="70" t="str">
        <f t="shared" si="39"/>
        <v/>
      </c>
      <c r="G259" s="70" t="str">
        <f t="shared" si="35"/>
        <v/>
      </c>
      <c r="H259" s="70" t="str">
        <f>IF(M259=0,"",1+COUNTIF(会員コール!$A$1:$A$198,M259))</f>
        <v/>
      </c>
      <c r="I259" s="71"/>
      <c r="J259" s="71" t="str">
        <f t="shared" si="36"/>
        <v/>
      </c>
      <c r="K259" s="14"/>
      <c r="L259" s="15"/>
      <c r="M259">
        <f t="shared" si="37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32"/>
        <v/>
      </c>
      <c r="C260" s="69" t="str">
        <f t="shared" si="38"/>
        <v/>
      </c>
      <c r="D260" s="73" t="str">
        <f t="shared" si="33"/>
        <v/>
      </c>
      <c r="E260" s="73" t="str">
        <f t="shared" si="39"/>
        <v/>
      </c>
      <c r="F260" s="73" t="str">
        <f t="shared" si="39"/>
        <v/>
      </c>
      <c r="G260" s="73" t="str">
        <f t="shared" si="35"/>
        <v/>
      </c>
      <c r="H260" s="73" t="str">
        <f>IF(M260=0,"",1+COUNTIF(会員コール!$A$1:$A$198,M260))</f>
        <v/>
      </c>
      <c r="I260" s="74"/>
      <c r="J260" s="74" t="str">
        <f t="shared" si="36"/>
        <v/>
      </c>
      <c r="K260" s="14"/>
      <c r="L260" s="15"/>
      <c r="M260">
        <f t="shared" si="37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32"/>
        <v/>
      </c>
      <c r="C261" s="69" t="str">
        <f t="shared" si="38"/>
        <v/>
      </c>
      <c r="D261" s="70" t="str">
        <f t="shared" si="33"/>
        <v/>
      </c>
      <c r="E261" s="70" t="str">
        <f t="shared" si="39"/>
        <v/>
      </c>
      <c r="F261" s="70" t="str">
        <f t="shared" si="39"/>
        <v/>
      </c>
      <c r="G261" s="70" t="str">
        <f t="shared" si="35"/>
        <v/>
      </c>
      <c r="H261" s="70" t="str">
        <f>IF(M261=0,"",1+COUNTIF(会員コール!$A$1:$A$198,M261))</f>
        <v/>
      </c>
      <c r="I261" s="71"/>
      <c r="J261" s="71" t="str">
        <f t="shared" si="36"/>
        <v/>
      </c>
      <c r="K261" s="14"/>
      <c r="L261" s="15"/>
      <c r="M261">
        <f t="shared" si="37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32"/>
        <v/>
      </c>
      <c r="C262" s="69" t="str">
        <f t="shared" si="38"/>
        <v/>
      </c>
      <c r="D262" s="73" t="str">
        <f t="shared" si="33"/>
        <v/>
      </c>
      <c r="E262" s="73" t="str">
        <f t="shared" si="39"/>
        <v/>
      </c>
      <c r="F262" s="73" t="str">
        <f t="shared" si="39"/>
        <v/>
      </c>
      <c r="G262" s="73" t="str">
        <f t="shared" si="35"/>
        <v/>
      </c>
      <c r="H262" s="73" t="str">
        <f>IF(M262=0,"",1+COUNTIF(会員コール!$A$1:$A$198,M262))</f>
        <v/>
      </c>
      <c r="I262" s="74"/>
      <c r="J262" s="74" t="str">
        <f t="shared" si="36"/>
        <v/>
      </c>
      <c r="K262" s="14"/>
      <c r="L262" s="15"/>
      <c r="M262">
        <f t="shared" si="37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32"/>
        <v/>
      </c>
      <c r="C263" s="69" t="str">
        <f t="shared" si="38"/>
        <v/>
      </c>
      <c r="D263" s="70" t="str">
        <f t="shared" si="33"/>
        <v/>
      </c>
      <c r="E263" s="70" t="str">
        <f t="shared" si="39"/>
        <v/>
      </c>
      <c r="F263" s="70" t="str">
        <f t="shared" si="39"/>
        <v/>
      </c>
      <c r="G263" s="70" t="str">
        <f t="shared" si="35"/>
        <v/>
      </c>
      <c r="H263" s="70" t="str">
        <f>IF(M263=0,"",1+COUNTIF(会員コール!$A$1:$A$198,M263))</f>
        <v/>
      </c>
      <c r="I263" s="71"/>
      <c r="J263" s="71" t="str">
        <f t="shared" si="36"/>
        <v/>
      </c>
      <c r="K263" s="14"/>
      <c r="L263" s="15"/>
      <c r="M263">
        <f t="shared" si="37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32"/>
        <v/>
      </c>
      <c r="C264" s="69" t="str">
        <f t="shared" si="38"/>
        <v/>
      </c>
      <c r="D264" s="73" t="str">
        <f t="shared" si="33"/>
        <v/>
      </c>
      <c r="E264" s="73" t="str">
        <f t="shared" si="39"/>
        <v/>
      </c>
      <c r="F264" s="73" t="str">
        <f t="shared" si="39"/>
        <v/>
      </c>
      <c r="G264" s="73" t="str">
        <f t="shared" si="35"/>
        <v/>
      </c>
      <c r="H264" s="73" t="str">
        <f>IF(M264=0,"",1+COUNTIF(会員コール!$A$1:$A$198,M264))</f>
        <v/>
      </c>
      <c r="I264" s="74"/>
      <c r="J264" s="74" t="str">
        <f t="shared" si="36"/>
        <v/>
      </c>
      <c r="K264" s="14"/>
      <c r="L264" s="15"/>
      <c r="M264">
        <f t="shared" si="37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32"/>
        <v/>
      </c>
      <c r="C265" s="69" t="str">
        <f t="shared" si="38"/>
        <v/>
      </c>
      <c r="D265" s="70" t="str">
        <f t="shared" si="33"/>
        <v/>
      </c>
      <c r="E265" s="70" t="str">
        <f t="shared" si="39"/>
        <v/>
      </c>
      <c r="F265" s="70" t="str">
        <f t="shared" si="39"/>
        <v/>
      </c>
      <c r="G265" s="70" t="str">
        <f t="shared" si="35"/>
        <v/>
      </c>
      <c r="H265" s="70" t="str">
        <f>IF(M265=0,"",1+COUNTIF(会員コール!$A$1:$A$198,M265))</f>
        <v/>
      </c>
      <c r="I265" s="71"/>
      <c r="J265" s="71" t="str">
        <f t="shared" si="36"/>
        <v/>
      </c>
      <c r="K265" s="14"/>
      <c r="L265" s="15"/>
      <c r="M265">
        <f t="shared" si="37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32"/>
        <v/>
      </c>
      <c r="C266" s="69" t="str">
        <f t="shared" si="38"/>
        <v/>
      </c>
      <c r="D266" s="70" t="str">
        <f t="shared" si="33"/>
        <v/>
      </c>
      <c r="E266" s="70" t="str">
        <f t="shared" si="39"/>
        <v/>
      </c>
      <c r="F266" s="70" t="str">
        <f t="shared" si="39"/>
        <v/>
      </c>
      <c r="G266" s="70" t="str">
        <f t="shared" si="35"/>
        <v/>
      </c>
      <c r="H266" s="70" t="str">
        <f>IF(M266=0,"",1+COUNTIF(会員コール!$A$1:$A$198,M266))</f>
        <v/>
      </c>
      <c r="I266" s="71"/>
      <c r="J266" s="71" t="str">
        <f t="shared" si="36"/>
        <v/>
      </c>
      <c r="K266" s="14"/>
      <c r="L266" s="15"/>
      <c r="M266">
        <f t="shared" si="37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32"/>
        <v/>
      </c>
      <c r="C267" s="69" t="str">
        <f t="shared" si="38"/>
        <v/>
      </c>
      <c r="D267" s="73" t="str">
        <f t="shared" si="33"/>
        <v/>
      </c>
      <c r="E267" s="73" t="str">
        <f t="shared" si="39"/>
        <v/>
      </c>
      <c r="F267" s="73" t="str">
        <f t="shared" si="39"/>
        <v/>
      </c>
      <c r="G267" s="73" t="str">
        <f t="shared" si="35"/>
        <v/>
      </c>
      <c r="H267" s="73" t="str">
        <f>IF(M267=0,"",1+COUNTIF(会員コール!$A$1:$A$198,M267))</f>
        <v/>
      </c>
      <c r="I267" s="74"/>
      <c r="J267" s="74" t="str">
        <f t="shared" si="36"/>
        <v/>
      </c>
      <c r="K267" s="14"/>
      <c r="L267" s="15"/>
      <c r="M267">
        <f t="shared" si="37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32"/>
        <v/>
      </c>
      <c r="C268" s="69" t="str">
        <f t="shared" si="38"/>
        <v/>
      </c>
      <c r="D268" s="70" t="str">
        <f t="shared" si="33"/>
        <v/>
      </c>
      <c r="E268" s="70" t="str">
        <f t="shared" si="39"/>
        <v/>
      </c>
      <c r="F268" s="70" t="str">
        <f t="shared" si="39"/>
        <v/>
      </c>
      <c r="G268" s="70" t="str">
        <f t="shared" si="35"/>
        <v/>
      </c>
      <c r="H268" s="70" t="str">
        <f>IF(M268=0,"",1+COUNTIF(会員コール!$A$1:$A$198,M268))</f>
        <v/>
      </c>
      <c r="I268" s="71"/>
      <c r="J268" s="71" t="str">
        <f t="shared" si="36"/>
        <v/>
      </c>
      <c r="K268" s="14"/>
      <c r="L268" s="15"/>
      <c r="M268">
        <f t="shared" si="37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32"/>
        <v/>
      </c>
      <c r="C269" s="69" t="str">
        <f t="shared" si="38"/>
        <v/>
      </c>
      <c r="D269" s="73" t="str">
        <f t="shared" si="33"/>
        <v/>
      </c>
      <c r="E269" s="73" t="str">
        <f t="shared" si="39"/>
        <v/>
      </c>
      <c r="F269" s="73" t="str">
        <f t="shared" si="39"/>
        <v/>
      </c>
      <c r="G269" s="73" t="str">
        <f t="shared" si="35"/>
        <v/>
      </c>
      <c r="H269" s="73" t="str">
        <f>IF(M269=0,"",1+COUNTIF(会員コール!$A$1:$A$198,M269))</f>
        <v/>
      </c>
      <c r="I269" s="74"/>
      <c r="J269" s="74" t="str">
        <f t="shared" si="36"/>
        <v/>
      </c>
      <c r="K269" s="14"/>
      <c r="L269" s="15"/>
      <c r="M269">
        <f t="shared" si="37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32"/>
        <v/>
      </c>
      <c r="C270" s="69" t="str">
        <f t="shared" si="38"/>
        <v/>
      </c>
      <c r="D270" s="70" t="str">
        <f t="shared" si="33"/>
        <v/>
      </c>
      <c r="E270" s="70" t="str">
        <f t="shared" si="39"/>
        <v/>
      </c>
      <c r="F270" s="70" t="str">
        <f t="shared" si="39"/>
        <v/>
      </c>
      <c r="G270" s="70" t="str">
        <f t="shared" si="35"/>
        <v/>
      </c>
      <c r="H270" s="70" t="str">
        <f>IF(M270=0,"",1+COUNTIF(会員コール!$A$1:$A$198,M270))</f>
        <v/>
      </c>
      <c r="I270" s="71"/>
      <c r="J270" s="71" t="str">
        <f t="shared" si="36"/>
        <v/>
      </c>
      <c r="K270" s="14"/>
      <c r="L270" s="15"/>
      <c r="M270">
        <f t="shared" si="37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32"/>
        <v/>
      </c>
      <c r="C271" s="69" t="str">
        <f t="shared" si="38"/>
        <v/>
      </c>
      <c r="D271" s="73" t="str">
        <f t="shared" si="33"/>
        <v/>
      </c>
      <c r="E271" s="73" t="str">
        <f t="shared" si="39"/>
        <v/>
      </c>
      <c r="F271" s="73" t="str">
        <f t="shared" si="39"/>
        <v/>
      </c>
      <c r="G271" s="73" t="str">
        <f t="shared" si="35"/>
        <v/>
      </c>
      <c r="H271" s="73" t="str">
        <f>IF(M271=0,"",1+COUNTIF(会員コール!$A$1:$A$198,M271))</f>
        <v/>
      </c>
      <c r="I271" s="74"/>
      <c r="J271" s="74" t="str">
        <f t="shared" si="36"/>
        <v/>
      </c>
      <c r="K271" s="14"/>
      <c r="L271" s="15"/>
      <c r="M271">
        <f t="shared" si="37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32"/>
        <v/>
      </c>
      <c r="C272" s="69" t="str">
        <f t="shared" si="38"/>
        <v/>
      </c>
      <c r="D272" s="70" t="str">
        <f t="shared" si="33"/>
        <v/>
      </c>
      <c r="E272" s="70" t="str">
        <f t="shared" si="39"/>
        <v/>
      </c>
      <c r="F272" s="70" t="str">
        <f t="shared" si="39"/>
        <v/>
      </c>
      <c r="G272" s="70" t="str">
        <f t="shared" si="35"/>
        <v/>
      </c>
      <c r="H272" s="70" t="str">
        <f>IF(M272=0,"",1+COUNTIF(会員コール!$A$1:$A$198,M272))</f>
        <v/>
      </c>
      <c r="I272" s="71"/>
      <c r="J272" s="71" t="str">
        <f t="shared" si="36"/>
        <v/>
      </c>
      <c r="K272" s="14"/>
      <c r="L272" s="15"/>
      <c r="M272">
        <f t="shared" si="37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32"/>
        <v/>
      </c>
      <c r="C273" s="69" t="str">
        <f t="shared" si="38"/>
        <v/>
      </c>
      <c r="D273" s="70" t="str">
        <f t="shared" si="33"/>
        <v/>
      </c>
      <c r="E273" s="70" t="str">
        <f t="shared" si="39"/>
        <v/>
      </c>
      <c r="F273" s="70" t="str">
        <f t="shared" si="39"/>
        <v/>
      </c>
      <c r="G273" s="70" t="str">
        <f t="shared" si="35"/>
        <v/>
      </c>
      <c r="H273" s="70" t="str">
        <f>IF(M273=0,"",1+COUNTIF(会員コール!$A$1:$A$198,M273))</f>
        <v/>
      </c>
      <c r="I273" s="71"/>
      <c r="J273" s="71" t="str">
        <f t="shared" si="36"/>
        <v/>
      </c>
      <c r="K273" s="14"/>
      <c r="L273" s="15"/>
      <c r="M273">
        <f t="shared" si="37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32"/>
        <v/>
      </c>
      <c r="C274" s="76" t="str">
        <f>IF(P274="","",LEFT(P274,6))</f>
        <v/>
      </c>
      <c r="D274" s="77" t="str">
        <f t="shared" si="33"/>
        <v/>
      </c>
      <c r="E274" s="77" t="str">
        <f t="shared" si="39"/>
        <v/>
      </c>
      <c r="F274" s="77" t="str">
        <f t="shared" si="39"/>
        <v/>
      </c>
      <c r="G274" s="77" t="str">
        <f t="shared" si="35"/>
        <v/>
      </c>
      <c r="H274" s="77" t="str">
        <f>IF(M274=0,"",1+COUNTIF(会員コール!$A$1:$A$198,M274))</f>
        <v/>
      </c>
      <c r="I274" s="78"/>
      <c r="J274" s="78" t="str">
        <f t="shared" si="36"/>
        <v/>
      </c>
      <c r="K274" s="14"/>
      <c r="L274" s="15"/>
      <c r="M274">
        <f t="shared" si="37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9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10</v>
      </c>
      <c r="C277" s="170"/>
      <c r="D277" s="47" t="str">
        <f>基本データ入力!$B$8</f>
        <v>JA1QRZ</v>
      </c>
      <c r="E277" s="52" t="s">
        <v>136</v>
      </c>
      <c r="F277" s="47" t="s">
        <v>313</v>
      </c>
      <c r="G277" s="171" t="s">
        <v>137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11</v>
      </c>
      <c r="C278" s="91" t="s">
        <v>411</v>
      </c>
      <c r="D278" s="18" t="s">
        <v>12</v>
      </c>
      <c r="E278" s="172" t="s">
        <v>13</v>
      </c>
      <c r="F278" s="172"/>
      <c r="G278" s="18" t="s">
        <v>14</v>
      </c>
      <c r="H278" s="17" t="s">
        <v>15</v>
      </c>
      <c r="I278" s="18" t="s">
        <v>16</v>
      </c>
      <c r="J278" s="18" t="s">
        <v>17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29" si="40">IF(O280="","",O280)</f>
        <v/>
      </c>
      <c r="C280" s="65" t="str">
        <f>IF(P280="","",LEFT(P280,6))</f>
        <v/>
      </c>
      <c r="D280" s="66" t="str">
        <f t="shared" ref="D280:D329" si="41">IF(N280="","",N280)</f>
        <v/>
      </c>
      <c r="E280" s="66" t="str">
        <f t="shared" ref="E280:F311" si="42">IF(Q280="","",Q280)</f>
        <v/>
      </c>
      <c r="F280" s="66" t="str">
        <f t="shared" si="42"/>
        <v/>
      </c>
      <c r="G280" s="66" t="str">
        <f t="shared" ref="G280:G329" si="43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29" si="44">IF(T280="","",T280)</f>
        <v/>
      </c>
      <c r="K280" s="14"/>
      <c r="L280" s="49"/>
      <c r="M280">
        <f t="shared" ref="M280:M329" si="45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40"/>
        <v/>
      </c>
      <c r="C281" s="69" t="str">
        <f>IF(P281="","",LEFT(P281,6))</f>
        <v/>
      </c>
      <c r="D281" s="70" t="str">
        <f t="shared" si="41"/>
        <v/>
      </c>
      <c r="E281" s="70" t="str">
        <f t="shared" si="42"/>
        <v/>
      </c>
      <c r="F281" s="70" t="str">
        <f t="shared" si="42"/>
        <v/>
      </c>
      <c r="G281" s="70" t="str">
        <f t="shared" si="43"/>
        <v/>
      </c>
      <c r="H281" s="70" t="str">
        <f>IF(M281=0,"",1+COUNTIF(会員コール!$A$1:$A$198,M281))</f>
        <v/>
      </c>
      <c r="I281" s="71"/>
      <c r="J281" s="71" t="str">
        <f t="shared" si="44"/>
        <v/>
      </c>
      <c r="K281" s="14"/>
      <c r="L281" s="49"/>
      <c r="M281">
        <f t="shared" si="45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40"/>
        <v/>
      </c>
      <c r="C282" s="69" t="str">
        <f t="shared" ref="C282:C328" si="46">IF(P282="","",LEFT(P282,6))</f>
        <v/>
      </c>
      <c r="D282" s="70" t="str">
        <f t="shared" si="41"/>
        <v/>
      </c>
      <c r="E282" s="70" t="str">
        <f t="shared" si="42"/>
        <v/>
      </c>
      <c r="F282" s="70" t="str">
        <f t="shared" si="42"/>
        <v/>
      </c>
      <c r="G282" s="70" t="str">
        <f t="shared" si="43"/>
        <v/>
      </c>
      <c r="H282" s="70" t="str">
        <f>IF(M282=0,"",1+COUNTIF(会員コール!$A$1:$A$198,M282))</f>
        <v/>
      </c>
      <c r="I282" s="71"/>
      <c r="J282" s="71" t="str">
        <f t="shared" si="44"/>
        <v/>
      </c>
      <c r="K282" s="14"/>
      <c r="L282" s="49"/>
      <c r="M282">
        <f t="shared" si="45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40"/>
        <v/>
      </c>
      <c r="C283" s="69" t="str">
        <f t="shared" si="46"/>
        <v/>
      </c>
      <c r="D283" s="70" t="str">
        <f t="shared" si="41"/>
        <v/>
      </c>
      <c r="E283" s="70" t="str">
        <f t="shared" si="42"/>
        <v/>
      </c>
      <c r="F283" s="70" t="str">
        <f t="shared" si="42"/>
        <v/>
      </c>
      <c r="G283" s="70" t="str">
        <f t="shared" si="43"/>
        <v/>
      </c>
      <c r="H283" s="70" t="str">
        <f>IF(M283=0,"",1+COUNTIF(会員コール!$A$1:$A$198,M283))</f>
        <v/>
      </c>
      <c r="I283" s="71"/>
      <c r="J283" s="71" t="str">
        <f t="shared" si="44"/>
        <v/>
      </c>
      <c r="K283" s="14"/>
      <c r="L283" s="49"/>
      <c r="M283">
        <f t="shared" si="45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40"/>
        <v/>
      </c>
      <c r="C284" s="69" t="str">
        <f t="shared" si="46"/>
        <v/>
      </c>
      <c r="D284" s="70" t="str">
        <f t="shared" si="41"/>
        <v/>
      </c>
      <c r="E284" s="70" t="str">
        <f t="shared" si="42"/>
        <v/>
      </c>
      <c r="F284" s="70" t="str">
        <f t="shared" si="42"/>
        <v/>
      </c>
      <c r="G284" s="70" t="str">
        <f t="shared" si="43"/>
        <v/>
      </c>
      <c r="H284" s="70" t="str">
        <f>IF(M284=0,"",1+COUNTIF(会員コール!$A$1:$A$198,M284))</f>
        <v/>
      </c>
      <c r="I284" s="71"/>
      <c r="J284" s="71" t="str">
        <f t="shared" si="44"/>
        <v/>
      </c>
      <c r="K284" s="14"/>
      <c r="L284" s="49"/>
      <c r="M284">
        <f t="shared" si="45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40"/>
        <v/>
      </c>
      <c r="C285" s="69" t="str">
        <f t="shared" si="46"/>
        <v/>
      </c>
      <c r="D285" s="70" t="str">
        <f t="shared" si="41"/>
        <v/>
      </c>
      <c r="E285" s="70" t="str">
        <f t="shared" si="42"/>
        <v/>
      </c>
      <c r="F285" s="70" t="str">
        <f t="shared" si="42"/>
        <v/>
      </c>
      <c r="G285" s="70" t="str">
        <f t="shared" si="43"/>
        <v/>
      </c>
      <c r="H285" s="70" t="str">
        <f>IF(M285=0,"",1+COUNTIF(会員コール!$A$1:$A$198,M285))</f>
        <v/>
      </c>
      <c r="I285" s="71"/>
      <c r="J285" s="71" t="str">
        <f t="shared" si="44"/>
        <v/>
      </c>
      <c r="K285" s="14"/>
      <c r="L285" s="49"/>
      <c r="M285">
        <f t="shared" si="45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40"/>
        <v/>
      </c>
      <c r="C286" s="69" t="str">
        <f t="shared" si="46"/>
        <v/>
      </c>
      <c r="D286" s="70" t="str">
        <f t="shared" si="41"/>
        <v/>
      </c>
      <c r="E286" s="70" t="str">
        <f t="shared" si="42"/>
        <v/>
      </c>
      <c r="F286" s="70" t="str">
        <f t="shared" si="42"/>
        <v/>
      </c>
      <c r="G286" s="70" t="str">
        <f t="shared" si="43"/>
        <v/>
      </c>
      <c r="H286" s="70" t="str">
        <f>IF(M286=0,"",1+COUNTIF(会員コール!$A$1:$A$198,M286))</f>
        <v/>
      </c>
      <c r="I286" s="71"/>
      <c r="J286" s="71" t="str">
        <f t="shared" si="44"/>
        <v/>
      </c>
      <c r="K286" s="14"/>
      <c r="L286" s="49"/>
      <c r="M286">
        <f t="shared" si="45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40"/>
        <v/>
      </c>
      <c r="C287" s="69" t="str">
        <f t="shared" si="46"/>
        <v/>
      </c>
      <c r="D287" s="70" t="str">
        <f t="shared" si="41"/>
        <v/>
      </c>
      <c r="E287" s="70" t="str">
        <f t="shared" si="42"/>
        <v/>
      </c>
      <c r="F287" s="70" t="str">
        <f t="shared" si="42"/>
        <v/>
      </c>
      <c r="G287" s="70" t="str">
        <f t="shared" si="43"/>
        <v/>
      </c>
      <c r="H287" s="70" t="str">
        <f>IF(M287=0,"",1+COUNTIF(会員コール!$A$1:$A$198,M287))</f>
        <v/>
      </c>
      <c r="I287" s="71"/>
      <c r="J287" s="71" t="str">
        <f t="shared" si="44"/>
        <v/>
      </c>
      <c r="K287" s="14"/>
      <c r="L287" s="49"/>
      <c r="M287">
        <f t="shared" si="45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40"/>
        <v/>
      </c>
      <c r="C288" s="69" t="str">
        <f t="shared" si="46"/>
        <v/>
      </c>
      <c r="D288" s="70" t="str">
        <f t="shared" si="41"/>
        <v/>
      </c>
      <c r="E288" s="70" t="str">
        <f t="shared" si="42"/>
        <v/>
      </c>
      <c r="F288" s="70" t="str">
        <f t="shared" si="42"/>
        <v/>
      </c>
      <c r="G288" s="70" t="str">
        <f t="shared" si="43"/>
        <v/>
      </c>
      <c r="H288" s="70" t="str">
        <f>IF(M288=0,"",1+COUNTIF(会員コール!$A$1:$A$198,M288))</f>
        <v/>
      </c>
      <c r="I288" s="71"/>
      <c r="J288" s="71" t="str">
        <f t="shared" si="44"/>
        <v/>
      </c>
      <c r="K288" s="14"/>
      <c r="L288" s="49"/>
      <c r="M288">
        <f t="shared" si="45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40"/>
        <v/>
      </c>
      <c r="C289" s="69" t="str">
        <f t="shared" si="46"/>
        <v/>
      </c>
      <c r="D289" s="70" t="str">
        <f t="shared" si="41"/>
        <v/>
      </c>
      <c r="E289" s="70" t="str">
        <f t="shared" si="42"/>
        <v/>
      </c>
      <c r="F289" s="70" t="str">
        <f t="shared" si="42"/>
        <v/>
      </c>
      <c r="G289" s="70" t="str">
        <f t="shared" si="43"/>
        <v/>
      </c>
      <c r="H289" s="70" t="str">
        <f>IF(M289=0,"",1+COUNTIF(会員コール!$A$1:$A$198,M289))</f>
        <v/>
      </c>
      <c r="I289" s="71"/>
      <c r="J289" s="71" t="str">
        <f t="shared" si="44"/>
        <v/>
      </c>
      <c r="K289" s="14"/>
      <c r="L289" s="49"/>
      <c r="M289">
        <f t="shared" si="45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40"/>
        <v/>
      </c>
      <c r="C290" s="69" t="str">
        <f t="shared" si="46"/>
        <v/>
      </c>
      <c r="D290" s="70" t="str">
        <f t="shared" si="41"/>
        <v/>
      </c>
      <c r="E290" s="70" t="str">
        <f t="shared" si="42"/>
        <v/>
      </c>
      <c r="F290" s="70" t="str">
        <f t="shared" si="42"/>
        <v/>
      </c>
      <c r="G290" s="70" t="str">
        <f t="shared" si="43"/>
        <v/>
      </c>
      <c r="H290" s="70" t="str">
        <f>IF(M290=0,"",1+COUNTIF(会員コール!$A$1:$A$198,M290))</f>
        <v/>
      </c>
      <c r="I290" s="71"/>
      <c r="J290" s="71" t="str">
        <f t="shared" si="44"/>
        <v/>
      </c>
      <c r="K290" s="14"/>
      <c r="L290" s="49"/>
      <c r="M290">
        <f t="shared" si="45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40"/>
        <v/>
      </c>
      <c r="C291" s="69" t="str">
        <f t="shared" si="46"/>
        <v/>
      </c>
      <c r="D291" s="70" t="str">
        <f t="shared" si="41"/>
        <v/>
      </c>
      <c r="E291" s="70" t="str">
        <f t="shared" si="42"/>
        <v/>
      </c>
      <c r="F291" s="70" t="str">
        <f t="shared" si="42"/>
        <v/>
      </c>
      <c r="G291" s="70" t="str">
        <f t="shared" si="43"/>
        <v/>
      </c>
      <c r="H291" s="70" t="str">
        <f>IF(M291=0,"",1+COUNTIF(会員コール!$A$1:$A$198,M291))</f>
        <v/>
      </c>
      <c r="I291" s="71"/>
      <c r="J291" s="71" t="str">
        <f t="shared" si="44"/>
        <v/>
      </c>
      <c r="K291" s="14"/>
      <c r="L291" s="49"/>
      <c r="M291">
        <f t="shared" si="45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40"/>
        <v/>
      </c>
      <c r="C292" s="69" t="str">
        <f t="shared" si="46"/>
        <v/>
      </c>
      <c r="D292" s="70" t="str">
        <f t="shared" si="41"/>
        <v/>
      </c>
      <c r="E292" s="70" t="str">
        <f t="shared" si="42"/>
        <v/>
      </c>
      <c r="F292" s="70" t="str">
        <f t="shared" si="42"/>
        <v/>
      </c>
      <c r="G292" s="70" t="str">
        <f t="shared" si="43"/>
        <v/>
      </c>
      <c r="H292" s="70" t="str">
        <f>IF(M292=0,"",1+COUNTIF(会員コール!$A$1:$A$198,M292))</f>
        <v/>
      </c>
      <c r="I292" s="71"/>
      <c r="J292" s="71" t="str">
        <f t="shared" si="44"/>
        <v/>
      </c>
      <c r="K292" s="14"/>
      <c r="L292" s="49"/>
      <c r="M292">
        <f t="shared" si="45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40"/>
        <v/>
      </c>
      <c r="C293" s="69" t="str">
        <f t="shared" si="46"/>
        <v/>
      </c>
      <c r="D293" s="70" t="str">
        <f t="shared" si="41"/>
        <v/>
      </c>
      <c r="E293" s="70" t="str">
        <f t="shared" si="42"/>
        <v/>
      </c>
      <c r="F293" s="70" t="str">
        <f t="shared" si="42"/>
        <v/>
      </c>
      <c r="G293" s="70" t="str">
        <f t="shared" si="43"/>
        <v/>
      </c>
      <c r="H293" s="70" t="str">
        <f>IF(M293=0,"",1+COUNTIF(会員コール!$A$1:$A$198,M293))</f>
        <v/>
      </c>
      <c r="I293" s="71"/>
      <c r="J293" s="71" t="str">
        <f t="shared" si="44"/>
        <v/>
      </c>
      <c r="K293" s="14"/>
      <c r="L293" s="49"/>
      <c r="M293">
        <f t="shared" si="45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40"/>
        <v/>
      </c>
      <c r="C294" s="69" t="str">
        <f t="shared" si="46"/>
        <v/>
      </c>
      <c r="D294" s="70" t="str">
        <f t="shared" si="41"/>
        <v/>
      </c>
      <c r="E294" s="70" t="str">
        <f t="shared" si="42"/>
        <v/>
      </c>
      <c r="F294" s="70" t="str">
        <f t="shared" si="42"/>
        <v/>
      </c>
      <c r="G294" s="70" t="str">
        <f t="shared" si="43"/>
        <v/>
      </c>
      <c r="H294" s="70" t="str">
        <f>IF(M294=0,"",1+COUNTIF(会員コール!$A$1:$A$198,M294))</f>
        <v/>
      </c>
      <c r="I294" s="71"/>
      <c r="J294" s="71" t="str">
        <f t="shared" si="44"/>
        <v/>
      </c>
      <c r="K294" s="14"/>
      <c r="L294" s="49"/>
      <c r="M294">
        <f t="shared" si="45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40"/>
        <v/>
      </c>
      <c r="C295" s="69" t="str">
        <f t="shared" si="46"/>
        <v/>
      </c>
      <c r="D295" s="70" t="str">
        <f t="shared" si="41"/>
        <v/>
      </c>
      <c r="E295" s="70" t="str">
        <f t="shared" si="42"/>
        <v/>
      </c>
      <c r="F295" s="70" t="str">
        <f t="shared" si="42"/>
        <v/>
      </c>
      <c r="G295" s="70" t="str">
        <f t="shared" si="43"/>
        <v/>
      </c>
      <c r="H295" s="70" t="str">
        <f>IF(M295=0,"",1+COUNTIF(会員コール!$A$1:$A$198,M295))</f>
        <v/>
      </c>
      <c r="I295" s="71"/>
      <c r="J295" s="71" t="str">
        <f t="shared" si="44"/>
        <v/>
      </c>
      <c r="K295" s="14"/>
      <c r="L295" s="49"/>
      <c r="M295">
        <f t="shared" si="45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40"/>
        <v/>
      </c>
      <c r="C296" s="69" t="str">
        <f t="shared" si="46"/>
        <v/>
      </c>
      <c r="D296" s="70" t="str">
        <f t="shared" si="41"/>
        <v/>
      </c>
      <c r="E296" s="70" t="str">
        <f t="shared" si="42"/>
        <v/>
      </c>
      <c r="F296" s="70" t="str">
        <f t="shared" si="42"/>
        <v/>
      </c>
      <c r="G296" s="70" t="str">
        <f t="shared" si="43"/>
        <v/>
      </c>
      <c r="H296" s="70" t="str">
        <f>IF(M296=0,"",1+COUNTIF(会員コール!$A$1:$A$198,M296))</f>
        <v/>
      </c>
      <c r="I296" s="71"/>
      <c r="J296" s="71" t="str">
        <f t="shared" si="44"/>
        <v/>
      </c>
      <c r="K296" s="14"/>
      <c r="L296" s="15"/>
      <c r="M296">
        <f t="shared" si="45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40"/>
        <v/>
      </c>
      <c r="C297" s="69" t="str">
        <f t="shared" si="46"/>
        <v/>
      </c>
      <c r="D297" s="73" t="str">
        <f t="shared" si="41"/>
        <v/>
      </c>
      <c r="E297" s="73" t="str">
        <f t="shared" si="42"/>
        <v/>
      </c>
      <c r="F297" s="73" t="str">
        <f t="shared" si="42"/>
        <v/>
      </c>
      <c r="G297" s="73" t="str">
        <f t="shared" si="43"/>
        <v/>
      </c>
      <c r="H297" s="73" t="str">
        <f>IF(M297=0,"",1+COUNTIF(会員コール!$A$1:$A$198,M297))</f>
        <v/>
      </c>
      <c r="I297" s="74"/>
      <c r="J297" s="74" t="str">
        <f t="shared" si="44"/>
        <v/>
      </c>
      <c r="K297" s="14"/>
      <c r="L297" s="15"/>
      <c r="M297">
        <f t="shared" si="45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40"/>
        <v/>
      </c>
      <c r="C298" s="69" t="str">
        <f t="shared" si="46"/>
        <v/>
      </c>
      <c r="D298" s="70" t="str">
        <f t="shared" si="41"/>
        <v/>
      </c>
      <c r="E298" s="70" t="str">
        <f t="shared" si="42"/>
        <v/>
      </c>
      <c r="F298" s="70" t="str">
        <f t="shared" si="42"/>
        <v/>
      </c>
      <c r="G298" s="70" t="str">
        <f t="shared" si="43"/>
        <v/>
      </c>
      <c r="H298" s="70" t="str">
        <f>IF(M298=0,"",1+COUNTIF(会員コール!$A$1:$A$198,M298))</f>
        <v/>
      </c>
      <c r="I298" s="71"/>
      <c r="J298" s="71" t="str">
        <f t="shared" si="44"/>
        <v/>
      </c>
      <c r="K298" s="14"/>
      <c r="L298" s="15"/>
      <c r="M298">
        <f t="shared" si="45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40"/>
        <v/>
      </c>
      <c r="C299" s="69" t="str">
        <f t="shared" si="46"/>
        <v/>
      </c>
      <c r="D299" s="70" t="str">
        <f t="shared" si="41"/>
        <v/>
      </c>
      <c r="E299" s="70" t="str">
        <f t="shared" si="42"/>
        <v/>
      </c>
      <c r="F299" s="70" t="str">
        <f t="shared" si="42"/>
        <v/>
      </c>
      <c r="G299" s="70" t="str">
        <f t="shared" si="43"/>
        <v/>
      </c>
      <c r="H299" s="70" t="str">
        <f>IF(M299=0,"",1+COUNTIF(会員コール!$A$1:$A$198,M299))</f>
        <v/>
      </c>
      <c r="I299" s="71"/>
      <c r="J299" s="71" t="str">
        <f t="shared" si="44"/>
        <v/>
      </c>
      <c r="K299" s="14"/>
      <c r="L299" s="15"/>
      <c r="M299">
        <f t="shared" si="45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40"/>
        <v/>
      </c>
      <c r="C300" s="69" t="str">
        <f t="shared" si="46"/>
        <v/>
      </c>
      <c r="D300" s="70" t="str">
        <f t="shared" si="41"/>
        <v/>
      </c>
      <c r="E300" s="70" t="str">
        <f t="shared" si="42"/>
        <v/>
      </c>
      <c r="F300" s="70" t="str">
        <f t="shared" si="42"/>
        <v/>
      </c>
      <c r="G300" s="70" t="str">
        <f t="shared" si="43"/>
        <v/>
      </c>
      <c r="H300" s="70" t="str">
        <f>IF(M300=0,"",1+COUNTIF(会員コール!$A$1:$A$198,M300))</f>
        <v/>
      </c>
      <c r="I300" s="71"/>
      <c r="J300" s="71" t="str">
        <f t="shared" si="44"/>
        <v/>
      </c>
      <c r="K300" s="14"/>
      <c r="L300" s="15"/>
      <c r="M300">
        <f t="shared" si="45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40"/>
        <v/>
      </c>
      <c r="C301" s="69" t="str">
        <f t="shared" si="46"/>
        <v/>
      </c>
      <c r="D301" s="70" t="str">
        <f t="shared" si="41"/>
        <v/>
      </c>
      <c r="E301" s="70" t="str">
        <f t="shared" si="42"/>
        <v/>
      </c>
      <c r="F301" s="70" t="str">
        <f t="shared" si="42"/>
        <v/>
      </c>
      <c r="G301" s="70" t="str">
        <f t="shared" si="43"/>
        <v/>
      </c>
      <c r="H301" s="70" t="str">
        <f>IF(M301=0,"",1+COUNTIF(会員コール!$A$1:$A$198,M301))</f>
        <v/>
      </c>
      <c r="I301" s="71"/>
      <c r="J301" s="71" t="str">
        <f t="shared" si="44"/>
        <v/>
      </c>
      <c r="K301" s="14"/>
      <c r="L301" s="15"/>
      <c r="M301">
        <f t="shared" si="45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40"/>
        <v/>
      </c>
      <c r="C302" s="69" t="str">
        <f t="shared" si="46"/>
        <v/>
      </c>
      <c r="D302" s="70" t="str">
        <f t="shared" si="41"/>
        <v/>
      </c>
      <c r="E302" s="70" t="str">
        <f t="shared" si="42"/>
        <v/>
      </c>
      <c r="F302" s="70" t="str">
        <f t="shared" si="42"/>
        <v/>
      </c>
      <c r="G302" s="70" t="str">
        <f t="shared" si="43"/>
        <v/>
      </c>
      <c r="H302" s="70" t="str">
        <f>IF(M302=0,"",1+COUNTIF(会員コール!$A$1:$A$198,M302))</f>
        <v/>
      </c>
      <c r="I302" s="71"/>
      <c r="J302" s="71" t="str">
        <f t="shared" si="44"/>
        <v/>
      </c>
      <c r="K302" s="14"/>
      <c r="L302" s="15"/>
      <c r="M302">
        <f t="shared" si="45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40"/>
        <v/>
      </c>
      <c r="C303" s="69" t="str">
        <f t="shared" si="46"/>
        <v/>
      </c>
      <c r="D303" s="70" t="str">
        <f t="shared" si="41"/>
        <v/>
      </c>
      <c r="E303" s="70" t="str">
        <f t="shared" si="42"/>
        <v/>
      </c>
      <c r="F303" s="70" t="str">
        <f t="shared" si="42"/>
        <v/>
      </c>
      <c r="G303" s="70" t="str">
        <f t="shared" si="43"/>
        <v/>
      </c>
      <c r="H303" s="70" t="str">
        <f>IF(M303=0,"",1+COUNTIF(会員コール!$A$1:$A$198,M303))</f>
        <v/>
      </c>
      <c r="I303" s="71"/>
      <c r="J303" s="71" t="str">
        <f t="shared" si="44"/>
        <v/>
      </c>
      <c r="K303" s="14"/>
      <c r="L303" s="15"/>
      <c r="M303">
        <f t="shared" si="45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40"/>
        <v/>
      </c>
      <c r="C304" s="69" t="str">
        <f t="shared" si="46"/>
        <v/>
      </c>
      <c r="D304" s="70" t="str">
        <f t="shared" si="41"/>
        <v/>
      </c>
      <c r="E304" s="70" t="str">
        <f t="shared" si="42"/>
        <v/>
      </c>
      <c r="F304" s="70" t="str">
        <f t="shared" si="42"/>
        <v/>
      </c>
      <c r="G304" s="70" t="str">
        <f t="shared" si="43"/>
        <v/>
      </c>
      <c r="H304" s="70" t="str">
        <f>IF(M304=0,"",1+COUNTIF(会員コール!$A$1:$A$198,M304))</f>
        <v/>
      </c>
      <c r="I304" s="71"/>
      <c r="J304" s="71" t="str">
        <f t="shared" si="44"/>
        <v/>
      </c>
      <c r="K304" s="14"/>
      <c r="L304" s="15"/>
      <c r="M304">
        <f t="shared" si="45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40"/>
        <v/>
      </c>
      <c r="C305" s="69" t="str">
        <f t="shared" si="46"/>
        <v/>
      </c>
      <c r="D305" s="73" t="str">
        <f t="shared" si="41"/>
        <v/>
      </c>
      <c r="E305" s="73" t="str">
        <f t="shared" si="42"/>
        <v/>
      </c>
      <c r="F305" s="73" t="str">
        <f t="shared" si="42"/>
        <v/>
      </c>
      <c r="G305" s="73" t="str">
        <f t="shared" si="43"/>
        <v/>
      </c>
      <c r="H305" s="73" t="str">
        <f>IF(M305=0,"",1+COUNTIF(会員コール!$A$1:$A$198,M305))</f>
        <v/>
      </c>
      <c r="I305" s="74"/>
      <c r="J305" s="74" t="str">
        <f t="shared" si="44"/>
        <v/>
      </c>
      <c r="K305" s="14"/>
      <c r="L305" s="15"/>
      <c r="M305">
        <f t="shared" si="45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40"/>
        <v/>
      </c>
      <c r="C306" s="69" t="str">
        <f t="shared" si="46"/>
        <v/>
      </c>
      <c r="D306" s="70" t="str">
        <f t="shared" si="41"/>
        <v/>
      </c>
      <c r="E306" s="70" t="str">
        <f t="shared" si="42"/>
        <v/>
      </c>
      <c r="F306" s="70" t="str">
        <f t="shared" si="42"/>
        <v/>
      </c>
      <c r="G306" s="70" t="str">
        <f t="shared" si="43"/>
        <v/>
      </c>
      <c r="H306" s="70" t="str">
        <f>IF(M306=0,"",1+COUNTIF(会員コール!$A$1:$A$198,M306))</f>
        <v/>
      </c>
      <c r="I306" s="71"/>
      <c r="J306" s="71" t="str">
        <f t="shared" si="44"/>
        <v/>
      </c>
      <c r="K306" s="14"/>
      <c r="L306" s="15"/>
      <c r="M306">
        <f t="shared" si="45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40"/>
        <v/>
      </c>
      <c r="C307" s="69" t="str">
        <f t="shared" si="46"/>
        <v/>
      </c>
      <c r="D307" s="73" t="str">
        <f t="shared" si="41"/>
        <v/>
      </c>
      <c r="E307" s="73" t="str">
        <f t="shared" si="42"/>
        <v/>
      </c>
      <c r="F307" s="73" t="str">
        <f t="shared" si="42"/>
        <v/>
      </c>
      <c r="G307" s="73" t="str">
        <f t="shared" si="43"/>
        <v/>
      </c>
      <c r="H307" s="73" t="str">
        <f>IF(M307=0,"",1+COUNTIF(会員コール!$A$1:$A$198,M307))</f>
        <v/>
      </c>
      <c r="I307" s="74"/>
      <c r="J307" s="74" t="str">
        <f t="shared" si="44"/>
        <v/>
      </c>
      <c r="K307" s="14"/>
      <c r="L307" s="15"/>
      <c r="M307">
        <f t="shared" si="45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40"/>
        <v/>
      </c>
      <c r="C308" s="69" t="str">
        <f t="shared" si="46"/>
        <v/>
      </c>
      <c r="D308" s="70" t="str">
        <f t="shared" si="41"/>
        <v/>
      </c>
      <c r="E308" s="70" t="str">
        <f t="shared" si="42"/>
        <v/>
      </c>
      <c r="F308" s="70" t="str">
        <f t="shared" si="42"/>
        <v/>
      </c>
      <c r="G308" s="70" t="str">
        <f t="shared" si="43"/>
        <v/>
      </c>
      <c r="H308" s="70" t="str">
        <f>IF(M308=0,"",1+COUNTIF(会員コール!$A$1:$A$198,M308))</f>
        <v/>
      </c>
      <c r="I308" s="71"/>
      <c r="J308" s="71" t="str">
        <f t="shared" si="44"/>
        <v/>
      </c>
      <c r="K308" s="14"/>
      <c r="L308" s="15"/>
      <c r="M308">
        <f t="shared" si="45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40"/>
        <v/>
      </c>
      <c r="C309" s="69" t="str">
        <f t="shared" si="46"/>
        <v/>
      </c>
      <c r="D309" s="73" t="str">
        <f t="shared" si="41"/>
        <v/>
      </c>
      <c r="E309" s="73" t="str">
        <f t="shared" si="42"/>
        <v/>
      </c>
      <c r="F309" s="73" t="str">
        <f t="shared" si="42"/>
        <v/>
      </c>
      <c r="G309" s="73" t="str">
        <f t="shared" si="43"/>
        <v/>
      </c>
      <c r="H309" s="73" t="str">
        <f>IF(M309=0,"",1+COUNTIF(会員コール!$A$1:$A$198,M309))</f>
        <v/>
      </c>
      <c r="I309" s="74"/>
      <c r="J309" s="74" t="str">
        <f t="shared" si="44"/>
        <v/>
      </c>
      <c r="K309" s="14"/>
      <c r="L309" s="15"/>
      <c r="M309">
        <f t="shared" si="45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40"/>
        <v/>
      </c>
      <c r="C310" s="69" t="str">
        <f t="shared" si="46"/>
        <v/>
      </c>
      <c r="D310" s="70" t="str">
        <f t="shared" si="41"/>
        <v/>
      </c>
      <c r="E310" s="70" t="str">
        <f t="shared" si="42"/>
        <v/>
      </c>
      <c r="F310" s="70" t="str">
        <f t="shared" si="42"/>
        <v/>
      </c>
      <c r="G310" s="70" t="str">
        <f t="shared" si="43"/>
        <v/>
      </c>
      <c r="H310" s="70" t="str">
        <f>IF(M310=0,"",1+COUNTIF(会員コール!$A$1:$A$198,M310))</f>
        <v/>
      </c>
      <c r="I310" s="71"/>
      <c r="J310" s="71" t="str">
        <f t="shared" si="44"/>
        <v/>
      </c>
      <c r="K310" s="14"/>
      <c r="L310" s="15"/>
      <c r="M310">
        <f t="shared" si="45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40"/>
        <v/>
      </c>
      <c r="C311" s="69" t="str">
        <f t="shared" si="46"/>
        <v/>
      </c>
      <c r="D311" s="73" t="str">
        <f t="shared" si="41"/>
        <v/>
      </c>
      <c r="E311" s="73" t="str">
        <f t="shared" si="42"/>
        <v/>
      </c>
      <c r="F311" s="73" t="str">
        <f t="shared" si="42"/>
        <v/>
      </c>
      <c r="G311" s="73" t="str">
        <f t="shared" si="43"/>
        <v/>
      </c>
      <c r="H311" s="73" t="str">
        <f>IF(M311=0,"",1+COUNTIF(会員コール!$A$1:$A$198,M311))</f>
        <v/>
      </c>
      <c r="I311" s="74"/>
      <c r="J311" s="74" t="str">
        <f t="shared" si="44"/>
        <v/>
      </c>
      <c r="K311" s="14"/>
      <c r="L311" s="15"/>
      <c r="M311">
        <f t="shared" si="45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si="40"/>
        <v/>
      </c>
      <c r="C312" s="69" t="str">
        <f t="shared" si="46"/>
        <v/>
      </c>
      <c r="D312" s="70" t="str">
        <f t="shared" si="41"/>
        <v/>
      </c>
      <c r="E312" s="70" t="str">
        <f t="shared" ref="E312:F329" si="47">IF(Q312="","",Q312)</f>
        <v/>
      </c>
      <c r="F312" s="70" t="str">
        <f t="shared" si="47"/>
        <v/>
      </c>
      <c r="G312" s="70" t="str">
        <f t="shared" si="43"/>
        <v/>
      </c>
      <c r="H312" s="70" t="str">
        <f>IF(M312=0,"",1+COUNTIF(会員コール!$A$1:$A$198,M312))</f>
        <v/>
      </c>
      <c r="I312" s="71"/>
      <c r="J312" s="71" t="str">
        <f t="shared" si="44"/>
        <v/>
      </c>
      <c r="K312" s="14"/>
      <c r="L312" s="15"/>
      <c r="M312">
        <f t="shared" si="45"/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40"/>
        <v/>
      </c>
      <c r="C313" s="69" t="str">
        <f t="shared" si="46"/>
        <v/>
      </c>
      <c r="D313" s="73" t="str">
        <f t="shared" si="41"/>
        <v/>
      </c>
      <c r="E313" s="73" t="str">
        <f t="shared" si="47"/>
        <v/>
      </c>
      <c r="F313" s="73" t="str">
        <f t="shared" si="47"/>
        <v/>
      </c>
      <c r="G313" s="73" t="str">
        <f t="shared" si="43"/>
        <v/>
      </c>
      <c r="H313" s="73" t="str">
        <f>IF(M313=0,"",1+COUNTIF(会員コール!$A$1:$A$198,M313))</f>
        <v/>
      </c>
      <c r="I313" s="74"/>
      <c r="J313" s="74" t="str">
        <f t="shared" si="44"/>
        <v/>
      </c>
      <c r="K313" s="14"/>
      <c r="L313" s="15"/>
      <c r="M313">
        <f t="shared" si="45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40"/>
        <v/>
      </c>
      <c r="C314" s="69" t="str">
        <f t="shared" si="46"/>
        <v/>
      </c>
      <c r="D314" s="70" t="str">
        <f t="shared" si="41"/>
        <v/>
      </c>
      <c r="E314" s="70" t="str">
        <f t="shared" si="47"/>
        <v/>
      </c>
      <c r="F314" s="70" t="str">
        <f t="shared" si="47"/>
        <v/>
      </c>
      <c r="G314" s="70" t="str">
        <f t="shared" si="43"/>
        <v/>
      </c>
      <c r="H314" s="70" t="str">
        <f>IF(M314=0,"",1+COUNTIF(会員コール!$A$1:$A$198,M314))</f>
        <v/>
      </c>
      <c r="I314" s="71"/>
      <c r="J314" s="71" t="str">
        <f t="shared" si="44"/>
        <v/>
      </c>
      <c r="K314" s="14"/>
      <c r="L314" s="15"/>
      <c r="M314">
        <f t="shared" si="45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40"/>
        <v/>
      </c>
      <c r="C315" s="69" t="str">
        <f t="shared" si="46"/>
        <v/>
      </c>
      <c r="D315" s="73" t="str">
        <f t="shared" si="41"/>
        <v/>
      </c>
      <c r="E315" s="73" t="str">
        <f t="shared" si="47"/>
        <v/>
      </c>
      <c r="F315" s="73" t="str">
        <f t="shared" si="47"/>
        <v/>
      </c>
      <c r="G315" s="73" t="str">
        <f t="shared" si="43"/>
        <v/>
      </c>
      <c r="H315" s="73" t="str">
        <f>IF(M315=0,"",1+COUNTIF(会員コール!$A$1:$A$198,M315))</f>
        <v/>
      </c>
      <c r="I315" s="74"/>
      <c r="J315" s="74" t="str">
        <f t="shared" si="44"/>
        <v/>
      </c>
      <c r="K315" s="14"/>
      <c r="L315" s="15"/>
      <c r="M315">
        <f t="shared" si="45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40"/>
        <v/>
      </c>
      <c r="C316" s="69" t="str">
        <f t="shared" si="46"/>
        <v/>
      </c>
      <c r="D316" s="70" t="str">
        <f t="shared" si="41"/>
        <v/>
      </c>
      <c r="E316" s="70" t="str">
        <f t="shared" si="47"/>
        <v/>
      </c>
      <c r="F316" s="70" t="str">
        <f t="shared" si="47"/>
        <v/>
      </c>
      <c r="G316" s="70" t="str">
        <f t="shared" si="43"/>
        <v/>
      </c>
      <c r="H316" s="70" t="str">
        <f>IF(M316=0,"",1+COUNTIF(会員コール!$A$1:$A$198,M316))</f>
        <v/>
      </c>
      <c r="I316" s="71"/>
      <c r="J316" s="71" t="str">
        <f t="shared" si="44"/>
        <v/>
      </c>
      <c r="K316" s="14"/>
      <c r="L316" s="15"/>
      <c r="M316">
        <f t="shared" si="45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40"/>
        <v/>
      </c>
      <c r="C317" s="69" t="str">
        <f t="shared" si="46"/>
        <v/>
      </c>
      <c r="D317" s="73" t="str">
        <f t="shared" si="41"/>
        <v/>
      </c>
      <c r="E317" s="73" t="str">
        <f t="shared" si="47"/>
        <v/>
      </c>
      <c r="F317" s="73" t="str">
        <f t="shared" si="47"/>
        <v/>
      </c>
      <c r="G317" s="73" t="str">
        <f t="shared" si="43"/>
        <v/>
      </c>
      <c r="H317" s="73" t="str">
        <f>IF(M317=0,"",1+COUNTIF(会員コール!$A$1:$A$198,M317))</f>
        <v/>
      </c>
      <c r="I317" s="74"/>
      <c r="J317" s="74" t="str">
        <f t="shared" si="44"/>
        <v/>
      </c>
      <c r="K317" s="14"/>
      <c r="L317" s="15"/>
      <c r="M317">
        <f t="shared" si="45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40"/>
        <v/>
      </c>
      <c r="C318" s="69" t="str">
        <f t="shared" si="46"/>
        <v/>
      </c>
      <c r="D318" s="70" t="str">
        <f t="shared" si="41"/>
        <v/>
      </c>
      <c r="E318" s="70" t="str">
        <f t="shared" si="47"/>
        <v/>
      </c>
      <c r="F318" s="70" t="str">
        <f t="shared" si="47"/>
        <v/>
      </c>
      <c r="G318" s="70" t="str">
        <f t="shared" si="43"/>
        <v/>
      </c>
      <c r="H318" s="70" t="str">
        <f>IF(M318=0,"",1+COUNTIF(会員コール!$A$1:$A$198,M318))</f>
        <v/>
      </c>
      <c r="I318" s="71"/>
      <c r="J318" s="71" t="str">
        <f t="shared" si="44"/>
        <v/>
      </c>
      <c r="K318" s="14"/>
      <c r="L318" s="15"/>
      <c r="M318">
        <f t="shared" si="45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40"/>
        <v/>
      </c>
      <c r="C319" s="69" t="str">
        <f t="shared" si="46"/>
        <v/>
      </c>
      <c r="D319" s="73" t="str">
        <f t="shared" si="41"/>
        <v/>
      </c>
      <c r="E319" s="73" t="str">
        <f t="shared" si="47"/>
        <v/>
      </c>
      <c r="F319" s="73" t="str">
        <f t="shared" si="47"/>
        <v/>
      </c>
      <c r="G319" s="73" t="str">
        <f t="shared" si="43"/>
        <v/>
      </c>
      <c r="H319" s="73" t="str">
        <f>IF(M319=0,"",1+COUNTIF(会員コール!$A$1:$A$198,M319))</f>
        <v/>
      </c>
      <c r="I319" s="74"/>
      <c r="J319" s="74" t="str">
        <f t="shared" si="44"/>
        <v/>
      </c>
      <c r="K319" s="14"/>
      <c r="L319" s="15"/>
      <c r="M319">
        <f t="shared" si="45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40"/>
        <v/>
      </c>
      <c r="C320" s="69" t="str">
        <f t="shared" si="46"/>
        <v/>
      </c>
      <c r="D320" s="70" t="str">
        <f t="shared" si="41"/>
        <v/>
      </c>
      <c r="E320" s="70" t="str">
        <f t="shared" si="47"/>
        <v/>
      </c>
      <c r="F320" s="70" t="str">
        <f t="shared" si="47"/>
        <v/>
      </c>
      <c r="G320" s="70" t="str">
        <f t="shared" si="43"/>
        <v/>
      </c>
      <c r="H320" s="70" t="str">
        <f>IF(M320=0,"",1+COUNTIF(会員コール!$A$1:$A$198,M320))</f>
        <v/>
      </c>
      <c r="I320" s="71"/>
      <c r="J320" s="71" t="str">
        <f t="shared" si="44"/>
        <v/>
      </c>
      <c r="K320" s="14"/>
      <c r="L320" s="15"/>
      <c r="M320">
        <f t="shared" si="45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40"/>
        <v/>
      </c>
      <c r="C321" s="69" t="str">
        <f t="shared" si="46"/>
        <v/>
      </c>
      <c r="D321" s="70" t="str">
        <f t="shared" si="41"/>
        <v/>
      </c>
      <c r="E321" s="70" t="str">
        <f t="shared" si="47"/>
        <v/>
      </c>
      <c r="F321" s="70" t="str">
        <f t="shared" si="47"/>
        <v/>
      </c>
      <c r="G321" s="70" t="str">
        <f t="shared" si="43"/>
        <v/>
      </c>
      <c r="H321" s="70" t="str">
        <f>IF(M321=0,"",1+COUNTIF(会員コール!$A$1:$A$198,M321))</f>
        <v/>
      </c>
      <c r="I321" s="71"/>
      <c r="J321" s="71" t="str">
        <f t="shared" si="44"/>
        <v/>
      </c>
      <c r="K321" s="14"/>
      <c r="L321" s="15"/>
      <c r="M321">
        <f t="shared" si="45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40"/>
        <v/>
      </c>
      <c r="C322" s="69" t="str">
        <f t="shared" si="46"/>
        <v/>
      </c>
      <c r="D322" s="73" t="str">
        <f t="shared" si="41"/>
        <v/>
      </c>
      <c r="E322" s="73" t="str">
        <f t="shared" si="47"/>
        <v/>
      </c>
      <c r="F322" s="73" t="str">
        <f t="shared" si="47"/>
        <v/>
      </c>
      <c r="G322" s="73" t="str">
        <f t="shared" si="43"/>
        <v/>
      </c>
      <c r="H322" s="73" t="str">
        <f>IF(M322=0,"",1+COUNTIF(会員コール!$A$1:$A$198,M322))</f>
        <v/>
      </c>
      <c r="I322" s="74"/>
      <c r="J322" s="74" t="str">
        <f t="shared" si="44"/>
        <v/>
      </c>
      <c r="K322" s="14"/>
      <c r="L322" s="15"/>
      <c r="M322">
        <f t="shared" si="45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40"/>
        <v/>
      </c>
      <c r="C323" s="69" t="str">
        <f t="shared" si="46"/>
        <v/>
      </c>
      <c r="D323" s="70" t="str">
        <f t="shared" si="41"/>
        <v/>
      </c>
      <c r="E323" s="70" t="str">
        <f t="shared" si="47"/>
        <v/>
      </c>
      <c r="F323" s="70" t="str">
        <f t="shared" si="47"/>
        <v/>
      </c>
      <c r="G323" s="70" t="str">
        <f t="shared" si="43"/>
        <v/>
      </c>
      <c r="H323" s="70" t="str">
        <f>IF(M323=0,"",1+COUNTIF(会員コール!$A$1:$A$198,M323))</f>
        <v/>
      </c>
      <c r="I323" s="71"/>
      <c r="J323" s="71" t="str">
        <f t="shared" si="44"/>
        <v/>
      </c>
      <c r="K323" s="14"/>
      <c r="L323" s="15"/>
      <c r="M323">
        <f t="shared" si="45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40"/>
        <v/>
      </c>
      <c r="C324" s="69" t="str">
        <f t="shared" si="46"/>
        <v/>
      </c>
      <c r="D324" s="73" t="str">
        <f t="shared" si="41"/>
        <v/>
      </c>
      <c r="E324" s="73" t="str">
        <f t="shared" si="47"/>
        <v/>
      </c>
      <c r="F324" s="73" t="str">
        <f t="shared" si="47"/>
        <v/>
      </c>
      <c r="G324" s="73" t="str">
        <f t="shared" si="43"/>
        <v/>
      </c>
      <c r="H324" s="73" t="str">
        <f>IF(M324=0,"",1+COUNTIF(会員コール!$A$1:$A$198,M324))</f>
        <v/>
      </c>
      <c r="I324" s="74"/>
      <c r="J324" s="74" t="str">
        <f t="shared" si="44"/>
        <v/>
      </c>
      <c r="K324" s="14"/>
      <c r="L324" s="15"/>
      <c r="M324">
        <f t="shared" si="45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40"/>
        <v/>
      </c>
      <c r="C325" s="69" t="str">
        <f t="shared" si="46"/>
        <v/>
      </c>
      <c r="D325" s="70" t="str">
        <f t="shared" si="41"/>
        <v/>
      </c>
      <c r="E325" s="70" t="str">
        <f t="shared" si="47"/>
        <v/>
      </c>
      <c r="F325" s="70" t="str">
        <f t="shared" si="47"/>
        <v/>
      </c>
      <c r="G325" s="70" t="str">
        <f t="shared" si="43"/>
        <v/>
      </c>
      <c r="H325" s="70" t="str">
        <f>IF(M325=0,"",1+COUNTIF(会員コール!$A$1:$A$198,M325))</f>
        <v/>
      </c>
      <c r="I325" s="71"/>
      <c r="J325" s="71" t="str">
        <f t="shared" si="44"/>
        <v/>
      </c>
      <c r="K325" s="14"/>
      <c r="L325" s="15"/>
      <c r="M325">
        <f t="shared" si="45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40"/>
        <v/>
      </c>
      <c r="C326" s="69" t="str">
        <f t="shared" si="46"/>
        <v/>
      </c>
      <c r="D326" s="73" t="str">
        <f t="shared" si="41"/>
        <v/>
      </c>
      <c r="E326" s="73" t="str">
        <f t="shared" si="47"/>
        <v/>
      </c>
      <c r="F326" s="73" t="str">
        <f t="shared" si="47"/>
        <v/>
      </c>
      <c r="G326" s="73" t="str">
        <f t="shared" si="43"/>
        <v/>
      </c>
      <c r="H326" s="73" t="str">
        <f>IF(M326=0,"",1+COUNTIF(会員コール!$A$1:$A$198,M326))</f>
        <v/>
      </c>
      <c r="I326" s="74"/>
      <c r="J326" s="74" t="str">
        <f t="shared" si="44"/>
        <v/>
      </c>
      <c r="K326" s="14"/>
      <c r="L326" s="15"/>
      <c r="M326">
        <f t="shared" si="45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40"/>
        <v/>
      </c>
      <c r="C327" s="69" t="str">
        <f t="shared" si="46"/>
        <v/>
      </c>
      <c r="D327" s="70" t="str">
        <f t="shared" si="41"/>
        <v/>
      </c>
      <c r="E327" s="70" t="str">
        <f t="shared" si="47"/>
        <v/>
      </c>
      <c r="F327" s="70" t="str">
        <f t="shared" si="47"/>
        <v/>
      </c>
      <c r="G327" s="70" t="str">
        <f t="shared" si="43"/>
        <v/>
      </c>
      <c r="H327" s="70" t="str">
        <f>IF(M327=0,"",1+COUNTIF(会員コール!$A$1:$A$198,M327))</f>
        <v/>
      </c>
      <c r="I327" s="71"/>
      <c r="J327" s="71" t="str">
        <f t="shared" si="44"/>
        <v/>
      </c>
      <c r="K327" s="14"/>
      <c r="L327" s="15"/>
      <c r="M327">
        <f t="shared" si="45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40"/>
        <v/>
      </c>
      <c r="C328" s="69" t="str">
        <f t="shared" si="46"/>
        <v/>
      </c>
      <c r="D328" s="70" t="str">
        <f t="shared" si="41"/>
        <v/>
      </c>
      <c r="E328" s="70" t="str">
        <f t="shared" si="47"/>
        <v/>
      </c>
      <c r="F328" s="70" t="str">
        <f t="shared" si="47"/>
        <v/>
      </c>
      <c r="G328" s="70" t="str">
        <f t="shared" si="43"/>
        <v/>
      </c>
      <c r="H328" s="70" t="str">
        <f>IF(M328=0,"",1+COUNTIF(会員コール!$A$1:$A$198,M328))</f>
        <v/>
      </c>
      <c r="I328" s="71"/>
      <c r="J328" s="71" t="str">
        <f t="shared" si="44"/>
        <v/>
      </c>
      <c r="K328" s="14"/>
      <c r="L328" s="15"/>
      <c r="M328">
        <f t="shared" si="45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40"/>
        <v/>
      </c>
      <c r="C329" s="76" t="str">
        <f>IF(P329="","",LEFT(P329,6))</f>
        <v/>
      </c>
      <c r="D329" s="77" t="str">
        <f t="shared" si="41"/>
        <v/>
      </c>
      <c r="E329" s="77" t="str">
        <f t="shared" si="47"/>
        <v/>
      </c>
      <c r="F329" s="77" t="str">
        <f t="shared" si="47"/>
        <v/>
      </c>
      <c r="G329" s="77" t="str">
        <f t="shared" si="43"/>
        <v/>
      </c>
      <c r="H329" s="77" t="str">
        <f>IF(M329=0,"",1+COUNTIF(会員コール!$A$1:$A$198,M329))</f>
        <v/>
      </c>
      <c r="I329" s="78"/>
      <c r="J329" s="78" t="str">
        <f t="shared" si="44"/>
        <v/>
      </c>
      <c r="K329" s="14"/>
      <c r="L329" s="15"/>
      <c r="M329">
        <f t="shared" si="45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9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10</v>
      </c>
      <c r="C332" s="170"/>
      <c r="D332" s="47" t="str">
        <f>基本データ入力!$B$8</f>
        <v>JA1QRZ</v>
      </c>
      <c r="E332" s="52" t="s">
        <v>136</v>
      </c>
      <c r="F332" s="47" t="s">
        <v>313</v>
      </c>
      <c r="G332" s="171" t="s">
        <v>137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11</v>
      </c>
      <c r="C333" s="91" t="s">
        <v>411</v>
      </c>
      <c r="D333" s="18" t="s">
        <v>12</v>
      </c>
      <c r="E333" s="172" t="s">
        <v>13</v>
      </c>
      <c r="F333" s="172"/>
      <c r="G333" s="18" t="s">
        <v>14</v>
      </c>
      <c r="H333" s="17" t="s">
        <v>15</v>
      </c>
      <c r="I333" s="18" t="s">
        <v>16</v>
      </c>
      <c r="J333" s="18" t="s">
        <v>17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84" si="48">IF(O335="","",O335)</f>
        <v/>
      </c>
      <c r="C335" s="65" t="str">
        <f>IF(P335="","",LEFT(P335,6))</f>
        <v/>
      </c>
      <c r="D335" s="66" t="str">
        <f t="shared" ref="D335:D384" si="49">IF(N335="","",N335)</f>
        <v/>
      </c>
      <c r="E335" s="66" t="str">
        <f t="shared" ref="E335:F366" si="50">IF(Q335="","",Q335)</f>
        <v/>
      </c>
      <c r="F335" s="66" t="str">
        <f t="shared" si="50"/>
        <v/>
      </c>
      <c r="G335" s="66" t="str">
        <f t="shared" ref="G335:G384" si="51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84" si="52">IF(T335="","",T335)</f>
        <v/>
      </c>
      <c r="K335" s="14"/>
      <c r="L335" s="49"/>
      <c r="M335">
        <f t="shared" ref="M335:M384" si="53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48"/>
        <v/>
      </c>
      <c r="C336" s="69" t="str">
        <f>IF(P336="","",LEFT(P336,6))</f>
        <v/>
      </c>
      <c r="D336" s="70" t="str">
        <f t="shared" si="49"/>
        <v/>
      </c>
      <c r="E336" s="70" t="str">
        <f t="shared" si="50"/>
        <v/>
      </c>
      <c r="F336" s="70" t="str">
        <f t="shared" si="50"/>
        <v/>
      </c>
      <c r="G336" s="70" t="str">
        <f t="shared" si="51"/>
        <v/>
      </c>
      <c r="H336" s="70" t="str">
        <f>IF(M336=0,"",1+COUNTIF(会員コール!$A$1:$A$198,M336))</f>
        <v/>
      </c>
      <c r="I336" s="71"/>
      <c r="J336" s="71" t="str">
        <f t="shared" si="52"/>
        <v/>
      </c>
      <c r="K336" s="14"/>
      <c r="L336" s="49"/>
      <c r="M336">
        <f t="shared" si="53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48"/>
        <v/>
      </c>
      <c r="C337" s="69" t="str">
        <f t="shared" ref="C337:C383" si="54">IF(P337="","",LEFT(P337,6))</f>
        <v/>
      </c>
      <c r="D337" s="70" t="str">
        <f t="shared" si="49"/>
        <v/>
      </c>
      <c r="E337" s="70" t="str">
        <f t="shared" si="50"/>
        <v/>
      </c>
      <c r="F337" s="70" t="str">
        <f t="shared" si="50"/>
        <v/>
      </c>
      <c r="G337" s="70" t="str">
        <f t="shared" si="51"/>
        <v/>
      </c>
      <c r="H337" s="70" t="str">
        <f>IF(M337=0,"",1+COUNTIF(会員コール!$A$1:$A$198,M337))</f>
        <v/>
      </c>
      <c r="I337" s="71"/>
      <c r="J337" s="71" t="str">
        <f t="shared" si="52"/>
        <v/>
      </c>
      <c r="K337" s="14"/>
      <c r="L337" s="49"/>
      <c r="M337">
        <f t="shared" si="53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48"/>
        <v/>
      </c>
      <c r="C338" s="69" t="str">
        <f t="shared" si="54"/>
        <v/>
      </c>
      <c r="D338" s="70" t="str">
        <f t="shared" si="49"/>
        <v/>
      </c>
      <c r="E338" s="70" t="str">
        <f t="shared" si="50"/>
        <v/>
      </c>
      <c r="F338" s="70" t="str">
        <f t="shared" si="50"/>
        <v/>
      </c>
      <c r="G338" s="70" t="str">
        <f t="shared" si="51"/>
        <v/>
      </c>
      <c r="H338" s="70" t="str">
        <f>IF(M338=0,"",1+COUNTIF(会員コール!$A$1:$A$198,M338))</f>
        <v/>
      </c>
      <c r="I338" s="71"/>
      <c r="J338" s="71" t="str">
        <f t="shared" si="52"/>
        <v/>
      </c>
      <c r="K338" s="14"/>
      <c r="L338" s="49"/>
      <c r="M338">
        <f t="shared" si="53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48"/>
        <v/>
      </c>
      <c r="C339" s="69" t="str">
        <f t="shared" si="54"/>
        <v/>
      </c>
      <c r="D339" s="70" t="str">
        <f t="shared" si="49"/>
        <v/>
      </c>
      <c r="E339" s="70" t="str">
        <f t="shared" si="50"/>
        <v/>
      </c>
      <c r="F339" s="70" t="str">
        <f t="shared" si="50"/>
        <v/>
      </c>
      <c r="G339" s="70" t="str">
        <f t="shared" si="51"/>
        <v/>
      </c>
      <c r="H339" s="70" t="str">
        <f>IF(M339=0,"",1+COUNTIF(会員コール!$A$1:$A$198,M339))</f>
        <v/>
      </c>
      <c r="I339" s="71"/>
      <c r="J339" s="71" t="str">
        <f t="shared" si="52"/>
        <v/>
      </c>
      <c r="K339" s="14"/>
      <c r="L339" s="49"/>
      <c r="M339">
        <f t="shared" si="53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48"/>
        <v/>
      </c>
      <c r="C340" s="69" t="str">
        <f t="shared" si="54"/>
        <v/>
      </c>
      <c r="D340" s="70" t="str">
        <f t="shared" si="49"/>
        <v/>
      </c>
      <c r="E340" s="70" t="str">
        <f t="shared" si="50"/>
        <v/>
      </c>
      <c r="F340" s="70" t="str">
        <f t="shared" si="50"/>
        <v/>
      </c>
      <c r="G340" s="70" t="str">
        <f t="shared" si="51"/>
        <v/>
      </c>
      <c r="H340" s="70" t="str">
        <f>IF(M340=0,"",1+COUNTIF(会員コール!$A$1:$A$198,M340))</f>
        <v/>
      </c>
      <c r="I340" s="71"/>
      <c r="J340" s="71" t="str">
        <f t="shared" si="52"/>
        <v/>
      </c>
      <c r="K340" s="14"/>
      <c r="L340" s="49"/>
      <c r="M340">
        <f t="shared" si="53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48"/>
        <v/>
      </c>
      <c r="C341" s="69" t="str">
        <f t="shared" si="54"/>
        <v/>
      </c>
      <c r="D341" s="70" t="str">
        <f t="shared" si="49"/>
        <v/>
      </c>
      <c r="E341" s="70" t="str">
        <f t="shared" si="50"/>
        <v/>
      </c>
      <c r="F341" s="70" t="str">
        <f t="shared" si="50"/>
        <v/>
      </c>
      <c r="G341" s="70" t="str">
        <f t="shared" si="51"/>
        <v/>
      </c>
      <c r="H341" s="70" t="str">
        <f>IF(M341=0,"",1+COUNTIF(会員コール!$A$1:$A$198,M341))</f>
        <v/>
      </c>
      <c r="I341" s="71"/>
      <c r="J341" s="71" t="str">
        <f t="shared" si="52"/>
        <v/>
      </c>
      <c r="K341" s="14"/>
      <c r="L341" s="49"/>
      <c r="M341">
        <f t="shared" si="53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48"/>
        <v/>
      </c>
      <c r="C342" s="69" t="str">
        <f t="shared" si="54"/>
        <v/>
      </c>
      <c r="D342" s="70" t="str">
        <f t="shared" si="49"/>
        <v/>
      </c>
      <c r="E342" s="70" t="str">
        <f t="shared" si="50"/>
        <v/>
      </c>
      <c r="F342" s="70" t="str">
        <f t="shared" si="50"/>
        <v/>
      </c>
      <c r="G342" s="70" t="str">
        <f t="shared" si="51"/>
        <v/>
      </c>
      <c r="H342" s="70" t="str">
        <f>IF(M342=0,"",1+COUNTIF(会員コール!$A$1:$A$198,M342))</f>
        <v/>
      </c>
      <c r="I342" s="71"/>
      <c r="J342" s="71" t="str">
        <f t="shared" si="52"/>
        <v/>
      </c>
      <c r="K342" s="14"/>
      <c r="L342" s="49"/>
      <c r="M342">
        <f t="shared" si="53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48"/>
        <v/>
      </c>
      <c r="C343" s="69" t="str">
        <f t="shared" si="54"/>
        <v/>
      </c>
      <c r="D343" s="70" t="str">
        <f t="shared" si="49"/>
        <v/>
      </c>
      <c r="E343" s="70" t="str">
        <f t="shared" si="50"/>
        <v/>
      </c>
      <c r="F343" s="70" t="str">
        <f t="shared" si="50"/>
        <v/>
      </c>
      <c r="G343" s="70" t="str">
        <f t="shared" si="51"/>
        <v/>
      </c>
      <c r="H343" s="70" t="str">
        <f>IF(M343=0,"",1+COUNTIF(会員コール!$A$1:$A$198,M343))</f>
        <v/>
      </c>
      <c r="I343" s="71"/>
      <c r="J343" s="71" t="str">
        <f t="shared" si="52"/>
        <v/>
      </c>
      <c r="K343" s="14"/>
      <c r="L343" s="49"/>
      <c r="M343">
        <f t="shared" si="53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48"/>
        <v/>
      </c>
      <c r="C344" s="69" t="str">
        <f t="shared" si="54"/>
        <v/>
      </c>
      <c r="D344" s="70" t="str">
        <f t="shared" si="49"/>
        <v/>
      </c>
      <c r="E344" s="70" t="str">
        <f t="shared" si="50"/>
        <v/>
      </c>
      <c r="F344" s="70" t="str">
        <f t="shared" si="50"/>
        <v/>
      </c>
      <c r="G344" s="70" t="str">
        <f t="shared" si="51"/>
        <v/>
      </c>
      <c r="H344" s="70" t="str">
        <f>IF(M344=0,"",1+COUNTIF(会員コール!$A$1:$A$198,M344))</f>
        <v/>
      </c>
      <c r="I344" s="71"/>
      <c r="J344" s="71" t="str">
        <f t="shared" si="52"/>
        <v/>
      </c>
      <c r="K344" s="14"/>
      <c r="L344" s="49"/>
      <c r="M344">
        <f t="shared" si="53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48"/>
        <v/>
      </c>
      <c r="C345" s="69" t="str">
        <f t="shared" si="54"/>
        <v/>
      </c>
      <c r="D345" s="70" t="str">
        <f t="shared" si="49"/>
        <v/>
      </c>
      <c r="E345" s="70" t="str">
        <f t="shared" si="50"/>
        <v/>
      </c>
      <c r="F345" s="70" t="str">
        <f t="shared" si="50"/>
        <v/>
      </c>
      <c r="G345" s="70" t="str">
        <f t="shared" si="51"/>
        <v/>
      </c>
      <c r="H345" s="70" t="str">
        <f>IF(M345=0,"",1+COUNTIF(会員コール!$A$1:$A$198,M345))</f>
        <v/>
      </c>
      <c r="I345" s="71"/>
      <c r="J345" s="71" t="str">
        <f t="shared" si="52"/>
        <v/>
      </c>
      <c r="K345" s="14"/>
      <c r="L345" s="49"/>
      <c r="M345">
        <f t="shared" si="53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48"/>
        <v/>
      </c>
      <c r="C346" s="69" t="str">
        <f t="shared" si="54"/>
        <v/>
      </c>
      <c r="D346" s="70" t="str">
        <f t="shared" si="49"/>
        <v/>
      </c>
      <c r="E346" s="70" t="str">
        <f t="shared" si="50"/>
        <v/>
      </c>
      <c r="F346" s="70" t="str">
        <f t="shared" si="50"/>
        <v/>
      </c>
      <c r="G346" s="70" t="str">
        <f t="shared" si="51"/>
        <v/>
      </c>
      <c r="H346" s="70" t="str">
        <f>IF(M346=0,"",1+COUNTIF(会員コール!$A$1:$A$198,M346))</f>
        <v/>
      </c>
      <c r="I346" s="71"/>
      <c r="J346" s="71" t="str">
        <f t="shared" si="52"/>
        <v/>
      </c>
      <c r="K346" s="14"/>
      <c r="L346" s="49"/>
      <c r="M346">
        <f t="shared" si="53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48"/>
        <v/>
      </c>
      <c r="C347" s="69" t="str">
        <f t="shared" si="54"/>
        <v/>
      </c>
      <c r="D347" s="70" t="str">
        <f t="shared" si="49"/>
        <v/>
      </c>
      <c r="E347" s="70" t="str">
        <f t="shared" si="50"/>
        <v/>
      </c>
      <c r="F347" s="70" t="str">
        <f t="shared" si="50"/>
        <v/>
      </c>
      <c r="G347" s="70" t="str">
        <f t="shared" si="51"/>
        <v/>
      </c>
      <c r="H347" s="70" t="str">
        <f>IF(M347=0,"",1+COUNTIF(会員コール!$A$1:$A$198,M347))</f>
        <v/>
      </c>
      <c r="I347" s="71"/>
      <c r="J347" s="71" t="str">
        <f t="shared" si="52"/>
        <v/>
      </c>
      <c r="K347" s="14"/>
      <c r="L347" s="49"/>
      <c r="M347">
        <f t="shared" si="53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48"/>
        <v/>
      </c>
      <c r="C348" s="69" t="str">
        <f t="shared" si="54"/>
        <v/>
      </c>
      <c r="D348" s="70" t="str">
        <f t="shared" si="49"/>
        <v/>
      </c>
      <c r="E348" s="70" t="str">
        <f t="shared" si="50"/>
        <v/>
      </c>
      <c r="F348" s="70" t="str">
        <f t="shared" si="50"/>
        <v/>
      </c>
      <c r="G348" s="70" t="str">
        <f t="shared" si="51"/>
        <v/>
      </c>
      <c r="H348" s="70" t="str">
        <f>IF(M348=0,"",1+COUNTIF(会員コール!$A$1:$A$198,M348))</f>
        <v/>
      </c>
      <c r="I348" s="71"/>
      <c r="J348" s="71" t="str">
        <f t="shared" si="52"/>
        <v/>
      </c>
      <c r="K348" s="14"/>
      <c r="L348" s="49"/>
      <c r="M348">
        <f t="shared" si="53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48"/>
        <v/>
      </c>
      <c r="C349" s="69" t="str">
        <f t="shared" si="54"/>
        <v/>
      </c>
      <c r="D349" s="70" t="str">
        <f t="shared" si="49"/>
        <v/>
      </c>
      <c r="E349" s="70" t="str">
        <f t="shared" si="50"/>
        <v/>
      </c>
      <c r="F349" s="70" t="str">
        <f t="shared" si="50"/>
        <v/>
      </c>
      <c r="G349" s="70" t="str">
        <f t="shared" si="51"/>
        <v/>
      </c>
      <c r="H349" s="70" t="str">
        <f>IF(M349=0,"",1+COUNTIF(会員コール!$A$1:$A$198,M349))</f>
        <v/>
      </c>
      <c r="I349" s="71"/>
      <c r="J349" s="71" t="str">
        <f t="shared" si="52"/>
        <v/>
      </c>
      <c r="K349" s="14"/>
      <c r="L349" s="49"/>
      <c r="M349">
        <f t="shared" si="53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48"/>
        <v/>
      </c>
      <c r="C350" s="69" t="str">
        <f t="shared" si="54"/>
        <v/>
      </c>
      <c r="D350" s="70" t="str">
        <f t="shared" si="49"/>
        <v/>
      </c>
      <c r="E350" s="70" t="str">
        <f t="shared" si="50"/>
        <v/>
      </c>
      <c r="F350" s="70" t="str">
        <f t="shared" si="50"/>
        <v/>
      </c>
      <c r="G350" s="70" t="str">
        <f t="shared" si="51"/>
        <v/>
      </c>
      <c r="H350" s="70" t="str">
        <f>IF(M350=0,"",1+COUNTIF(会員コール!$A$1:$A$198,M350))</f>
        <v/>
      </c>
      <c r="I350" s="71"/>
      <c r="J350" s="71" t="str">
        <f t="shared" si="52"/>
        <v/>
      </c>
      <c r="K350" s="14"/>
      <c r="L350" s="49"/>
      <c r="M350">
        <f t="shared" si="53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48"/>
        <v/>
      </c>
      <c r="C351" s="69" t="str">
        <f t="shared" si="54"/>
        <v/>
      </c>
      <c r="D351" s="70" t="str">
        <f t="shared" si="49"/>
        <v/>
      </c>
      <c r="E351" s="70" t="str">
        <f t="shared" si="50"/>
        <v/>
      </c>
      <c r="F351" s="70" t="str">
        <f t="shared" si="50"/>
        <v/>
      </c>
      <c r="G351" s="70" t="str">
        <f t="shared" si="51"/>
        <v/>
      </c>
      <c r="H351" s="70" t="str">
        <f>IF(M351=0,"",1+COUNTIF(会員コール!$A$1:$A$198,M351))</f>
        <v/>
      </c>
      <c r="I351" s="71"/>
      <c r="J351" s="71" t="str">
        <f t="shared" si="52"/>
        <v/>
      </c>
      <c r="K351" s="14"/>
      <c r="L351" s="15"/>
      <c r="M351">
        <f t="shared" si="53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48"/>
        <v/>
      </c>
      <c r="C352" s="69" t="str">
        <f t="shared" si="54"/>
        <v/>
      </c>
      <c r="D352" s="73" t="str">
        <f t="shared" si="49"/>
        <v/>
      </c>
      <c r="E352" s="73" t="str">
        <f t="shared" si="50"/>
        <v/>
      </c>
      <c r="F352" s="73" t="str">
        <f t="shared" si="50"/>
        <v/>
      </c>
      <c r="G352" s="73" t="str">
        <f t="shared" si="51"/>
        <v/>
      </c>
      <c r="H352" s="73" t="str">
        <f>IF(M352=0,"",1+COUNTIF(会員コール!$A$1:$A$198,M352))</f>
        <v/>
      </c>
      <c r="I352" s="74"/>
      <c r="J352" s="74" t="str">
        <f t="shared" si="52"/>
        <v/>
      </c>
      <c r="K352" s="14"/>
      <c r="L352" s="15"/>
      <c r="M352">
        <f t="shared" si="53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48"/>
        <v/>
      </c>
      <c r="C353" s="69" t="str">
        <f t="shared" si="54"/>
        <v/>
      </c>
      <c r="D353" s="70" t="str">
        <f t="shared" si="49"/>
        <v/>
      </c>
      <c r="E353" s="70" t="str">
        <f t="shared" si="50"/>
        <v/>
      </c>
      <c r="F353" s="70" t="str">
        <f t="shared" si="50"/>
        <v/>
      </c>
      <c r="G353" s="70" t="str">
        <f t="shared" si="51"/>
        <v/>
      </c>
      <c r="H353" s="70" t="str">
        <f>IF(M353=0,"",1+COUNTIF(会員コール!$A$1:$A$198,M353))</f>
        <v/>
      </c>
      <c r="I353" s="71"/>
      <c r="J353" s="71" t="str">
        <f t="shared" si="52"/>
        <v/>
      </c>
      <c r="K353" s="14"/>
      <c r="L353" s="15"/>
      <c r="M353">
        <f t="shared" si="53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48"/>
        <v/>
      </c>
      <c r="C354" s="69" t="str">
        <f t="shared" si="54"/>
        <v/>
      </c>
      <c r="D354" s="70" t="str">
        <f t="shared" si="49"/>
        <v/>
      </c>
      <c r="E354" s="70" t="str">
        <f t="shared" si="50"/>
        <v/>
      </c>
      <c r="F354" s="70" t="str">
        <f t="shared" si="50"/>
        <v/>
      </c>
      <c r="G354" s="70" t="str">
        <f t="shared" si="51"/>
        <v/>
      </c>
      <c r="H354" s="70" t="str">
        <f>IF(M354=0,"",1+COUNTIF(会員コール!$A$1:$A$198,M354))</f>
        <v/>
      </c>
      <c r="I354" s="71"/>
      <c r="J354" s="71" t="str">
        <f t="shared" si="52"/>
        <v/>
      </c>
      <c r="K354" s="14"/>
      <c r="L354" s="15"/>
      <c r="M354">
        <f t="shared" si="53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48"/>
        <v/>
      </c>
      <c r="C355" s="69" t="str">
        <f t="shared" si="54"/>
        <v/>
      </c>
      <c r="D355" s="70" t="str">
        <f t="shared" si="49"/>
        <v/>
      </c>
      <c r="E355" s="70" t="str">
        <f t="shared" si="50"/>
        <v/>
      </c>
      <c r="F355" s="70" t="str">
        <f t="shared" si="50"/>
        <v/>
      </c>
      <c r="G355" s="70" t="str">
        <f t="shared" si="51"/>
        <v/>
      </c>
      <c r="H355" s="70" t="str">
        <f>IF(M355=0,"",1+COUNTIF(会員コール!$A$1:$A$198,M355))</f>
        <v/>
      </c>
      <c r="I355" s="71"/>
      <c r="J355" s="71" t="str">
        <f t="shared" si="52"/>
        <v/>
      </c>
      <c r="K355" s="14"/>
      <c r="L355" s="15"/>
      <c r="M355">
        <f t="shared" si="53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48"/>
        <v/>
      </c>
      <c r="C356" s="69" t="str">
        <f t="shared" si="54"/>
        <v/>
      </c>
      <c r="D356" s="70" t="str">
        <f t="shared" si="49"/>
        <v/>
      </c>
      <c r="E356" s="70" t="str">
        <f t="shared" si="50"/>
        <v/>
      </c>
      <c r="F356" s="70" t="str">
        <f t="shared" si="50"/>
        <v/>
      </c>
      <c r="G356" s="70" t="str">
        <f t="shared" si="51"/>
        <v/>
      </c>
      <c r="H356" s="70" t="str">
        <f>IF(M356=0,"",1+COUNTIF(会員コール!$A$1:$A$198,M356))</f>
        <v/>
      </c>
      <c r="I356" s="71"/>
      <c r="J356" s="71" t="str">
        <f t="shared" si="52"/>
        <v/>
      </c>
      <c r="K356" s="14"/>
      <c r="L356" s="15"/>
      <c r="M356">
        <f t="shared" si="53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48"/>
        <v/>
      </c>
      <c r="C357" s="69" t="str">
        <f t="shared" si="54"/>
        <v/>
      </c>
      <c r="D357" s="70" t="str">
        <f t="shared" si="49"/>
        <v/>
      </c>
      <c r="E357" s="70" t="str">
        <f t="shared" si="50"/>
        <v/>
      </c>
      <c r="F357" s="70" t="str">
        <f t="shared" si="50"/>
        <v/>
      </c>
      <c r="G357" s="70" t="str">
        <f t="shared" si="51"/>
        <v/>
      </c>
      <c r="H357" s="70" t="str">
        <f>IF(M357=0,"",1+COUNTIF(会員コール!$A$1:$A$198,M357))</f>
        <v/>
      </c>
      <c r="I357" s="71"/>
      <c r="J357" s="71" t="str">
        <f t="shared" si="52"/>
        <v/>
      </c>
      <c r="K357" s="14"/>
      <c r="L357" s="15"/>
      <c r="M357">
        <f t="shared" si="53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48"/>
        <v/>
      </c>
      <c r="C358" s="69" t="str">
        <f t="shared" si="54"/>
        <v/>
      </c>
      <c r="D358" s="70" t="str">
        <f t="shared" si="49"/>
        <v/>
      </c>
      <c r="E358" s="70" t="str">
        <f t="shared" si="50"/>
        <v/>
      </c>
      <c r="F358" s="70" t="str">
        <f t="shared" si="50"/>
        <v/>
      </c>
      <c r="G358" s="70" t="str">
        <f t="shared" si="51"/>
        <v/>
      </c>
      <c r="H358" s="70" t="str">
        <f>IF(M358=0,"",1+COUNTIF(会員コール!$A$1:$A$198,M358))</f>
        <v/>
      </c>
      <c r="I358" s="71"/>
      <c r="J358" s="71" t="str">
        <f t="shared" si="52"/>
        <v/>
      </c>
      <c r="K358" s="14"/>
      <c r="L358" s="15"/>
      <c r="M358">
        <f t="shared" si="53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48"/>
        <v/>
      </c>
      <c r="C359" s="69" t="str">
        <f t="shared" si="54"/>
        <v/>
      </c>
      <c r="D359" s="70" t="str">
        <f t="shared" si="49"/>
        <v/>
      </c>
      <c r="E359" s="70" t="str">
        <f t="shared" si="50"/>
        <v/>
      </c>
      <c r="F359" s="70" t="str">
        <f t="shared" si="50"/>
        <v/>
      </c>
      <c r="G359" s="70" t="str">
        <f t="shared" si="51"/>
        <v/>
      </c>
      <c r="H359" s="70" t="str">
        <f>IF(M359=0,"",1+COUNTIF(会員コール!$A$1:$A$198,M359))</f>
        <v/>
      </c>
      <c r="I359" s="71"/>
      <c r="J359" s="71" t="str">
        <f t="shared" si="52"/>
        <v/>
      </c>
      <c r="K359" s="14"/>
      <c r="L359" s="15"/>
      <c r="M359">
        <f t="shared" si="53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48"/>
        <v/>
      </c>
      <c r="C360" s="69" t="str">
        <f t="shared" si="54"/>
        <v/>
      </c>
      <c r="D360" s="73" t="str">
        <f t="shared" si="49"/>
        <v/>
      </c>
      <c r="E360" s="73" t="str">
        <f t="shared" si="50"/>
        <v/>
      </c>
      <c r="F360" s="73" t="str">
        <f t="shared" si="50"/>
        <v/>
      </c>
      <c r="G360" s="73" t="str">
        <f t="shared" si="51"/>
        <v/>
      </c>
      <c r="H360" s="73" t="str">
        <f>IF(M360=0,"",1+COUNTIF(会員コール!$A$1:$A$198,M360))</f>
        <v/>
      </c>
      <c r="I360" s="74"/>
      <c r="J360" s="74" t="str">
        <f t="shared" si="52"/>
        <v/>
      </c>
      <c r="K360" s="14"/>
      <c r="L360" s="15"/>
      <c r="M360">
        <f t="shared" si="53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48"/>
        <v/>
      </c>
      <c r="C361" s="69" t="str">
        <f t="shared" si="54"/>
        <v/>
      </c>
      <c r="D361" s="70" t="str">
        <f t="shared" si="49"/>
        <v/>
      </c>
      <c r="E361" s="70" t="str">
        <f t="shared" si="50"/>
        <v/>
      </c>
      <c r="F361" s="70" t="str">
        <f t="shared" si="50"/>
        <v/>
      </c>
      <c r="G361" s="70" t="str">
        <f t="shared" si="51"/>
        <v/>
      </c>
      <c r="H361" s="70" t="str">
        <f>IF(M361=0,"",1+COUNTIF(会員コール!$A$1:$A$198,M361))</f>
        <v/>
      </c>
      <c r="I361" s="71"/>
      <c r="J361" s="71" t="str">
        <f t="shared" si="52"/>
        <v/>
      </c>
      <c r="K361" s="14"/>
      <c r="L361" s="15"/>
      <c r="M361">
        <f t="shared" si="53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48"/>
        <v/>
      </c>
      <c r="C362" s="69" t="str">
        <f t="shared" si="54"/>
        <v/>
      </c>
      <c r="D362" s="73" t="str">
        <f t="shared" si="49"/>
        <v/>
      </c>
      <c r="E362" s="73" t="str">
        <f t="shared" si="50"/>
        <v/>
      </c>
      <c r="F362" s="73" t="str">
        <f t="shared" si="50"/>
        <v/>
      </c>
      <c r="G362" s="73" t="str">
        <f t="shared" si="51"/>
        <v/>
      </c>
      <c r="H362" s="73" t="str">
        <f>IF(M362=0,"",1+COUNTIF(会員コール!$A$1:$A$198,M362))</f>
        <v/>
      </c>
      <c r="I362" s="74"/>
      <c r="J362" s="74" t="str">
        <f t="shared" si="52"/>
        <v/>
      </c>
      <c r="K362" s="14"/>
      <c r="L362" s="15"/>
      <c r="M362">
        <f t="shared" si="53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48"/>
        <v/>
      </c>
      <c r="C363" s="69" t="str">
        <f t="shared" si="54"/>
        <v/>
      </c>
      <c r="D363" s="70" t="str">
        <f t="shared" si="49"/>
        <v/>
      </c>
      <c r="E363" s="70" t="str">
        <f t="shared" si="50"/>
        <v/>
      </c>
      <c r="F363" s="70" t="str">
        <f t="shared" si="50"/>
        <v/>
      </c>
      <c r="G363" s="70" t="str">
        <f t="shared" si="51"/>
        <v/>
      </c>
      <c r="H363" s="70" t="str">
        <f>IF(M363=0,"",1+COUNTIF(会員コール!$A$1:$A$198,M363))</f>
        <v/>
      </c>
      <c r="I363" s="71"/>
      <c r="J363" s="71" t="str">
        <f t="shared" si="52"/>
        <v/>
      </c>
      <c r="K363" s="14"/>
      <c r="L363" s="15"/>
      <c r="M363">
        <f t="shared" si="53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48"/>
        <v/>
      </c>
      <c r="C364" s="69" t="str">
        <f t="shared" si="54"/>
        <v/>
      </c>
      <c r="D364" s="73" t="str">
        <f t="shared" si="49"/>
        <v/>
      </c>
      <c r="E364" s="73" t="str">
        <f t="shared" si="50"/>
        <v/>
      </c>
      <c r="F364" s="73" t="str">
        <f t="shared" si="50"/>
        <v/>
      </c>
      <c r="G364" s="73" t="str">
        <f t="shared" si="51"/>
        <v/>
      </c>
      <c r="H364" s="73" t="str">
        <f>IF(M364=0,"",1+COUNTIF(会員コール!$A$1:$A$198,M364))</f>
        <v/>
      </c>
      <c r="I364" s="74"/>
      <c r="J364" s="74" t="str">
        <f t="shared" si="52"/>
        <v/>
      </c>
      <c r="K364" s="14"/>
      <c r="L364" s="15"/>
      <c r="M364">
        <f t="shared" si="53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48"/>
        <v/>
      </c>
      <c r="C365" s="69" t="str">
        <f t="shared" si="54"/>
        <v/>
      </c>
      <c r="D365" s="70" t="str">
        <f t="shared" si="49"/>
        <v/>
      </c>
      <c r="E365" s="70" t="str">
        <f t="shared" si="50"/>
        <v/>
      </c>
      <c r="F365" s="70" t="str">
        <f t="shared" si="50"/>
        <v/>
      </c>
      <c r="G365" s="70" t="str">
        <f t="shared" si="51"/>
        <v/>
      </c>
      <c r="H365" s="70" t="str">
        <f>IF(M365=0,"",1+COUNTIF(会員コール!$A$1:$A$198,M365))</f>
        <v/>
      </c>
      <c r="I365" s="71"/>
      <c r="J365" s="71" t="str">
        <f t="shared" si="52"/>
        <v/>
      </c>
      <c r="K365" s="14"/>
      <c r="L365" s="15"/>
      <c r="M365">
        <f t="shared" si="53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48"/>
        <v/>
      </c>
      <c r="C366" s="69" t="str">
        <f t="shared" si="54"/>
        <v/>
      </c>
      <c r="D366" s="73" t="str">
        <f t="shared" si="49"/>
        <v/>
      </c>
      <c r="E366" s="73" t="str">
        <f t="shared" si="50"/>
        <v/>
      </c>
      <c r="F366" s="73" t="str">
        <f t="shared" si="50"/>
        <v/>
      </c>
      <c r="G366" s="73" t="str">
        <f t="shared" si="51"/>
        <v/>
      </c>
      <c r="H366" s="73" t="str">
        <f>IF(M366=0,"",1+COUNTIF(会員コール!$A$1:$A$198,M366))</f>
        <v/>
      </c>
      <c r="I366" s="74"/>
      <c r="J366" s="74" t="str">
        <f t="shared" si="52"/>
        <v/>
      </c>
      <c r="K366" s="14"/>
      <c r="L366" s="15"/>
      <c r="M366">
        <f t="shared" si="53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si="48"/>
        <v/>
      </c>
      <c r="C367" s="69" t="str">
        <f t="shared" si="54"/>
        <v/>
      </c>
      <c r="D367" s="70" t="str">
        <f t="shared" si="49"/>
        <v/>
      </c>
      <c r="E367" s="70" t="str">
        <f t="shared" ref="E367:F384" si="55">IF(Q367="","",Q367)</f>
        <v/>
      </c>
      <c r="F367" s="70" t="str">
        <f t="shared" si="55"/>
        <v/>
      </c>
      <c r="G367" s="70" t="str">
        <f t="shared" si="51"/>
        <v/>
      </c>
      <c r="H367" s="70" t="str">
        <f>IF(M367=0,"",1+COUNTIF(会員コール!$A$1:$A$198,M367))</f>
        <v/>
      </c>
      <c r="I367" s="71"/>
      <c r="J367" s="71" t="str">
        <f t="shared" si="52"/>
        <v/>
      </c>
      <c r="K367" s="14"/>
      <c r="L367" s="15"/>
      <c r="M367">
        <f t="shared" si="53"/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48"/>
        <v/>
      </c>
      <c r="C368" s="69" t="str">
        <f t="shared" si="54"/>
        <v/>
      </c>
      <c r="D368" s="73" t="str">
        <f t="shared" si="49"/>
        <v/>
      </c>
      <c r="E368" s="73" t="str">
        <f t="shared" si="55"/>
        <v/>
      </c>
      <c r="F368" s="73" t="str">
        <f t="shared" si="55"/>
        <v/>
      </c>
      <c r="G368" s="73" t="str">
        <f t="shared" si="51"/>
        <v/>
      </c>
      <c r="H368" s="73" t="str">
        <f>IF(M368=0,"",1+COUNTIF(会員コール!$A$1:$A$198,M368))</f>
        <v/>
      </c>
      <c r="I368" s="74"/>
      <c r="J368" s="74" t="str">
        <f t="shared" si="52"/>
        <v/>
      </c>
      <c r="K368" s="14"/>
      <c r="L368" s="15"/>
      <c r="M368">
        <f t="shared" si="53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48"/>
        <v/>
      </c>
      <c r="C369" s="69" t="str">
        <f t="shared" si="54"/>
        <v/>
      </c>
      <c r="D369" s="70" t="str">
        <f t="shared" si="49"/>
        <v/>
      </c>
      <c r="E369" s="70" t="str">
        <f t="shared" si="55"/>
        <v/>
      </c>
      <c r="F369" s="70" t="str">
        <f t="shared" si="55"/>
        <v/>
      </c>
      <c r="G369" s="70" t="str">
        <f t="shared" si="51"/>
        <v/>
      </c>
      <c r="H369" s="70" t="str">
        <f>IF(M369=0,"",1+COUNTIF(会員コール!$A$1:$A$198,M369))</f>
        <v/>
      </c>
      <c r="I369" s="71"/>
      <c r="J369" s="71" t="str">
        <f t="shared" si="52"/>
        <v/>
      </c>
      <c r="K369" s="14"/>
      <c r="L369" s="15"/>
      <c r="M369">
        <f t="shared" si="53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48"/>
        <v/>
      </c>
      <c r="C370" s="69" t="str">
        <f t="shared" si="54"/>
        <v/>
      </c>
      <c r="D370" s="73" t="str">
        <f t="shared" si="49"/>
        <v/>
      </c>
      <c r="E370" s="73" t="str">
        <f t="shared" si="55"/>
        <v/>
      </c>
      <c r="F370" s="73" t="str">
        <f t="shared" si="55"/>
        <v/>
      </c>
      <c r="G370" s="73" t="str">
        <f t="shared" si="51"/>
        <v/>
      </c>
      <c r="H370" s="73" t="str">
        <f>IF(M370=0,"",1+COUNTIF(会員コール!$A$1:$A$198,M370))</f>
        <v/>
      </c>
      <c r="I370" s="74"/>
      <c r="J370" s="74" t="str">
        <f t="shared" si="52"/>
        <v/>
      </c>
      <c r="K370" s="14"/>
      <c r="L370" s="15"/>
      <c r="M370">
        <f t="shared" si="53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48"/>
        <v/>
      </c>
      <c r="C371" s="69" t="str">
        <f t="shared" si="54"/>
        <v/>
      </c>
      <c r="D371" s="70" t="str">
        <f t="shared" si="49"/>
        <v/>
      </c>
      <c r="E371" s="70" t="str">
        <f t="shared" si="55"/>
        <v/>
      </c>
      <c r="F371" s="70" t="str">
        <f t="shared" si="55"/>
        <v/>
      </c>
      <c r="G371" s="70" t="str">
        <f t="shared" si="51"/>
        <v/>
      </c>
      <c r="H371" s="70" t="str">
        <f>IF(M371=0,"",1+COUNTIF(会員コール!$A$1:$A$198,M371))</f>
        <v/>
      </c>
      <c r="I371" s="71"/>
      <c r="J371" s="71" t="str">
        <f t="shared" si="52"/>
        <v/>
      </c>
      <c r="K371" s="14"/>
      <c r="L371" s="15"/>
      <c r="M371">
        <f t="shared" si="53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48"/>
        <v/>
      </c>
      <c r="C372" s="69" t="str">
        <f t="shared" si="54"/>
        <v/>
      </c>
      <c r="D372" s="73" t="str">
        <f t="shared" si="49"/>
        <v/>
      </c>
      <c r="E372" s="73" t="str">
        <f t="shared" si="55"/>
        <v/>
      </c>
      <c r="F372" s="73" t="str">
        <f t="shared" si="55"/>
        <v/>
      </c>
      <c r="G372" s="73" t="str">
        <f t="shared" si="51"/>
        <v/>
      </c>
      <c r="H372" s="73" t="str">
        <f>IF(M372=0,"",1+COUNTIF(会員コール!$A$1:$A$198,M372))</f>
        <v/>
      </c>
      <c r="I372" s="74"/>
      <c r="J372" s="74" t="str">
        <f t="shared" si="52"/>
        <v/>
      </c>
      <c r="K372" s="14"/>
      <c r="L372" s="15"/>
      <c r="M372">
        <f t="shared" si="53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48"/>
        <v/>
      </c>
      <c r="C373" s="69" t="str">
        <f t="shared" si="54"/>
        <v/>
      </c>
      <c r="D373" s="70" t="str">
        <f t="shared" si="49"/>
        <v/>
      </c>
      <c r="E373" s="70" t="str">
        <f t="shared" si="55"/>
        <v/>
      </c>
      <c r="F373" s="70" t="str">
        <f t="shared" si="55"/>
        <v/>
      </c>
      <c r="G373" s="70" t="str">
        <f t="shared" si="51"/>
        <v/>
      </c>
      <c r="H373" s="70" t="str">
        <f>IF(M373=0,"",1+COUNTIF(会員コール!$A$1:$A$198,M373))</f>
        <v/>
      </c>
      <c r="I373" s="71"/>
      <c r="J373" s="71" t="str">
        <f t="shared" si="52"/>
        <v/>
      </c>
      <c r="K373" s="14"/>
      <c r="L373" s="15"/>
      <c r="M373">
        <f t="shared" si="53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48"/>
        <v/>
      </c>
      <c r="C374" s="69" t="str">
        <f t="shared" si="54"/>
        <v/>
      </c>
      <c r="D374" s="73" t="str">
        <f t="shared" si="49"/>
        <v/>
      </c>
      <c r="E374" s="73" t="str">
        <f t="shared" si="55"/>
        <v/>
      </c>
      <c r="F374" s="73" t="str">
        <f t="shared" si="55"/>
        <v/>
      </c>
      <c r="G374" s="73" t="str">
        <f t="shared" si="51"/>
        <v/>
      </c>
      <c r="H374" s="73" t="str">
        <f>IF(M374=0,"",1+COUNTIF(会員コール!$A$1:$A$198,M374))</f>
        <v/>
      </c>
      <c r="I374" s="74"/>
      <c r="J374" s="74" t="str">
        <f t="shared" si="52"/>
        <v/>
      </c>
      <c r="K374" s="14"/>
      <c r="L374" s="15"/>
      <c r="M374">
        <f t="shared" si="53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48"/>
        <v/>
      </c>
      <c r="C375" s="69" t="str">
        <f t="shared" si="54"/>
        <v/>
      </c>
      <c r="D375" s="70" t="str">
        <f t="shared" si="49"/>
        <v/>
      </c>
      <c r="E375" s="70" t="str">
        <f t="shared" si="55"/>
        <v/>
      </c>
      <c r="F375" s="70" t="str">
        <f t="shared" si="55"/>
        <v/>
      </c>
      <c r="G375" s="70" t="str">
        <f t="shared" si="51"/>
        <v/>
      </c>
      <c r="H375" s="70" t="str">
        <f>IF(M375=0,"",1+COUNTIF(会員コール!$A$1:$A$198,M375))</f>
        <v/>
      </c>
      <c r="I375" s="71"/>
      <c r="J375" s="71" t="str">
        <f t="shared" si="52"/>
        <v/>
      </c>
      <c r="K375" s="14"/>
      <c r="L375" s="15"/>
      <c r="M375">
        <f t="shared" si="53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48"/>
        <v/>
      </c>
      <c r="C376" s="69" t="str">
        <f t="shared" si="54"/>
        <v/>
      </c>
      <c r="D376" s="70" t="str">
        <f t="shared" si="49"/>
        <v/>
      </c>
      <c r="E376" s="70" t="str">
        <f t="shared" si="55"/>
        <v/>
      </c>
      <c r="F376" s="70" t="str">
        <f t="shared" si="55"/>
        <v/>
      </c>
      <c r="G376" s="70" t="str">
        <f t="shared" si="51"/>
        <v/>
      </c>
      <c r="H376" s="70" t="str">
        <f>IF(M376=0,"",1+COUNTIF(会員コール!$A$1:$A$198,M376))</f>
        <v/>
      </c>
      <c r="I376" s="71"/>
      <c r="J376" s="71" t="str">
        <f t="shared" si="52"/>
        <v/>
      </c>
      <c r="K376" s="14"/>
      <c r="L376" s="15"/>
      <c r="M376">
        <f t="shared" si="53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48"/>
        <v/>
      </c>
      <c r="C377" s="69" t="str">
        <f t="shared" si="54"/>
        <v/>
      </c>
      <c r="D377" s="73" t="str">
        <f t="shared" si="49"/>
        <v/>
      </c>
      <c r="E377" s="73" t="str">
        <f t="shared" si="55"/>
        <v/>
      </c>
      <c r="F377" s="73" t="str">
        <f t="shared" si="55"/>
        <v/>
      </c>
      <c r="G377" s="73" t="str">
        <f t="shared" si="51"/>
        <v/>
      </c>
      <c r="H377" s="73" t="str">
        <f>IF(M377=0,"",1+COUNTIF(会員コール!$A$1:$A$198,M377))</f>
        <v/>
      </c>
      <c r="I377" s="74"/>
      <c r="J377" s="74" t="str">
        <f t="shared" si="52"/>
        <v/>
      </c>
      <c r="K377" s="14"/>
      <c r="L377" s="15"/>
      <c r="M377">
        <f t="shared" si="53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48"/>
        <v/>
      </c>
      <c r="C378" s="69" t="str">
        <f t="shared" si="54"/>
        <v/>
      </c>
      <c r="D378" s="70" t="str">
        <f t="shared" si="49"/>
        <v/>
      </c>
      <c r="E378" s="70" t="str">
        <f t="shared" si="55"/>
        <v/>
      </c>
      <c r="F378" s="70" t="str">
        <f t="shared" si="55"/>
        <v/>
      </c>
      <c r="G378" s="70" t="str">
        <f t="shared" si="51"/>
        <v/>
      </c>
      <c r="H378" s="70" t="str">
        <f>IF(M378=0,"",1+COUNTIF(会員コール!$A$1:$A$198,M378))</f>
        <v/>
      </c>
      <c r="I378" s="71"/>
      <c r="J378" s="71" t="str">
        <f t="shared" si="52"/>
        <v/>
      </c>
      <c r="K378" s="14"/>
      <c r="L378" s="15"/>
      <c r="M378">
        <f t="shared" si="53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48"/>
        <v/>
      </c>
      <c r="C379" s="69" t="str">
        <f t="shared" si="54"/>
        <v/>
      </c>
      <c r="D379" s="73" t="str">
        <f t="shared" si="49"/>
        <v/>
      </c>
      <c r="E379" s="73" t="str">
        <f t="shared" si="55"/>
        <v/>
      </c>
      <c r="F379" s="73" t="str">
        <f t="shared" si="55"/>
        <v/>
      </c>
      <c r="G379" s="73" t="str">
        <f t="shared" si="51"/>
        <v/>
      </c>
      <c r="H379" s="73" t="str">
        <f>IF(M379=0,"",1+COUNTIF(会員コール!$A$1:$A$198,M379))</f>
        <v/>
      </c>
      <c r="I379" s="74"/>
      <c r="J379" s="74" t="str">
        <f t="shared" si="52"/>
        <v/>
      </c>
      <c r="K379" s="14"/>
      <c r="L379" s="15"/>
      <c r="M379">
        <f t="shared" si="53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48"/>
        <v/>
      </c>
      <c r="C380" s="69" t="str">
        <f t="shared" si="54"/>
        <v/>
      </c>
      <c r="D380" s="70" t="str">
        <f t="shared" si="49"/>
        <v/>
      </c>
      <c r="E380" s="70" t="str">
        <f t="shared" si="55"/>
        <v/>
      </c>
      <c r="F380" s="70" t="str">
        <f t="shared" si="55"/>
        <v/>
      </c>
      <c r="G380" s="70" t="str">
        <f t="shared" si="51"/>
        <v/>
      </c>
      <c r="H380" s="70" t="str">
        <f>IF(M380=0,"",1+COUNTIF(会員コール!$A$1:$A$198,M380))</f>
        <v/>
      </c>
      <c r="I380" s="71"/>
      <c r="J380" s="71" t="str">
        <f t="shared" si="52"/>
        <v/>
      </c>
      <c r="K380" s="14"/>
      <c r="L380" s="15"/>
      <c r="M380">
        <f t="shared" si="53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48"/>
        <v/>
      </c>
      <c r="C381" s="69" t="str">
        <f t="shared" si="54"/>
        <v/>
      </c>
      <c r="D381" s="73" t="str">
        <f t="shared" si="49"/>
        <v/>
      </c>
      <c r="E381" s="73" t="str">
        <f t="shared" si="55"/>
        <v/>
      </c>
      <c r="F381" s="73" t="str">
        <f t="shared" si="55"/>
        <v/>
      </c>
      <c r="G381" s="73" t="str">
        <f t="shared" si="51"/>
        <v/>
      </c>
      <c r="H381" s="73" t="str">
        <f>IF(M381=0,"",1+COUNTIF(会員コール!$A$1:$A$198,M381))</f>
        <v/>
      </c>
      <c r="I381" s="74"/>
      <c r="J381" s="74" t="str">
        <f t="shared" si="52"/>
        <v/>
      </c>
      <c r="K381" s="14"/>
      <c r="L381" s="15"/>
      <c r="M381">
        <f t="shared" si="53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48"/>
        <v/>
      </c>
      <c r="C382" s="69" t="str">
        <f t="shared" si="54"/>
        <v/>
      </c>
      <c r="D382" s="70" t="str">
        <f t="shared" si="49"/>
        <v/>
      </c>
      <c r="E382" s="70" t="str">
        <f t="shared" si="55"/>
        <v/>
      </c>
      <c r="F382" s="70" t="str">
        <f t="shared" si="55"/>
        <v/>
      </c>
      <c r="G382" s="70" t="str">
        <f t="shared" si="51"/>
        <v/>
      </c>
      <c r="H382" s="70" t="str">
        <f>IF(M382=0,"",1+COUNTIF(会員コール!$A$1:$A$198,M382))</f>
        <v/>
      </c>
      <c r="I382" s="71"/>
      <c r="J382" s="71" t="str">
        <f t="shared" si="52"/>
        <v/>
      </c>
      <c r="K382" s="14"/>
      <c r="L382" s="15"/>
      <c r="M382">
        <f t="shared" si="53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48"/>
        <v/>
      </c>
      <c r="C383" s="69" t="str">
        <f t="shared" si="54"/>
        <v/>
      </c>
      <c r="D383" s="70" t="str">
        <f t="shared" si="49"/>
        <v/>
      </c>
      <c r="E383" s="70" t="str">
        <f t="shared" si="55"/>
        <v/>
      </c>
      <c r="F383" s="70" t="str">
        <f t="shared" si="55"/>
        <v/>
      </c>
      <c r="G383" s="70" t="str">
        <f t="shared" si="51"/>
        <v/>
      </c>
      <c r="H383" s="70" t="str">
        <f>IF(M383=0,"",1+COUNTIF(会員コール!$A$1:$A$198,M383))</f>
        <v/>
      </c>
      <c r="I383" s="71"/>
      <c r="J383" s="71" t="str">
        <f t="shared" si="52"/>
        <v/>
      </c>
      <c r="K383" s="14"/>
      <c r="L383" s="15"/>
      <c r="M383">
        <f t="shared" si="53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48"/>
        <v/>
      </c>
      <c r="C384" s="76" t="str">
        <f>IF(P384="","",LEFT(P384,6))</f>
        <v/>
      </c>
      <c r="D384" s="77" t="str">
        <f t="shared" si="49"/>
        <v/>
      </c>
      <c r="E384" s="77" t="str">
        <f t="shared" si="55"/>
        <v/>
      </c>
      <c r="F384" s="77" t="str">
        <f t="shared" si="55"/>
        <v/>
      </c>
      <c r="G384" s="77" t="str">
        <f t="shared" si="51"/>
        <v/>
      </c>
      <c r="H384" s="77" t="str">
        <f>IF(M384=0,"",1+COUNTIF(会員コール!$A$1:$A$198,M384))</f>
        <v/>
      </c>
      <c r="I384" s="78"/>
      <c r="J384" s="78" t="str">
        <f t="shared" si="52"/>
        <v/>
      </c>
      <c r="K384" s="14"/>
      <c r="L384" s="15"/>
      <c r="M384">
        <f t="shared" si="53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9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10</v>
      </c>
      <c r="C387" s="170"/>
      <c r="D387" s="47" t="str">
        <f>基本データ入力!$B$8</f>
        <v>JA1QRZ</v>
      </c>
      <c r="E387" s="52" t="s">
        <v>136</v>
      </c>
      <c r="F387" s="47" t="s">
        <v>313</v>
      </c>
      <c r="G387" s="171" t="s">
        <v>137</v>
      </c>
      <c r="H387" s="171"/>
      <c r="I387" s="171"/>
      <c r="J387" s="53" t="s">
        <v>383</v>
      </c>
      <c r="K387" s="10"/>
      <c r="N387" s="9"/>
      <c r="V387" s="11"/>
      <c r="W387" s="12"/>
    </row>
    <row r="388" spans="1:28" ht="15" customHeight="1">
      <c r="B388" s="18" t="s">
        <v>11</v>
      </c>
      <c r="C388" s="91" t="s">
        <v>411</v>
      </c>
      <c r="D388" s="18" t="s">
        <v>12</v>
      </c>
      <c r="E388" s="172" t="s">
        <v>13</v>
      </c>
      <c r="F388" s="172"/>
      <c r="G388" s="18" t="s">
        <v>14</v>
      </c>
      <c r="H388" s="17" t="s">
        <v>15</v>
      </c>
      <c r="I388" s="18" t="s">
        <v>16</v>
      </c>
      <c r="J388" s="18" t="s">
        <v>17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39" si="56">IF(O390="","",O390)</f>
        <v/>
      </c>
      <c r="C390" s="65" t="str">
        <f>IF(P390="","",LEFT(P390,6))</f>
        <v/>
      </c>
      <c r="D390" s="66" t="str">
        <f t="shared" ref="D390:D439" si="57">IF(N390="","",N390)</f>
        <v/>
      </c>
      <c r="E390" s="66" t="str">
        <f t="shared" ref="E390:F421" si="58">IF(Q390="","",Q390)</f>
        <v/>
      </c>
      <c r="F390" s="66" t="str">
        <f t="shared" si="58"/>
        <v/>
      </c>
      <c r="G390" s="66" t="str">
        <f t="shared" ref="G390:G439" si="5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39" si="60">IF(T390="","",T390)</f>
        <v/>
      </c>
      <c r="K390" s="14"/>
      <c r="L390" s="49"/>
      <c r="M390">
        <f t="shared" ref="M390:M439" si="6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56"/>
        <v/>
      </c>
      <c r="C391" s="69" t="str">
        <f>IF(P391="","",LEFT(P391,6))</f>
        <v/>
      </c>
      <c r="D391" s="70" t="str">
        <f t="shared" si="57"/>
        <v/>
      </c>
      <c r="E391" s="70" t="str">
        <f t="shared" si="58"/>
        <v/>
      </c>
      <c r="F391" s="70" t="str">
        <f t="shared" si="58"/>
        <v/>
      </c>
      <c r="G391" s="70" t="str">
        <f t="shared" si="59"/>
        <v/>
      </c>
      <c r="H391" s="70" t="str">
        <f>IF(M391=0,"",1+COUNTIF(会員コール!$A$1:$A$198,M391))</f>
        <v/>
      </c>
      <c r="I391" s="71"/>
      <c r="J391" s="71" t="str">
        <f t="shared" si="60"/>
        <v/>
      </c>
      <c r="K391" s="14"/>
      <c r="L391" s="49"/>
      <c r="M391">
        <f t="shared" si="6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56"/>
        <v/>
      </c>
      <c r="C392" s="69" t="str">
        <f t="shared" ref="C392:C438" si="62">IF(P392="","",LEFT(P392,6))</f>
        <v/>
      </c>
      <c r="D392" s="70" t="str">
        <f t="shared" si="57"/>
        <v/>
      </c>
      <c r="E392" s="70" t="str">
        <f t="shared" si="58"/>
        <v/>
      </c>
      <c r="F392" s="70" t="str">
        <f t="shared" si="58"/>
        <v/>
      </c>
      <c r="G392" s="70" t="str">
        <f t="shared" si="59"/>
        <v/>
      </c>
      <c r="H392" s="70" t="str">
        <f>IF(M392=0,"",1+COUNTIF(会員コール!$A$1:$A$198,M392))</f>
        <v/>
      </c>
      <c r="I392" s="71"/>
      <c r="J392" s="71" t="str">
        <f t="shared" si="60"/>
        <v/>
      </c>
      <c r="K392" s="14"/>
      <c r="L392" s="49"/>
      <c r="M392">
        <f t="shared" si="6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56"/>
        <v/>
      </c>
      <c r="C393" s="69" t="str">
        <f t="shared" si="62"/>
        <v/>
      </c>
      <c r="D393" s="70" t="str">
        <f t="shared" si="57"/>
        <v/>
      </c>
      <c r="E393" s="70" t="str">
        <f t="shared" si="58"/>
        <v/>
      </c>
      <c r="F393" s="70" t="str">
        <f t="shared" si="58"/>
        <v/>
      </c>
      <c r="G393" s="70" t="str">
        <f t="shared" si="59"/>
        <v/>
      </c>
      <c r="H393" s="70" t="str">
        <f>IF(M393=0,"",1+COUNTIF(会員コール!$A$1:$A$198,M393))</f>
        <v/>
      </c>
      <c r="I393" s="71"/>
      <c r="J393" s="71" t="str">
        <f t="shared" si="60"/>
        <v/>
      </c>
      <c r="K393" s="14"/>
      <c r="L393" s="49"/>
      <c r="M393">
        <f t="shared" si="6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56"/>
        <v/>
      </c>
      <c r="C394" s="69" t="str">
        <f t="shared" si="62"/>
        <v/>
      </c>
      <c r="D394" s="70" t="str">
        <f t="shared" si="57"/>
        <v/>
      </c>
      <c r="E394" s="70" t="str">
        <f t="shared" si="58"/>
        <v/>
      </c>
      <c r="F394" s="70" t="str">
        <f t="shared" si="58"/>
        <v/>
      </c>
      <c r="G394" s="70" t="str">
        <f t="shared" si="59"/>
        <v/>
      </c>
      <c r="H394" s="70" t="str">
        <f>IF(M394=0,"",1+COUNTIF(会員コール!$A$1:$A$198,M394))</f>
        <v/>
      </c>
      <c r="I394" s="71"/>
      <c r="J394" s="71" t="str">
        <f t="shared" si="60"/>
        <v/>
      </c>
      <c r="K394" s="14"/>
      <c r="L394" s="49"/>
      <c r="M394">
        <f t="shared" si="6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56"/>
        <v/>
      </c>
      <c r="C395" s="69" t="str">
        <f t="shared" si="62"/>
        <v/>
      </c>
      <c r="D395" s="70" t="str">
        <f t="shared" si="57"/>
        <v/>
      </c>
      <c r="E395" s="70" t="str">
        <f t="shared" si="58"/>
        <v/>
      </c>
      <c r="F395" s="70" t="str">
        <f t="shared" si="58"/>
        <v/>
      </c>
      <c r="G395" s="70" t="str">
        <f t="shared" si="59"/>
        <v/>
      </c>
      <c r="H395" s="70" t="str">
        <f>IF(M395=0,"",1+COUNTIF(会員コール!$A$1:$A$198,M395))</f>
        <v/>
      </c>
      <c r="I395" s="71"/>
      <c r="J395" s="71" t="str">
        <f t="shared" si="60"/>
        <v/>
      </c>
      <c r="K395" s="14"/>
      <c r="L395" s="49"/>
      <c r="M395">
        <f t="shared" si="6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56"/>
        <v/>
      </c>
      <c r="C396" s="69" t="str">
        <f t="shared" si="62"/>
        <v/>
      </c>
      <c r="D396" s="70" t="str">
        <f t="shared" si="57"/>
        <v/>
      </c>
      <c r="E396" s="70" t="str">
        <f t="shared" si="58"/>
        <v/>
      </c>
      <c r="F396" s="70" t="str">
        <f t="shared" si="58"/>
        <v/>
      </c>
      <c r="G396" s="70" t="str">
        <f t="shared" si="59"/>
        <v/>
      </c>
      <c r="H396" s="70" t="str">
        <f>IF(M396=0,"",1+COUNTIF(会員コール!$A$1:$A$198,M396))</f>
        <v/>
      </c>
      <c r="I396" s="71"/>
      <c r="J396" s="71" t="str">
        <f t="shared" si="60"/>
        <v/>
      </c>
      <c r="K396" s="14"/>
      <c r="L396" s="49"/>
      <c r="M396">
        <f t="shared" si="6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56"/>
        <v/>
      </c>
      <c r="C397" s="69" t="str">
        <f t="shared" si="62"/>
        <v/>
      </c>
      <c r="D397" s="70" t="str">
        <f t="shared" si="57"/>
        <v/>
      </c>
      <c r="E397" s="70" t="str">
        <f t="shared" si="58"/>
        <v/>
      </c>
      <c r="F397" s="70" t="str">
        <f t="shared" si="58"/>
        <v/>
      </c>
      <c r="G397" s="70" t="str">
        <f t="shared" si="59"/>
        <v/>
      </c>
      <c r="H397" s="70" t="str">
        <f>IF(M397=0,"",1+COUNTIF(会員コール!$A$1:$A$198,M397))</f>
        <v/>
      </c>
      <c r="I397" s="71"/>
      <c r="J397" s="71" t="str">
        <f t="shared" si="60"/>
        <v/>
      </c>
      <c r="K397" s="14"/>
      <c r="L397" s="49"/>
      <c r="M397">
        <f t="shared" si="6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56"/>
        <v/>
      </c>
      <c r="C398" s="69" t="str">
        <f t="shared" si="62"/>
        <v/>
      </c>
      <c r="D398" s="70" t="str">
        <f t="shared" si="57"/>
        <v/>
      </c>
      <c r="E398" s="70" t="str">
        <f t="shared" si="58"/>
        <v/>
      </c>
      <c r="F398" s="70" t="str">
        <f t="shared" si="58"/>
        <v/>
      </c>
      <c r="G398" s="70" t="str">
        <f t="shared" si="59"/>
        <v/>
      </c>
      <c r="H398" s="70" t="str">
        <f>IF(M398=0,"",1+COUNTIF(会員コール!$A$1:$A$198,M398))</f>
        <v/>
      </c>
      <c r="I398" s="71"/>
      <c r="J398" s="71" t="str">
        <f t="shared" si="60"/>
        <v/>
      </c>
      <c r="K398" s="14"/>
      <c r="L398" s="49"/>
      <c r="M398">
        <f t="shared" si="6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56"/>
        <v/>
      </c>
      <c r="C399" s="69" t="str">
        <f t="shared" si="62"/>
        <v/>
      </c>
      <c r="D399" s="70" t="str">
        <f t="shared" si="57"/>
        <v/>
      </c>
      <c r="E399" s="70" t="str">
        <f t="shared" si="58"/>
        <v/>
      </c>
      <c r="F399" s="70" t="str">
        <f t="shared" si="58"/>
        <v/>
      </c>
      <c r="G399" s="70" t="str">
        <f t="shared" si="59"/>
        <v/>
      </c>
      <c r="H399" s="70" t="str">
        <f>IF(M399=0,"",1+COUNTIF(会員コール!$A$1:$A$198,M399))</f>
        <v/>
      </c>
      <c r="I399" s="71"/>
      <c r="J399" s="71" t="str">
        <f t="shared" si="60"/>
        <v/>
      </c>
      <c r="K399" s="14"/>
      <c r="L399" s="49"/>
      <c r="M399">
        <f t="shared" si="6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56"/>
        <v/>
      </c>
      <c r="C400" s="69" t="str">
        <f t="shared" si="62"/>
        <v/>
      </c>
      <c r="D400" s="70" t="str">
        <f t="shared" si="57"/>
        <v/>
      </c>
      <c r="E400" s="70" t="str">
        <f t="shared" si="58"/>
        <v/>
      </c>
      <c r="F400" s="70" t="str">
        <f t="shared" si="58"/>
        <v/>
      </c>
      <c r="G400" s="70" t="str">
        <f t="shared" si="59"/>
        <v/>
      </c>
      <c r="H400" s="70" t="str">
        <f>IF(M400=0,"",1+COUNTIF(会員コール!$A$1:$A$198,M400))</f>
        <v/>
      </c>
      <c r="I400" s="71"/>
      <c r="J400" s="71" t="str">
        <f t="shared" si="60"/>
        <v/>
      </c>
      <c r="K400" s="14"/>
      <c r="L400" s="49"/>
      <c r="M400">
        <f t="shared" si="6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56"/>
        <v/>
      </c>
      <c r="C401" s="69" t="str">
        <f t="shared" si="62"/>
        <v/>
      </c>
      <c r="D401" s="70" t="str">
        <f t="shared" si="57"/>
        <v/>
      </c>
      <c r="E401" s="70" t="str">
        <f t="shared" si="58"/>
        <v/>
      </c>
      <c r="F401" s="70" t="str">
        <f t="shared" si="58"/>
        <v/>
      </c>
      <c r="G401" s="70" t="str">
        <f t="shared" si="59"/>
        <v/>
      </c>
      <c r="H401" s="70" t="str">
        <f>IF(M401=0,"",1+COUNTIF(会員コール!$A$1:$A$198,M401))</f>
        <v/>
      </c>
      <c r="I401" s="71"/>
      <c r="J401" s="71" t="str">
        <f t="shared" si="60"/>
        <v/>
      </c>
      <c r="K401" s="14"/>
      <c r="L401" s="49"/>
      <c r="M401">
        <f t="shared" si="6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56"/>
        <v/>
      </c>
      <c r="C402" s="69" t="str">
        <f t="shared" si="62"/>
        <v/>
      </c>
      <c r="D402" s="70" t="str">
        <f t="shared" si="57"/>
        <v/>
      </c>
      <c r="E402" s="70" t="str">
        <f t="shared" si="58"/>
        <v/>
      </c>
      <c r="F402" s="70" t="str">
        <f t="shared" si="58"/>
        <v/>
      </c>
      <c r="G402" s="70" t="str">
        <f t="shared" si="59"/>
        <v/>
      </c>
      <c r="H402" s="70" t="str">
        <f>IF(M402=0,"",1+COUNTIF(会員コール!$A$1:$A$198,M402))</f>
        <v/>
      </c>
      <c r="I402" s="71"/>
      <c r="J402" s="71" t="str">
        <f t="shared" si="60"/>
        <v/>
      </c>
      <c r="K402" s="14"/>
      <c r="L402" s="49"/>
      <c r="M402">
        <f t="shared" si="6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56"/>
        <v/>
      </c>
      <c r="C403" s="69" t="str">
        <f t="shared" si="62"/>
        <v/>
      </c>
      <c r="D403" s="70" t="str">
        <f t="shared" si="57"/>
        <v/>
      </c>
      <c r="E403" s="70" t="str">
        <f t="shared" si="58"/>
        <v/>
      </c>
      <c r="F403" s="70" t="str">
        <f t="shared" si="58"/>
        <v/>
      </c>
      <c r="G403" s="70" t="str">
        <f t="shared" si="59"/>
        <v/>
      </c>
      <c r="H403" s="70" t="str">
        <f>IF(M403=0,"",1+COUNTIF(会員コール!$A$1:$A$198,M403))</f>
        <v/>
      </c>
      <c r="I403" s="71"/>
      <c r="J403" s="71" t="str">
        <f t="shared" si="60"/>
        <v/>
      </c>
      <c r="K403" s="14"/>
      <c r="L403" s="49"/>
      <c r="M403">
        <f t="shared" si="6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56"/>
        <v/>
      </c>
      <c r="C404" s="69" t="str">
        <f t="shared" si="62"/>
        <v/>
      </c>
      <c r="D404" s="70" t="str">
        <f t="shared" si="57"/>
        <v/>
      </c>
      <c r="E404" s="70" t="str">
        <f t="shared" si="58"/>
        <v/>
      </c>
      <c r="F404" s="70" t="str">
        <f t="shared" si="58"/>
        <v/>
      </c>
      <c r="G404" s="70" t="str">
        <f t="shared" si="59"/>
        <v/>
      </c>
      <c r="H404" s="70" t="str">
        <f>IF(M404=0,"",1+COUNTIF(会員コール!$A$1:$A$198,M404))</f>
        <v/>
      </c>
      <c r="I404" s="71"/>
      <c r="J404" s="71" t="str">
        <f t="shared" si="60"/>
        <v/>
      </c>
      <c r="K404" s="14"/>
      <c r="L404" s="49"/>
      <c r="M404">
        <f t="shared" si="6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56"/>
        <v/>
      </c>
      <c r="C405" s="69" t="str">
        <f t="shared" si="62"/>
        <v/>
      </c>
      <c r="D405" s="70" t="str">
        <f t="shared" si="57"/>
        <v/>
      </c>
      <c r="E405" s="70" t="str">
        <f t="shared" si="58"/>
        <v/>
      </c>
      <c r="F405" s="70" t="str">
        <f t="shared" si="58"/>
        <v/>
      </c>
      <c r="G405" s="70" t="str">
        <f t="shared" si="59"/>
        <v/>
      </c>
      <c r="H405" s="70" t="str">
        <f>IF(M405=0,"",1+COUNTIF(会員コール!$A$1:$A$198,M405))</f>
        <v/>
      </c>
      <c r="I405" s="71"/>
      <c r="J405" s="71" t="str">
        <f t="shared" si="60"/>
        <v/>
      </c>
      <c r="K405" s="14"/>
      <c r="L405" s="49"/>
      <c r="M405">
        <f t="shared" si="6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56"/>
        <v/>
      </c>
      <c r="C406" s="69" t="str">
        <f t="shared" si="62"/>
        <v/>
      </c>
      <c r="D406" s="70" t="str">
        <f t="shared" si="57"/>
        <v/>
      </c>
      <c r="E406" s="70" t="str">
        <f t="shared" si="58"/>
        <v/>
      </c>
      <c r="F406" s="70" t="str">
        <f t="shared" si="58"/>
        <v/>
      </c>
      <c r="G406" s="70" t="str">
        <f t="shared" si="59"/>
        <v/>
      </c>
      <c r="H406" s="70" t="str">
        <f>IF(M406=0,"",1+COUNTIF(会員コール!$A$1:$A$198,M406))</f>
        <v/>
      </c>
      <c r="I406" s="71"/>
      <c r="J406" s="71" t="str">
        <f t="shared" si="60"/>
        <v/>
      </c>
      <c r="K406" s="14"/>
      <c r="L406" s="15"/>
      <c r="M406">
        <f t="shared" si="6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56"/>
        <v/>
      </c>
      <c r="C407" s="69" t="str">
        <f t="shared" si="62"/>
        <v/>
      </c>
      <c r="D407" s="73" t="str">
        <f t="shared" si="57"/>
        <v/>
      </c>
      <c r="E407" s="73" t="str">
        <f t="shared" si="58"/>
        <v/>
      </c>
      <c r="F407" s="73" t="str">
        <f t="shared" si="58"/>
        <v/>
      </c>
      <c r="G407" s="73" t="str">
        <f t="shared" si="59"/>
        <v/>
      </c>
      <c r="H407" s="73" t="str">
        <f>IF(M407=0,"",1+COUNTIF(会員コール!$A$1:$A$198,M407))</f>
        <v/>
      </c>
      <c r="I407" s="74"/>
      <c r="J407" s="74" t="str">
        <f t="shared" si="60"/>
        <v/>
      </c>
      <c r="K407" s="14"/>
      <c r="L407" s="15"/>
      <c r="M407">
        <f t="shared" si="6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56"/>
        <v/>
      </c>
      <c r="C408" s="69" t="str">
        <f t="shared" si="62"/>
        <v/>
      </c>
      <c r="D408" s="70" t="str">
        <f t="shared" si="57"/>
        <v/>
      </c>
      <c r="E408" s="70" t="str">
        <f t="shared" si="58"/>
        <v/>
      </c>
      <c r="F408" s="70" t="str">
        <f t="shared" si="58"/>
        <v/>
      </c>
      <c r="G408" s="70" t="str">
        <f t="shared" si="59"/>
        <v/>
      </c>
      <c r="H408" s="70" t="str">
        <f>IF(M408=0,"",1+COUNTIF(会員コール!$A$1:$A$198,M408))</f>
        <v/>
      </c>
      <c r="I408" s="71"/>
      <c r="J408" s="71" t="str">
        <f t="shared" si="60"/>
        <v/>
      </c>
      <c r="K408" s="14"/>
      <c r="L408" s="15"/>
      <c r="M408">
        <f t="shared" si="6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56"/>
        <v/>
      </c>
      <c r="C409" s="69" t="str">
        <f t="shared" si="62"/>
        <v/>
      </c>
      <c r="D409" s="70" t="str">
        <f t="shared" si="57"/>
        <v/>
      </c>
      <c r="E409" s="70" t="str">
        <f t="shared" si="58"/>
        <v/>
      </c>
      <c r="F409" s="70" t="str">
        <f t="shared" si="58"/>
        <v/>
      </c>
      <c r="G409" s="70" t="str">
        <f t="shared" si="59"/>
        <v/>
      </c>
      <c r="H409" s="70" t="str">
        <f>IF(M409=0,"",1+COUNTIF(会員コール!$A$1:$A$198,M409))</f>
        <v/>
      </c>
      <c r="I409" s="71"/>
      <c r="J409" s="71" t="str">
        <f t="shared" si="60"/>
        <v/>
      </c>
      <c r="K409" s="14"/>
      <c r="L409" s="15"/>
      <c r="M409">
        <f t="shared" si="6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56"/>
        <v/>
      </c>
      <c r="C410" s="69" t="str">
        <f t="shared" si="62"/>
        <v/>
      </c>
      <c r="D410" s="70" t="str">
        <f t="shared" si="57"/>
        <v/>
      </c>
      <c r="E410" s="70" t="str">
        <f t="shared" si="58"/>
        <v/>
      </c>
      <c r="F410" s="70" t="str">
        <f t="shared" si="58"/>
        <v/>
      </c>
      <c r="G410" s="70" t="str">
        <f t="shared" si="59"/>
        <v/>
      </c>
      <c r="H410" s="70" t="str">
        <f>IF(M410=0,"",1+COUNTIF(会員コール!$A$1:$A$198,M410))</f>
        <v/>
      </c>
      <c r="I410" s="71"/>
      <c r="J410" s="71" t="str">
        <f t="shared" si="60"/>
        <v/>
      </c>
      <c r="K410" s="14"/>
      <c r="L410" s="15"/>
      <c r="M410">
        <f t="shared" si="6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56"/>
        <v/>
      </c>
      <c r="C411" s="69" t="str">
        <f t="shared" si="62"/>
        <v/>
      </c>
      <c r="D411" s="70" t="str">
        <f t="shared" si="57"/>
        <v/>
      </c>
      <c r="E411" s="70" t="str">
        <f t="shared" si="58"/>
        <v/>
      </c>
      <c r="F411" s="70" t="str">
        <f t="shared" si="58"/>
        <v/>
      </c>
      <c r="G411" s="70" t="str">
        <f t="shared" si="59"/>
        <v/>
      </c>
      <c r="H411" s="70" t="str">
        <f>IF(M411=0,"",1+COUNTIF(会員コール!$A$1:$A$198,M411))</f>
        <v/>
      </c>
      <c r="I411" s="71"/>
      <c r="J411" s="71" t="str">
        <f t="shared" si="60"/>
        <v/>
      </c>
      <c r="K411" s="14"/>
      <c r="L411" s="15"/>
      <c r="M411">
        <f t="shared" si="6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56"/>
        <v/>
      </c>
      <c r="C412" s="69" t="str">
        <f t="shared" si="62"/>
        <v/>
      </c>
      <c r="D412" s="70" t="str">
        <f t="shared" si="57"/>
        <v/>
      </c>
      <c r="E412" s="70" t="str">
        <f t="shared" si="58"/>
        <v/>
      </c>
      <c r="F412" s="70" t="str">
        <f t="shared" si="58"/>
        <v/>
      </c>
      <c r="G412" s="70" t="str">
        <f t="shared" si="59"/>
        <v/>
      </c>
      <c r="H412" s="70" t="str">
        <f>IF(M412=0,"",1+COUNTIF(会員コール!$A$1:$A$198,M412))</f>
        <v/>
      </c>
      <c r="I412" s="71"/>
      <c r="J412" s="71" t="str">
        <f t="shared" si="60"/>
        <v/>
      </c>
      <c r="K412" s="14"/>
      <c r="L412" s="15"/>
      <c r="M412">
        <f t="shared" si="6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56"/>
        <v/>
      </c>
      <c r="C413" s="69" t="str">
        <f t="shared" si="62"/>
        <v/>
      </c>
      <c r="D413" s="70" t="str">
        <f t="shared" si="57"/>
        <v/>
      </c>
      <c r="E413" s="70" t="str">
        <f t="shared" si="58"/>
        <v/>
      </c>
      <c r="F413" s="70" t="str">
        <f t="shared" si="58"/>
        <v/>
      </c>
      <c r="G413" s="70" t="str">
        <f t="shared" si="59"/>
        <v/>
      </c>
      <c r="H413" s="70" t="str">
        <f>IF(M413=0,"",1+COUNTIF(会員コール!$A$1:$A$198,M413))</f>
        <v/>
      </c>
      <c r="I413" s="71"/>
      <c r="J413" s="71" t="str">
        <f t="shared" si="60"/>
        <v/>
      </c>
      <c r="K413" s="14"/>
      <c r="L413" s="15"/>
      <c r="M413">
        <f t="shared" si="6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56"/>
        <v/>
      </c>
      <c r="C414" s="69" t="str">
        <f t="shared" si="62"/>
        <v/>
      </c>
      <c r="D414" s="70" t="str">
        <f t="shared" si="57"/>
        <v/>
      </c>
      <c r="E414" s="70" t="str">
        <f t="shared" si="58"/>
        <v/>
      </c>
      <c r="F414" s="70" t="str">
        <f t="shared" si="58"/>
        <v/>
      </c>
      <c r="G414" s="70" t="str">
        <f t="shared" si="59"/>
        <v/>
      </c>
      <c r="H414" s="70" t="str">
        <f>IF(M414=0,"",1+COUNTIF(会員コール!$A$1:$A$198,M414))</f>
        <v/>
      </c>
      <c r="I414" s="71"/>
      <c r="J414" s="71" t="str">
        <f t="shared" si="60"/>
        <v/>
      </c>
      <c r="K414" s="14"/>
      <c r="L414" s="15"/>
      <c r="M414">
        <f t="shared" si="6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56"/>
        <v/>
      </c>
      <c r="C415" s="69" t="str">
        <f t="shared" si="62"/>
        <v/>
      </c>
      <c r="D415" s="73" t="str">
        <f t="shared" si="57"/>
        <v/>
      </c>
      <c r="E415" s="73" t="str">
        <f t="shared" si="58"/>
        <v/>
      </c>
      <c r="F415" s="73" t="str">
        <f t="shared" si="58"/>
        <v/>
      </c>
      <c r="G415" s="73" t="str">
        <f t="shared" si="59"/>
        <v/>
      </c>
      <c r="H415" s="73" t="str">
        <f>IF(M415=0,"",1+COUNTIF(会員コール!$A$1:$A$198,M415))</f>
        <v/>
      </c>
      <c r="I415" s="74"/>
      <c r="J415" s="74" t="str">
        <f t="shared" si="60"/>
        <v/>
      </c>
      <c r="K415" s="14"/>
      <c r="L415" s="15"/>
      <c r="M415">
        <f t="shared" si="6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56"/>
        <v/>
      </c>
      <c r="C416" s="69" t="str">
        <f t="shared" si="62"/>
        <v/>
      </c>
      <c r="D416" s="70" t="str">
        <f t="shared" si="57"/>
        <v/>
      </c>
      <c r="E416" s="70" t="str">
        <f t="shared" si="58"/>
        <v/>
      </c>
      <c r="F416" s="70" t="str">
        <f t="shared" si="58"/>
        <v/>
      </c>
      <c r="G416" s="70" t="str">
        <f t="shared" si="59"/>
        <v/>
      </c>
      <c r="H416" s="70" t="str">
        <f>IF(M416=0,"",1+COUNTIF(会員コール!$A$1:$A$198,M416))</f>
        <v/>
      </c>
      <c r="I416" s="71"/>
      <c r="J416" s="71" t="str">
        <f t="shared" si="60"/>
        <v/>
      </c>
      <c r="K416" s="14"/>
      <c r="L416" s="15"/>
      <c r="M416">
        <f t="shared" si="6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56"/>
        <v/>
      </c>
      <c r="C417" s="69" t="str">
        <f t="shared" si="62"/>
        <v/>
      </c>
      <c r="D417" s="73" t="str">
        <f t="shared" si="57"/>
        <v/>
      </c>
      <c r="E417" s="73" t="str">
        <f t="shared" si="58"/>
        <v/>
      </c>
      <c r="F417" s="73" t="str">
        <f t="shared" si="58"/>
        <v/>
      </c>
      <c r="G417" s="73" t="str">
        <f t="shared" si="59"/>
        <v/>
      </c>
      <c r="H417" s="73" t="str">
        <f>IF(M417=0,"",1+COUNTIF(会員コール!$A$1:$A$198,M417))</f>
        <v/>
      </c>
      <c r="I417" s="74"/>
      <c r="J417" s="74" t="str">
        <f t="shared" si="60"/>
        <v/>
      </c>
      <c r="K417" s="14"/>
      <c r="L417" s="15"/>
      <c r="M417">
        <f t="shared" si="6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56"/>
        <v/>
      </c>
      <c r="C418" s="69" t="str">
        <f t="shared" si="62"/>
        <v/>
      </c>
      <c r="D418" s="70" t="str">
        <f t="shared" si="57"/>
        <v/>
      </c>
      <c r="E418" s="70" t="str">
        <f t="shared" si="58"/>
        <v/>
      </c>
      <c r="F418" s="70" t="str">
        <f t="shared" si="58"/>
        <v/>
      </c>
      <c r="G418" s="70" t="str">
        <f t="shared" si="59"/>
        <v/>
      </c>
      <c r="H418" s="70" t="str">
        <f>IF(M418=0,"",1+COUNTIF(会員コール!$A$1:$A$198,M418))</f>
        <v/>
      </c>
      <c r="I418" s="71"/>
      <c r="J418" s="71" t="str">
        <f t="shared" si="60"/>
        <v/>
      </c>
      <c r="K418" s="14"/>
      <c r="L418" s="15"/>
      <c r="M418">
        <f t="shared" si="6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56"/>
        <v/>
      </c>
      <c r="C419" s="69" t="str">
        <f t="shared" si="62"/>
        <v/>
      </c>
      <c r="D419" s="73" t="str">
        <f t="shared" si="57"/>
        <v/>
      </c>
      <c r="E419" s="73" t="str">
        <f t="shared" si="58"/>
        <v/>
      </c>
      <c r="F419" s="73" t="str">
        <f t="shared" si="58"/>
        <v/>
      </c>
      <c r="G419" s="73" t="str">
        <f t="shared" si="59"/>
        <v/>
      </c>
      <c r="H419" s="73" t="str">
        <f>IF(M419=0,"",1+COUNTIF(会員コール!$A$1:$A$198,M419))</f>
        <v/>
      </c>
      <c r="I419" s="74"/>
      <c r="J419" s="74" t="str">
        <f t="shared" si="60"/>
        <v/>
      </c>
      <c r="K419" s="14"/>
      <c r="L419" s="15"/>
      <c r="M419">
        <f t="shared" si="6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56"/>
        <v/>
      </c>
      <c r="C420" s="69" t="str">
        <f t="shared" si="62"/>
        <v/>
      </c>
      <c r="D420" s="70" t="str">
        <f t="shared" si="57"/>
        <v/>
      </c>
      <c r="E420" s="70" t="str">
        <f t="shared" si="58"/>
        <v/>
      </c>
      <c r="F420" s="70" t="str">
        <f t="shared" si="58"/>
        <v/>
      </c>
      <c r="G420" s="70" t="str">
        <f t="shared" si="59"/>
        <v/>
      </c>
      <c r="H420" s="70" t="str">
        <f>IF(M420=0,"",1+COUNTIF(会員コール!$A$1:$A$198,M420))</f>
        <v/>
      </c>
      <c r="I420" s="71"/>
      <c r="J420" s="71" t="str">
        <f t="shared" si="60"/>
        <v/>
      </c>
      <c r="K420" s="14"/>
      <c r="L420" s="15"/>
      <c r="M420">
        <f t="shared" si="6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56"/>
        <v/>
      </c>
      <c r="C421" s="69" t="str">
        <f t="shared" si="62"/>
        <v/>
      </c>
      <c r="D421" s="73" t="str">
        <f t="shared" si="57"/>
        <v/>
      </c>
      <c r="E421" s="73" t="str">
        <f t="shared" si="58"/>
        <v/>
      </c>
      <c r="F421" s="73" t="str">
        <f t="shared" si="58"/>
        <v/>
      </c>
      <c r="G421" s="73" t="str">
        <f t="shared" si="59"/>
        <v/>
      </c>
      <c r="H421" s="73" t="str">
        <f>IF(M421=0,"",1+COUNTIF(会員コール!$A$1:$A$198,M421))</f>
        <v/>
      </c>
      <c r="I421" s="74"/>
      <c r="J421" s="74" t="str">
        <f t="shared" si="60"/>
        <v/>
      </c>
      <c r="K421" s="14"/>
      <c r="L421" s="15"/>
      <c r="M421">
        <f t="shared" si="6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si="56"/>
        <v/>
      </c>
      <c r="C422" s="69" t="str">
        <f t="shared" si="62"/>
        <v/>
      </c>
      <c r="D422" s="70" t="str">
        <f t="shared" si="57"/>
        <v/>
      </c>
      <c r="E422" s="70" t="str">
        <f t="shared" ref="E422:F439" si="63">IF(Q422="","",Q422)</f>
        <v/>
      </c>
      <c r="F422" s="70" t="str">
        <f t="shared" si="63"/>
        <v/>
      </c>
      <c r="G422" s="70" t="str">
        <f t="shared" si="59"/>
        <v/>
      </c>
      <c r="H422" s="70" t="str">
        <f>IF(M422=0,"",1+COUNTIF(会員コール!$A$1:$A$198,M422))</f>
        <v/>
      </c>
      <c r="I422" s="71"/>
      <c r="J422" s="71" t="str">
        <f t="shared" si="60"/>
        <v/>
      </c>
      <c r="K422" s="14"/>
      <c r="L422" s="15"/>
      <c r="M422">
        <f t="shared" si="61"/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56"/>
        <v/>
      </c>
      <c r="C423" s="69" t="str">
        <f t="shared" si="62"/>
        <v/>
      </c>
      <c r="D423" s="73" t="str">
        <f t="shared" si="57"/>
        <v/>
      </c>
      <c r="E423" s="73" t="str">
        <f t="shared" si="63"/>
        <v/>
      </c>
      <c r="F423" s="73" t="str">
        <f t="shared" si="63"/>
        <v/>
      </c>
      <c r="G423" s="73" t="str">
        <f t="shared" si="59"/>
        <v/>
      </c>
      <c r="H423" s="73" t="str">
        <f>IF(M423=0,"",1+COUNTIF(会員コール!$A$1:$A$198,M423))</f>
        <v/>
      </c>
      <c r="I423" s="74"/>
      <c r="J423" s="74" t="str">
        <f t="shared" si="60"/>
        <v/>
      </c>
      <c r="K423" s="14"/>
      <c r="L423" s="15"/>
      <c r="M423">
        <f t="shared" si="61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56"/>
        <v/>
      </c>
      <c r="C424" s="69" t="str">
        <f t="shared" si="62"/>
        <v/>
      </c>
      <c r="D424" s="70" t="str">
        <f t="shared" si="57"/>
        <v/>
      </c>
      <c r="E424" s="70" t="str">
        <f t="shared" si="63"/>
        <v/>
      </c>
      <c r="F424" s="70" t="str">
        <f t="shared" si="63"/>
        <v/>
      </c>
      <c r="G424" s="70" t="str">
        <f t="shared" si="59"/>
        <v/>
      </c>
      <c r="H424" s="70" t="str">
        <f>IF(M424=0,"",1+COUNTIF(会員コール!$A$1:$A$198,M424))</f>
        <v/>
      </c>
      <c r="I424" s="71"/>
      <c r="J424" s="71" t="str">
        <f t="shared" si="60"/>
        <v/>
      </c>
      <c r="K424" s="14"/>
      <c r="L424" s="15"/>
      <c r="M424">
        <f t="shared" si="61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56"/>
        <v/>
      </c>
      <c r="C425" s="69" t="str">
        <f t="shared" si="62"/>
        <v/>
      </c>
      <c r="D425" s="73" t="str">
        <f t="shared" si="57"/>
        <v/>
      </c>
      <c r="E425" s="73" t="str">
        <f t="shared" si="63"/>
        <v/>
      </c>
      <c r="F425" s="73" t="str">
        <f t="shared" si="63"/>
        <v/>
      </c>
      <c r="G425" s="73" t="str">
        <f t="shared" si="59"/>
        <v/>
      </c>
      <c r="H425" s="73" t="str">
        <f>IF(M425=0,"",1+COUNTIF(会員コール!$A$1:$A$198,M425))</f>
        <v/>
      </c>
      <c r="I425" s="74"/>
      <c r="J425" s="74" t="str">
        <f t="shared" si="60"/>
        <v/>
      </c>
      <c r="K425" s="14"/>
      <c r="L425" s="15"/>
      <c r="M425">
        <f t="shared" si="61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56"/>
        <v/>
      </c>
      <c r="C426" s="69" t="str">
        <f t="shared" si="62"/>
        <v/>
      </c>
      <c r="D426" s="70" t="str">
        <f t="shared" si="57"/>
        <v/>
      </c>
      <c r="E426" s="70" t="str">
        <f t="shared" si="63"/>
        <v/>
      </c>
      <c r="F426" s="70" t="str">
        <f t="shared" si="63"/>
        <v/>
      </c>
      <c r="G426" s="70" t="str">
        <f t="shared" si="59"/>
        <v/>
      </c>
      <c r="H426" s="70" t="str">
        <f>IF(M426=0,"",1+COUNTIF(会員コール!$A$1:$A$198,M426))</f>
        <v/>
      </c>
      <c r="I426" s="71"/>
      <c r="J426" s="71" t="str">
        <f t="shared" si="60"/>
        <v/>
      </c>
      <c r="K426" s="14"/>
      <c r="L426" s="15"/>
      <c r="M426">
        <f t="shared" si="61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56"/>
        <v/>
      </c>
      <c r="C427" s="69" t="str">
        <f t="shared" si="62"/>
        <v/>
      </c>
      <c r="D427" s="73" t="str">
        <f t="shared" si="57"/>
        <v/>
      </c>
      <c r="E427" s="73" t="str">
        <f t="shared" si="63"/>
        <v/>
      </c>
      <c r="F427" s="73" t="str">
        <f t="shared" si="63"/>
        <v/>
      </c>
      <c r="G427" s="73" t="str">
        <f t="shared" si="59"/>
        <v/>
      </c>
      <c r="H427" s="73" t="str">
        <f>IF(M427=0,"",1+COUNTIF(会員コール!$A$1:$A$198,M427))</f>
        <v/>
      </c>
      <c r="I427" s="74"/>
      <c r="J427" s="74" t="str">
        <f t="shared" si="60"/>
        <v/>
      </c>
      <c r="K427" s="14"/>
      <c r="L427" s="15"/>
      <c r="M427">
        <f t="shared" si="61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56"/>
        <v/>
      </c>
      <c r="C428" s="69" t="str">
        <f t="shared" si="62"/>
        <v/>
      </c>
      <c r="D428" s="70" t="str">
        <f t="shared" si="57"/>
        <v/>
      </c>
      <c r="E428" s="70" t="str">
        <f t="shared" si="63"/>
        <v/>
      </c>
      <c r="F428" s="70" t="str">
        <f t="shared" si="63"/>
        <v/>
      </c>
      <c r="G428" s="70" t="str">
        <f t="shared" si="59"/>
        <v/>
      </c>
      <c r="H428" s="70" t="str">
        <f>IF(M428=0,"",1+COUNTIF(会員コール!$A$1:$A$198,M428))</f>
        <v/>
      </c>
      <c r="I428" s="71"/>
      <c r="J428" s="71" t="str">
        <f t="shared" si="60"/>
        <v/>
      </c>
      <c r="K428" s="14"/>
      <c r="L428" s="15"/>
      <c r="M428">
        <f t="shared" si="61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56"/>
        <v/>
      </c>
      <c r="C429" s="69" t="str">
        <f t="shared" si="62"/>
        <v/>
      </c>
      <c r="D429" s="73" t="str">
        <f t="shared" si="57"/>
        <v/>
      </c>
      <c r="E429" s="73" t="str">
        <f t="shared" si="63"/>
        <v/>
      </c>
      <c r="F429" s="73" t="str">
        <f t="shared" si="63"/>
        <v/>
      </c>
      <c r="G429" s="73" t="str">
        <f t="shared" si="59"/>
        <v/>
      </c>
      <c r="H429" s="73" t="str">
        <f>IF(M429=0,"",1+COUNTIF(会員コール!$A$1:$A$198,M429))</f>
        <v/>
      </c>
      <c r="I429" s="74"/>
      <c r="J429" s="74" t="str">
        <f t="shared" si="60"/>
        <v/>
      </c>
      <c r="K429" s="14"/>
      <c r="L429" s="15"/>
      <c r="M429">
        <f t="shared" si="61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56"/>
        <v/>
      </c>
      <c r="C430" s="69" t="str">
        <f t="shared" si="62"/>
        <v/>
      </c>
      <c r="D430" s="70" t="str">
        <f t="shared" si="57"/>
        <v/>
      </c>
      <c r="E430" s="70" t="str">
        <f t="shared" si="63"/>
        <v/>
      </c>
      <c r="F430" s="70" t="str">
        <f t="shared" si="63"/>
        <v/>
      </c>
      <c r="G430" s="70" t="str">
        <f t="shared" si="59"/>
        <v/>
      </c>
      <c r="H430" s="70" t="str">
        <f>IF(M430=0,"",1+COUNTIF(会員コール!$A$1:$A$198,M430))</f>
        <v/>
      </c>
      <c r="I430" s="71"/>
      <c r="J430" s="71" t="str">
        <f t="shared" si="60"/>
        <v/>
      </c>
      <c r="K430" s="14"/>
      <c r="L430" s="15"/>
      <c r="M430">
        <f t="shared" si="61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56"/>
        <v/>
      </c>
      <c r="C431" s="69" t="str">
        <f t="shared" si="62"/>
        <v/>
      </c>
      <c r="D431" s="70" t="str">
        <f t="shared" si="57"/>
        <v/>
      </c>
      <c r="E431" s="70" t="str">
        <f t="shared" si="63"/>
        <v/>
      </c>
      <c r="F431" s="70" t="str">
        <f t="shared" si="63"/>
        <v/>
      </c>
      <c r="G431" s="70" t="str">
        <f t="shared" si="59"/>
        <v/>
      </c>
      <c r="H431" s="70" t="str">
        <f>IF(M431=0,"",1+COUNTIF(会員コール!$A$1:$A$198,M431))</f>
        <v/>
      </c>
      <c r="I431" s="71"/>
      <c r="J431" s="71" t="str">
        <f t="shared" si="60"/>
        <v/>
      </c>
      <c r="K431" s="14"/>
      <c r="L431" s="15"/>
      <c r="M431">
        <f t="shared" si="61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56"/>
        <v/>
      </c>
      <c r="C432" s="69" t="str">
        <f t="shared" si="62"/>
        <v/>
      </c>
      <c r="D432" s="73" t="str">
        <f t="shared" si="57"/>
        <v/>
      </c>
      <c r="E432" s="73" t="str">
        <f t="shared" si="63"/>
        <v/>
      </c>
      <c r="F432" s="73" t="str">
        <f t="shared" si="63"/>
        <v/>
      </c>
      <c r="G432" s="73" t="str">
        <f t="shared" si="59"/>
        <v/>
      </c>
      <c r="H432" s="73" t="str">
        <f>IF(M432=0,"",1+COUNTIF(会員コール!$A$1:$A$198,M432))</f>
        <v/>
      </c>
      <c r="I432" s="74"/>
      <c r="J432" s="74" t="str">
        <f t="shared" si="60"/>
        <v/>
      </c>
      <c r="K432" s="14"/>
      <c r="L432" s="15"/>
      <c r="M432">
        <f t="shared" si="61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56"/>
        <v/>
      </c>
      <c r="C433" s="69" t="str">
        <f t="shared" si="62"/>
        <v/>
      </c>
      <c r="D433" s="70" t="str">
        <f t="shared" si="57"/>
        <v/>
      </c>
      <c r="E433" s="70" t="str">
        <f t="shared" si="63"/>
        <v/>
      </c>
      <c r="F433" s="70" t="str">
        <f t="shared" si="63"/>
        <v/>
      </c>
      <c r="G433" s="70" t="str">
        <f t="shared" si="59"/>
        <v/>
      </c>
      <c r="H433" s="70" t="str">
        <f>IF(M433=0,"",1+COUNTIF(会員コール!$A$1:$A$198,M433))</f>
        <v/>
      </c>
      <c r="I433" s="71"/>
      <c r="J433" s="71" t="str">
        <f t="shared" si="60"/>
        <v/>
      </c>
      <c r="K433" s="14"/>
      <c r="L433" s="15"/>
      <c r="M433">
        <f t="shared" si="61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56"/>
        <v/>
      </c>
      <c r="C434" s="69" t="str">
        <f t="shared" si="62"/>
        <v/>
      </c>
      <c r="D434" s="73" t="str">
        <f t="shared" si="57"/>
        <v/>
      </c>
      <c r="E434" s="73" t="str">
        <f t="shared" si="63"/>
        <v/>
      </c>
      <c r="F434" s="73" t="str">
        <f t="shared" si="63"/>
        <v/>
      </c>
      <c r="G434" s="73" t="str">
        <f t="shared" si="59"/>
        <v/>
      </c>
      <c r="H434" s="73" t="str">
        <f>IF(M434=0,"",1+COUNTIF(会員コール!$A$1:$A$198,M434))</f>
        <v/>
      </c>
      <c r="I434" s="74"/>
      <c r="J434" s="74" t="str">
        <f t="shared" si="60"/>
        <v/>
      </c>
      <c r="K434" s="14"/>
      <c r="L434" s="15"/>
      <c r="M434">
        <f t="shared" si="61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56"/>
        <v/>
      </c>
      <c r="C435" s="69" t="str">
        <f t="shared" si="62"/>
        <v/>
      </c>
      <c r="D435" s="70" t="str">
        <f t="shared" si="57"/>
        <v/>
      </c>
      <c r="E435" s="70" t="str">
        <f t="shared" si="63"/>
        <v/>
      </c>
      <c r="F435" s="70" t="str">
        <f t="shared" si="63"/>
        <v/>
      </c>
      <c r="G435" s="70" t="str">
        <f t="shared" si="59"/>
        <v/>
      </c>
      <c r="H435" s="70" t="str">
        <f>IF(M435=0,"",1+COUNTIF(会員コール!$A$1:$A$198,M435))</f>
        <v/>
      </c>
      <c r="I435" s="71"/>
      <c r="J435" s="71" t="str">
        <f t="shared" si="60"/>
        <v/>
      </c>
      <c r="K435" s="14"/>
      <c r="L435" s="15"/>
      <c r="M435">
        <f t="shared" si="61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56"/>
        <v/>
      </c>
      <c r="C436" s="69" t="str">
        <f t="shared" si="62"/>
        <v/>
      </c>
      <c r="D436" s="73" t="str">
        <f t="shared" si="57"/>
        <v/>
      </c>
      <c r="E436" s="73" t="str">
        <f t="shared" si="63"/>
        <v/>
      </c>
      <c r="F436" s="73" t="str">
        <f t="shared" si="63"/>
        <v/>
      </c>
      <c r="G436" s="73" t="str">
        <f t="shared" si="59"/>
        <v/>
      </c>
      <c r="H436" s="73" t="str">
        <f>IF(M436=0,"",1+COUNTIF(会員コール!$A$1:$A$198,M436))</f>
        <v/>
      </c>
      <c r="I436" s="74"/>
      <c r="J436" s="74" t="str">
        <f t="shared" si="60"/>
        <v/>
      </c>
      <c r="K436" s="14"/>
      <c r="L436" s="15"/>
      <c r="M436">
        <f t="shared" si="61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56"/>
        <v/>
      </c>
      <c r="C437" s="69" t="str">
        <f t="shared" si="62"/>
        <v/>
      </c>
      <c r="D437" s="70" t="str">
        <f t="shared" si="57"/>
        <v/>
      </c>
      <c r="E437" s="70" t="str">
        <f t="shared" si="63"/>
        <v/>
      </c>
      <c r="F437" s="70" t="str">
        <f t="shared" si="63"/>
        <v/>
      </c>
      <c r="G437" s="70" t="str">
        <f t="shared" si="59"/>
        <v/>
      </c>
      <c r="H437" s="70" t="str">
        <f>IF(M437=0,"",1+COUNTIF(会員コール!$A$1:$A$198,M437))</f>
        <v/>
      </c>
      <c r="I437" s="71"/>
      <c r="J437" s="71" t="str">
        <f t="shared" si="60"/>
        <v/>
      </c>
      <c r="K437" s="14"/>
      <c r="L437" s="15"/>
      <c r="M437">
        <f t="shared" si="61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56"/>
        <v/>
      </c>
      <c r="C438" s="69" t="str">
        <f t="shared" si="62"/>
        <v/>
      </c>
      <c r="D438" s="70" t="str">
        <f t="shared" si="57"/>
        <v/>
      </c>
      <c r="E438" s="70" t="str">
        <f t="shared" si="63"/>
        <v/>
      </c>
      <c r="F438" s="70" t="str">
        <f t="shared" si="63"/>
        <v/>
      </c>
      <c r="G438" s="70" t="str">
        <f t="shared" si="59"/>
        <v/>
      </c>
      <c r="H438" s="70" t="str">
        <f>IF(M438=0,"",1+COUNTIF(会員コール!$A$1:$A$198,M438))</f>
        <v/>
      </c>
      <c r="I438" s="71"/>
      <c r="J438" s="71" t="str">
        <f t="shared" si="60"/>
        <v/>
      </c>
      <c r="K438" s="14"/>
      <c r="L438" s="15"/>
      <c r="M438">
        <f t="shared" si="61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56"/>
        <v/>
      </c>
      <c r="C439" s="76" t="str">
        <f>IF(P439="","",LEFT(P439,6))</f>
        <v/>
      </c>
      <c r="D439" s="77" t="str">
        <f t="shared" si="57"/>
        <v/>
      </c>
      <c r="E439" s="77" t="str">
        <f t="shared" si="63"/>
        <v/>
      </c>
      <c r="F439" s="77" t="str">
        <f t="shared" si="63"/>
        <v/>
      </c>
      <c r="G439" s="77" t="str">
        <f t="shared" si="59"/>
        <v/>
      </c>
      <c r="H439" s="77" t="str">
        <f>IF(M439=0,"",1+COUNTIF(会員コール!$A$1:$A$198,M439))</f>
        <v/>
      </c>
      <c r="I439" s="78"/>
      <c r="J439" s="78" t="str">
        <f t="shared" si="60"/>
        <v/>
      </c>
      <c r="K439" s="14"/>
      <c r="L439" s="15"/>
      <c r="M439">
        <f t="shared" si="61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9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10</v>
      </c>
      <c r="C442" s="170"/>
      <c r="D442" s="47" t="str">
        <f>基本データ入力!$B$8</f>
        <v>JA1QRZ</v>
      </c>
      <c r="E442" s="52" t="s">
        <v>136</v>
      </c>
      <c r="F442" s="47" t="s">
        <v>313</v>
      </c>
      <c r="G442" s="171" t="s">
        <v>137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11</v>
      </c>
      <c r="C443" s="91" t="s">
        <v>411</v>
      </c>
      <c r="D443" s="18" t="s">
        <v>12</v>
      </c>
      <c r="E443" s="172" t="s">
        <v>13</v>
      </c>
      <c r="F443" s="172"/>
      <c r="G443" s="18" t="s">
        <v>14</v>
      </c>
      <c r="H443" s="17" t="s">
        <v>15</v>
      </c>
      <c r="I443" s="18" t="s">
        <v>16</v>
      </c>
      <c r="J443" s="18" t="s">
        <v>17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94" si="64">IF(O445="","",O445)</f>
        <v/>
      </c>
      <c r="C445" s="65" t="str">
        <f>IF(P445="","",LEFT(P445,6))</f>
        <v/>
      </c>
      <c r="D445" s="66" t="str">
        <f t="shared" ref="D445:D494" si="65">IF(N445="","",N445)</f>
        <v/>
      </c>
      <c r="E445" s="66" t="str">
        <f t="shared" ref="E445:F476" si="66">IF(Q445="","",Q445)</f>
        <v/>
      </c>
      <c r="F445" s="66" t="str">
        <f t="shared" si="66"/>
        <v/>
      </c>
      <c r="G445" s="66" t="str">
        <f t="shared" ref="G445:G494" si="67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94" si="68">IF(T445="","",T445)</f>
        <v/>
      </c>
      <c r="K445" s="14"/>
      <c r="L445" s="49"/>
      <c r="M445">
        <f t="shared" ref="M445:M494" si="69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64"/>
        <v/>
      </c>
      <c r="C446" s="69" t="str">
        <f>IF(P446="","",LEFT(P446,6))</f>
        <v/>
      </c>
      <c r="D446" s="70" t="str">
        <f t="shared" si="65"/>
        <v/>
      </c>
      <c r="E446" s="70" t="str">
        <f t="shared" si="66"/>
        <v/>
      </c>
      <c r="F446" s="70" t="str">
        <f t="shared" si="66"/>
        <v/>
      </c>
      <c r="G446" s="70" t="str">
        <f t="shared" si="67"/>
        <v/>
      </c>
      <c r="H446" s="70" t="str">
        <f>IF(M446=0,"",1+COUNTIF(会員コール!$A$1:$A$198,M446))</f>
        <v/>
      </c>
      <c r="I446" s="71"/>
      <c r="J446" s="71" t="str">
        <f t="shared" si="68"/>
        <v/>
      </c>
      <c r="K446" s="14"/>
      <c r="L446" s="49"/>
      <c r="M446">
        <f t="shared" si="69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64"/>
        <v/>
      </c>
      <c r="C447" s="69" t="str">
        <f t="shared" ref="C447:C493" si="70">IF(P447="","",LEFT(P447,6))</f>
        <v/>
      </c>
      <c r="D447" s="70" t="str">
        <f t="shared" si="65"/>
        <v/>
      </c>
      <c r="E447" s="70" t="str">
        <f t="shared" si="66"/>
        <v/>
      </c>
      <c r="F447" s="70" t="str">
        <f t="shared" si="66"/>
        <v/>
      </c>
      <c r="G447" s="70" t="str">
        <f t="shared" si="67"/>
        <v/>
      </c>
      <c r="H447" s="70" t="str">
        <f>IF(M447=0,"",1+COUNTIF(会員コール!$A$1:$A$198,M447))</f>
        <v/>
      </c>
      <c r="I447" s="71"/>
      <c r="J447" s="71" t="str">
        <f t="shared" si="68"/>
        <v/>
      </c>
      <c r="K447" s="14"/>
      <c r="L447" s="49"/>
      <c r="M447">
        <f t="shared" si="69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64"/>
        <v/>
      </c>
      <c r="C448" s="69" t="str">
        <f t="shared" si="70"/>
        <v/>
      </c>
      <c r="D448" s="70" t="str">
        <f t="shared" si="65"/>
        <v/>
      </c>
      <c r="E448" s="70" t="str">
        <f t="shared" si="66"/>
        <v/>
      </c>
      <c r="F448" s="70" t="str">
        <f t="shared" si="66"/>
        <v/>
      </c>
      <c r="G448" s="70" t="str">
        <f t="shared" si="67"/>
        <v/>
      </c>
      <c r="H448" s="70" t="str">
        <f>IF(M448=0,"",1+COUNTIF(会員コール!$A$1:$A$198,M448))</f>
        <v/>
      </c>
      <c r="I448" s="71"/>
      <c r="J448" s="71" t="str">
        <f t="shared" si="68"/>
        <v/>
      </c>
      <c r="K448" s="14"/>
      <c r="L448" s="49"/>
      <c r="M448">
        <f t="shared" si="69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64"/>
        <v/>
      </c>
      <c r="C449" s="69" t="str">
        <f t="shared" si="70"/>
        <v/>
      </c>
      <c r="D449" s="70" t="str">
        <f t="shared" si="65"/>
        <v/>
      </c>
      <c r="E449" s="70" t="str">
        <f t="shared" si="66"/>
        <v/>
      </c>
      <c r="F449" s="70" t="str">
        <f t="shared" si="66"/>
        <v/>
      </c>
      <c r="G449" s="70" t="str">
        <f t="shared" si="67"/>
        <v/>
      </c>
      <c r="H449" s="70" t="str">
        <f>IF(M449=0,"",1+COUNTIF(会員コール!$A$1:$A$198,M449))</f>
        <v/>
      </c>
      <c r="I449" s="71"/>
      <c r="J449" s="71" t="str">
        <f t="shared" si="68"/>
        <v/>
      </c>
      <c r="K449" s="14"/>
      <c r="L449" s="49"/>
      <c r="M449">
        <f t="shared" si="69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64"/>
        <v/>
      </c>
      <c r="C450" s="69" t="str">
        <f t="shared" si="70"/>
        <v/>
      </c>
      <c r="D450" s="70" t="str">
        <f t="shared" si="65"/>
        <v/>
      </c>
      <c r="E450" s="70" t="str">
        <f t="shared" si="66"/>
        <v/>
      </c>
      <c r="F450" s="70" t="str">
        <f t="shared" si="66"/>
        <v/>
      </c>
      <c r="G450" s="70" t="str">
        <f t="shared" si="67"/>
        <v/>
      </c>
      <c r="H450" s="70" t="str">
        <f>IF(M450=0,"",1+COUNTIF(会員コール!$A$1:$A$198,M450))</f>
        <v/>
      </c>
      <c r="I450" s="71"/>
      <c r="J450" s="71" t="str">
        <f t="shared" si="68"/>
        <v/>
      </c>
      <c r="K450" s="14"/>
      <c r="L450" s="49"/>
      <c r="M450">
        <f t="shared" si="69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64"/>
        <v/>
      </c>
      <c r="C451" s="69" t="str">
        <f t="shared" si="70"/>
        <v/>
      </c>
      <c r="D451" s="70" t="str">
        <f t="shared" si="65"/>
        <v/>
      </c>
      <c r="E451" s="70" t="str">
        <f t="shared" si="66"/>
        <v/>
      </c>
      <c r="F451" s="70" t="str">
        <f t="shared" si="66"/>
        <v/>
      </c>
      <c r="G451" s="70" t="str">
        <f t="shared" si="67"/>
        <v/>
      </c>
      <c r="H451" s="70" t="str">
        <f>IF(M451=0,"",1+COUNTIF(会員コール!$A$1:$A$198,M451))</f>
        <v/>
      </c>
      <c r="I451" s="71"/>
      <c r="J451" s="71" t="str">
        <f t="shared" si="68"/>
        <v/>
      </c>
      <c r="K451" s="14"/>
      <c r="L451" s="49"/>
      <c r="M451">
        <f t="shared" si="69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64"/>
        <v/>
      </c>
      <c r="C452" s="69" t="str">
        <f t="shared" si="70"/>
        <v/>
      </c>
      <c r="D452" s="70" t="str">
        <f t="shared" si="65"/>
        <v/>
      </c>
      <c r="E452" s="70" t="str">
        <f t="shared" si="66"/>
        <v/>
      </c>
      <c r="F452" s="70" t="str">
        <f t="shared" si="66"/>
        <v/>
      </c>
      <c r="G452" s="70" t="str">
        <f t="shared" si="67"/>
        <v/>
      </c>
      <c r="H452" s="70" t="str">
        <f>IF(M452=0,"",1+COUNTIF(会員コール!$A$1:$A$198,M452))</f>
        <v/>
      </c>
      <c r="I452" s="71"/>
      <c r="J452" s="71" t="str">
        <f t="shared" si="68"/>
        <v/>
      </c>
      <c r="K452" s="14"/>
      <c r="L452" s="49"/>
      <c r="M452">
        <f t="shared" si="69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64"/>
        <v/>
      </c>
      <c r="C453" s="69" t="str">
        <f t="shared" si="70"/>
        <v/>
      </c>
      <c r="D453" s="70" t="str">
        <f t="shared" si="65"/>
        <v/>
      </c>
      <c r="E453" s="70" t="str">
        <f t="shared" si="66"/>
        <v/>
      </c>
      <c r="F453" s="70" t="str">
        <f t="shared" si="66"/>
        <v/>
      </c>
      <c r="G453" s="70" t="str">
        <f t="shared" si="67"/>
        <v/>
      </c>
      <c r="H453" s="70" t="str">
        <f>IF(M453=0,"",1+COUNTIF(会員コール!$A$1:$A$198,M453))</f>
        <v/>
      </c>
      <c r="I453" s="71"/>
      <c r="J453" s="71" t="str">
        <f t="shared" si="68"/>
        <v/>
      </c>
      <c r="K453" s="14"/>
      <c r="L453" s="49"/>
      <c r="M453">
        <f t="shared" si="69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64"/>
        <v/>
      </c>
      <c r="C454" s="69" t="str">
        <f t="shared" si="70"/>
        <v/>
      </c>
      <c r="D454" s="70" t="str">
        <f t="shared" si="65"/>
        <v/>
      </c>
      <c r="E454" s="70" t="str">
        <f t="shared" si="66"/>
        <v/>
      </c>
      <c r="F454" s="70" t="str">
        <f t="shared" si="66"/>
        <v/>
      </c>
      <c r="G454" s="70" t="str">
        <f t="shared" si="67"/>
        <v/>
      </c>
      <c r="H454" s="70" t="str">
        <f>IF(M454=0,"",1+COUNTIF(会員コール!$A$1:$A$198,M454))</f>
        <v/>
      </c>
      <c r="I454" s="71"/>
      <c r="J454" s="71" t="str">
        <f t="shared" si="68"/>
        <v/>
      </c>
      <c r="K454" s="14"/>
      <c r="L454" s="49"/>
      <c r="M454">
        <f t="shared" si="69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64"/>
        <v/>
      </c>
      <c r="C455" s="69" t="str">
        <f t="shared" si="70"/>
        <v/>
      </c>
      <c r="D455" s="70" t="str">
        <f t="shared" si="65"/>
        <v/>
      </c>
      <c r="E455" s="70" t="str">
        <f t="shared" si="66"/>
        <v/>
      </c>
      <c r="F455" s="70" t="str">
        <f t="shared" si="66"/>
        <v/>
      </c>
      <c r="G455" s="70" t="str">
        <f t="shared" si="67"/>
        <v/>
      </c>
      <c r="H455" s="70" t="str">
        <f>IF(M455=0,"",1+COUNTIF(会員コール!$A$1:$A$198,M455))</f>
        <v/>
      </c>
      <c r="I455" s="71"/>
      <c r="J455" s="71" t="str">
        <f t="shared" si="68"/>
        <v/>
      </c>
      <c r="K455" s="14"/>
      <c r="L455" s="49"/>
      <c r="M455">
        <f t="shared" si="69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64"/>
        <v/>
      </c>
      <c r="C456" s="69" t="str">
        <f t="shared" si="70"/>
        <v/>
      </c>
      <c r="D456" s="70" t="str">
        <f t="shared" si="65"/>
        <v/>
      </c>
      <c r="E456" s="70" t="str">
        <f t="shared" si="66"/>
        <v/>
      </c>
      <c r="F456" s="70" t="str">
        <f t="shared" si="66"/>
        <v/>
      </c>
      <c r="G456" s="70" t="str">
        <f t="shared" si="67"/>
        <v/>
      </c>
      <c r="H456" s="70" t="str">
        <f>IF(M456=0,"",1+COUNTIF(会員コール!$A$1:$A$198,M456))</f>
        <v/>
      </c>
      <c r="I456" s="71"/>
      <c r="J456" s="71" t="str">
        <f t="shared" si="68"/>
        <v/>
      </c>
      <c r="K456" s="14"/>
      <c r="L456" s="49"/>
      <c r="M456">
        <f t="shared" si="69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64"/>
        <v/>
      </c>
      <c r="C457" s="69" t="str">
        <f t="shared" si="70"/>
        <v/>
      </c>
      <c r="D457" s="70" t="str">
        <f t="shared" si="65"/>
        <v/>
      </c>
      <c r="E457" s="70" t="str">
        <f t="shared" si="66"/>
        <v/>
      </c>
      <c r="F457" s="70" t="str">
        <f t="shared" si="66"/>
        <v/>
      </c>
      <c r="G457" s="70" t="str">
        <f t="shared" si="67"/>
        <v/>
      </c>
      <c r="H457" s="70" t="str">
        <f>IF(M457=0,"",1+COUNTIF(会員コール!$A$1:$A$198,M457))</f>
        <v/>
      </c>
      <c r="I457" s="71"/>
      <c r="J457" s="71" t="str">
        <f t="shared" si="68"/>
        <v/>
      </c>
      <c r="K457" s="14"/>
      <c r="L457" s="49"/>
      <c r="M457">
        <f t="shared" si="69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64"/>
        <v/>
      </c>
      <c r="C458" s="69" t="str">
        <f t="shared" si="70"/>
        <v/>
      </c>
      <c r="D458" s="70" t="str">
        <f t="shared" si="65"/>
        <v/>
      </c>
      <c r="E458" s="70" t="str">
        <f t="shared" si="66"/>
        <v/>
      </c>
      <c r="F458" s="70" t="str">
        <f t="shared" si="66"/>
        <v/>
      </c>
      <c r="G458" s="70" t="str">
        <f t="shared" si="67"/>
        <v/>
      </c>
      <c r="H458" s="70" t="str">
        <f>IF(M458=0,"",1+COUNTIF(会員コール!$A$1:$A$198,M458))</f>
        <v/>
      </c>
      <c r="I458" s="71"/>
      <c r="J458" s="71" t="str">
        <f t="shared" si="68"/>
        <v/>
      </c>
      <c r="K458" s="14"/>
      <c r="L458" s="49"/>
      <c r="M458">
        <f t="shared" si="69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64"/>
        <v/>
      </c>
      <c r="C459" s="69" t="str">
        <f t="shared" si="70"/>
        <v/>
      </c>
      <c r="D459" s="70" t="str">
        <f t="shared" si="65"/>
        <v/>
      </c>
      <c r="E459" s="70" t="str">
        <f t="shared" si="66"/>
        <v/>
      </c>
      <c r="F459" s="70" t="str">
        <f t="shared" si="66"/>
        <v/>
      </c>
      <c r="G459" s="70" t="str">
        <f t="shared" si="67"/>
        <v/>
      </c>
      <c r="H459" s="70" t="str">
        <f>IF(M459=0,"",1+COUNTIF(会員コール!$A$1:$A$198,M459))</f>
        <v/>
      </c>
      <c r="I459" s="71"/>
      <c r="J459" s="71" t="str">
        <f t="shared" si="68"/>
        <v/>
      </c>
      <c r="K459" s="14"/>
      <c r="L459" s="49"/>
      <c r="M459">
        <f t="shared" si="69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64"/>
        <v/>
      </c>
      <c r="C460" s="69" t="str">
        <f t="shared" si="70"/>
        <v/>
      </c>
      <c r="D460" s="70" t="str">
        <f t="shared" si="65"/>
        <v/>
      </c>
      <c r="E460" s="70" t="str">
        <f t="shared" si="66"/>
        <v/>
      </c>
      <c r="F460" s="70" t="str">
        <f t="shared" si="66"/>
        <v/>
      </c>
      <c r="G460" s="70" t="str">
        <f t="shared" si="67"/>
        <v/>
      </c>
      <c r="H460" s="70" t="str">
        <f>IF(M460=0,"",1+COUNTIF(会員コール!$A$1:$A$198,M460))</f>
        <v/>
      </c>
      <c r="I460" s="71"/>
      <c r="J460" s="71" t="str">
        <f t="shared" si="68"/>
        <v/>
      </c>
      <c r="K460" s="14"/>
      <c r="L460" s="49"/>
      <c r="M460">
        <f t="shared" si="69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64"/>
        <v/>
      </c>
      <c r="C461" s="69" t="str">
        <f t="shared" si="70"/>
        <v/>
      </c>
      <c r="D461" s="70" t="str">
        <f t="shared" si="65"/>
        <v/>
      </c>
      <c r="E461" s="70" t="str">
        <f t="shared" si="66"/>
        <v/>
      </c>
      <c r="F461" s="70" t="str">
        <f t="shared" si="66"/>
        <v/>
      </c>
      <c r="G461" s="70" t="str">
        <f t="shared" si="67"/>
        <v/>
      </c>
      <c r="H461" s="70" t="str">
        <f>IF(M461=0,"",1+COUNTIF(会員コール!$A$1:$A$198,M461))</f>
        <v/>
      </c>
      <c r="I461" s="71"/>
      <c r="J461" s="71" t="str">
        <f t="shared" si="68"/>
        <v/>
      </c>
      <c r="K461" s="14"/>
      <c r="L461" s="15"/>
      <c r="M461">
        <f t="shared" si="69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64"/>
        <v/>
      </c>
      <c r="C462" s="69" t="str">
        <f t="shared" si="70"/>
        <v/>
      </c>
      <c r="D462" s="73" t="str">
        <f t="shared" si="65"/>
        <v/>
      </c>
      <c r="E462" s="73" t="str">
        <f t="shared" si="66"/>
        <v/>
      </c>
      <c r="F462" s="73" t="str">
        <f t="shared" si="66"/>
        <v/>
      </c>
      <c r="G462" s="73" t="str">
        <f t="shared" si="67"/>
        <v/>
      </c>
      <c r="H462" s="73" t="str">
        <f>IF(M462=0,"",1+COUNTIF(会員コール!$A$1:$A$198,M462))</f>
        <v/>
      </c>
      <c r="I462" s="74"/>
      <c r="J462" s="74" t="str">
        <f t="shared" si="68"/>
        <v/>
      </c>
      <c r="K462" s="14"/>
      <c r="L462" s="15"/>
      <c r="M462">
        <f t="shared" si="69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64"/>
        <v/>
      </c>
      <c r="C463" s="69" t="str">
        <f t="shared" si="70"/>
        <v/>
      </c>
      <c r="D463" s="70" t="str">
        <f t="shared" si="65"/>
        <v/>
      </c>
      <c r="E463" s="70" t="str">
        <f t="shared" si="66"/>
        <v/>
      </c>
      <c r="F463" s="70" t="str">
        <f t="shared" si="66"/>
        <v/>
      </c>
      <c r="G463" s="70" t="str">
        <f t="shared" si="67"/>
        <v/>
      </c>
      <c r="H463" s="70" t="str">
        <f>IF(M463=0,"",1+COUNTIF(会員コール!$A$1:$A$198,M463))</f>
        <v/>
      </c>
      <c r="I463" s="71"/>
      <c r="J463" s="71" t="str">
        <f t="shared" si="68"/>
        <v/>
      </c>
      <c r="K463" s="14"/>
      <c r="L463" s="15"/>
      <c r="M463">
        <f t="shared" si="69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64"/>
        <v/>
      </c>
      <c r="C464" s="69" t="str">
        <f t="shared" si="70"/>
        <v/>
      </c>
      <c r="D464" s="70" t="str">
        <f t="shared" si="65"/>
        <v/>
      </c>
      <c r="E464" s="70" t="str">
        <f t="shared" si="66"/>
        <v/>
      </c>
      <c r="F464" s="70" t="str">
        <f t="shared" si="66"/>
        <v/>
      </c>
      <c r="G464" s="70" t="str">
        <f t="shared" si="67"/>
        <v/>
      </c>
      <c r="H464" s="70" t="str">
        <f>IF(M464=0,"",1+COUNTIF(会員コール!$A$1:$A$198,M464))</f>
        <v/>
      </c>
      <c r="I464" s="71"/>
      <c r="J464" s="71" t="str">
        <f t="shared" si="68"/>
        <v/>
      </c>
      <c r="K464" s="14"/>
      <c r="L464" s="15"/>
      <c r="M464">
        <f t="shared" si="69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64"/>
        <v/>
      </c>
      <c r="C465" s="69" t="str">
        <f t="shared" si="70"/>
        <v/>
      </c>
      <c r="D465" s="70" t="str">
        <f t="shared" si="65"/>
        <v/>
      </c>
      <c r="E465" s="70" t="str">
        <f t="shared" si="66"/>
        <v/>
      </c>
      <c r="F465" s="70" t="str">
        <f t="shared" si="66"/>
        <v/>
      </c>
      <c r="G465" s="70" t="str">
        <f t="shared" si="67"/>
        <v/>
      </c>
      <c r="H465" s="70" t="str">
        <f>IF(M465=0,"",1+COUNTIF(会員コール!$A$1:$A$198,M465))</f>
        <v/>
      </c>
      <c r="I465" s="71"/>
      <c r="J465" s="71" t="str">
        <f t="shared" si="68"/>
        <v/>
      </c>
      <c r="K465" s="14"/>
      <c r="L465" s="15"/>
      <c r="M465">
        <f t="shared" si="69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64"/>
        <v/>
      </c>
      <c r="C466" s="69" t="str">
        <f t="shared" si="70"/>
        <v/>
      </c>
      <c r="D466" s="70" t="str">
        <f t="shared" si="65"/>
        <v/>
      </c>
      <c r="E466" s="70" t="str">
        <f t="shared" si="66"/>
        <v/>
      </c>
      <c r="F466" s="70" t="str">
        <f t="shared" si="66"/>
        <v/>
      </c>
      <c r="G466" s="70" t="str">
        <f t="shared" si="67"/>
        <v/>
      </c>
      <c r="H466" s="70" t="str">
        <f>IF(M466=0,"",1+COUNTIF(会員コール!$A$1:$A$198,M466))</f>
        <v/>
      </c>
      <c r="I466" s="71"/>
      <c r="J466" s="71" t="str">
        <f t="shared" si="68"/>
        <v/>
      </c>
      <c r="K466" s="14"/>
      <c r="L466" s="15"/>
      <c r="M466">
        <f t="shared" si="69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64"/>
        <v/>
      </c>
      <c r="C467" s="69" t="str">
        <f t="shared" si="70"/>
        <v/>
      </c>
      <c r="D467" s="70" t="str">
        <f t="shared" si="65"/>
        <v/>
      </c>
      <c r="E467" s="70" t="str">
        <f t="shared" si="66"/>
        <v/>
      </c>
      <c r="F467" s="70" t="str">
        <f t="shared" si="66"/>
        <v/>
      </c>
      <c r="G467" s="70" t="str">
        <f t="shared" si="67"/>
        <v/>
      </c>
      <c r="H467" s="70" t="str">
        <f>IF(M467=0,"",1+COUNTIF(会員コール!$A$1:$A$198,M467))</f>
        <v/>
      </c>
      <c r="I467" s="71"/>
      <c r="J467" s="71" t="str">
        <f t="shared" si="68"/>
        <v/>
      </c>
      <c r="K467" s="14"/>
      <c r="L467" s="15"/>
      <c r="M467">
        <f t="shared" si="69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64"/>
        <v/>
      </c>
      <c r="C468" s="69" t="str">
        <f t="shared" si="70"/>
        <v/>
      </c>
      <c r="D468" s="70" t="str">
        <f t="shared" si="65"/>
        <v/>
      </c>
      <c r="E468" s="70" t="str">
        <f t="shared" si="66"/>
        <v/>
      </c>
      <c r="F468" s="70" t="str">
        <f t="shared" si="66"/>
        <v/>
      </c>
      <c r="G468" s="70" t="str">
        <f t="shared" si="67"/>
        <v/>
      </c>
      <c r="H468" s="70" t="str">
        <f>IF(M468=0,"",1+COUNTIF(会員コール!$A$1:$A$198,M468))</f>
        <v/>
      </c>
      <c r="I468" s="71"/>
      <c r="J468" s="71" t="str">
        <f t="shared" si="68"/>
        <v/>
      </c>
      <c r="K468" s="14"/>
      <c r="L468" s="15"/>
      <c r="M468">
        <f t="shared" si="69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64"/>
        <v/>
      </c>
      <c r="C469" s="69" t="str">
        <f t="shared" si="70"/>
        <v/>
      </c>
      <c r="D469" s="70" t="str">
        <f t="shared" si="65"/>
        <v/>
      </c>
      <c r="E469" s="70" t="str">
        <f t="shared" si="66"/>
        <v/>
      </c>
      <c r="F469" s="70" t="str">
        <f t="shared" si="66"/>
        <v/>
      </c>
      <c r="G469" s="70" t="str">
        <f t="shared" si="67"/>
        <v/>
      </c>
      <c r="H469" s="70" t="str">
        <f>IF(M469=0,"",1+COUNTIF(会員コール!$A$1:$A$198,M469))</f>
        <v/>
      </c>
      <c r="I469" s="71"/>
      <c r="J469" s="71" t="str">
        <f t="shared" si="68"/>
        <v/>
      </c>
      <c r="K469" s="14"/>
      <c r="L469" s="15"/>
      <c r="M469">
        <f t="shared" si="69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64"/>
        <v/>
      </c>
      <c r="C470" s="69" t="str">
        <f t="shared" si="70"/>
        <v/>
      </c>
      <c r="D470" s="73" t="str">
        <f t="shared" si="65"/>
        <v/>
      </c>
      <c r="E470" s="73" t="str">
        <f t="shared" si="66"/>
        <v/>
      </c>
      <c r="F470" s="73" t="str">
        <f t="shared" si="66"/>
        <v/>
      </c>
      <c r="G470" s="73" t="str">
        <f t="shared" si="67"/>
        <v/>
      </c>
      <c r="H470" s="73" t="str">
        <f>IF(M470=0,"",1+COUNTIF(会員コール!$A$1:$A$198,M470))</f>
        <v/>
      </c>
      <c r="I470" s="74"/>
      <c r="J470" s="74" t="str">
        <f t="shared" si="68"/>
        <v/>
      </c>
      <c r="K470" s="14"/>
      <c r="L470" s="15"/>
      <c r="M470">
        <f t="shared" si="69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64"/>
        <v/>
      </c>
      <c r="C471" s="69" t="str">
        <f t="shared" si="70"/>
        <v/>
      </c>
      <c r="D471" s="70" t="str">
        <f t="shared" si="65"/>
        <v/>
      </c>
      <c r="E471" s="70" t="str">
        <f t="shared" si="66"/>
        <v/>
      </c>
      <c r="F471" s="70" t="str">
        <f t="shared" si="66"/>
        <v/>
      </c>
      <c r="G471" s="70" t="str">
        <f t="shared" si="67"/>
        <v/>
      </c>
      <c r="H471" s="70" t="str">
        <f>IF(M471=0,"",1+COUNTIF(会員コール!$A$1:$A$198,M471))</f>
        <v/>
      </c>
      <c r="I471" s="71"/>
      <c r="J471" s="71" t="str">
        <f t="shared" si="68"/>
        <v/>
      </c>
      <c r="K471" s="14"/>
      <c r="L471" s="15"/>
      <c r="M471">
        <f t="shared" si="69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64"/>
        <v/>
      </c>
      <c r="C472" s="69" t="str">
        <f t="shared" si="70"/>
        <v/>
      </c>
      <c r="D472" s="73" t="str">
        <f t="shared" si="65"/>
        <v/>
      </c>
      <c r="E472" s="73" t="str">
        <f t="shared" si="66"/>
        <v/>
      </c>
      <c r="F472" s="73" t="str">
        <f t="shared" si="66"/>
        <v/>
      </c>
      <c r="G472" s="73" t="str">
        <f t="shared" si="67"/>
        <v/>
      </c>
      <c r="H472" s="73" t="str">
        <f>IF(M472=0,"",1+COUNTIF(会員コール!$A$1:$A$198,M472))</f>
        <v/>
      </c>
      <c r="I472" s="74"/>
      <c r="J472" s="74" t="str">
        <f t="shared" si="68"/>
        <v/>
      </c>
      <c r="K472" s="14"/>
      <c r="L472" s="15"/>
      <c r="M472">
        <f t="shared" si="69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64"/>
        <v/>
      </c>
      <c r="C473" s="69" t="str">
        <f t="shared" si="70"/>
        <v/>
      </c>
      <c r="D473" s="70" t="str">
        <f t="shared" si="65"/>
        <v/>
      </c>
      <c r="E473" s="70" t="str">
        <f t="shared" si="66"/>
        <v/>
      </c>
      <c r="F473" s="70" t="str">
        <f t="shared" si="66"/>
        <v/>
      </c>
      <c r="G473" s="70" t="str">
        <f t="shared" si="67"/>
        <v/>
      </c>
      <c r="H473" s="70" t="str">
        <f>IF(M473=0,"",1+COUNTIF(会員コール!$A$1:$A$198,M473))</f>
        <v/>
      </c>
      <c r="I473" s="71"/>
      <c r="J473" s="71" t="str">
        <f t="shared" si="68"/>
        <v/>
      </c>
      <c r="K473" s="14"/>
      <c r="L473" s="15"/>
      <c r="M473">
        <f t="shared" si="69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64"/>
        <v/>
      </c>
      <c r="C474" s="69" t="str">
        <f t="shared" si="70"/>
        <v/>
      </c>
      <c r="D474" s="73" t="str">
        <f t="shared" si="65"/>
        <v/>
      </c>
      <c r="E474" s="73" t="str">
        <f t="shared" si="66"/>
        <v/>
      </c>
      <c r="F474" s="73" t="str">
        <f t="shared" si="66"/>
        <v/>
      </c>
      <c r="G474" s="73" t="str">
        <f t="shared" si="67"/>
        <v/>
      </c>
      <c r="H474" s="73" t="str">
        <f>IF(M474=0,"",1+COUNTIF(会員コール!$A$1:$A$198,M474))</f>
        <v/>
      </c>
      <c r="I474" s="74"/>
      <c r="J474" s="74" t="str">
        <f t="shared" si="68"/>
        <v/>
      </c>
      <c r="K474" s="14"/>
      <c r="L474" s="15"/>
      <c r="M474">
        <f t="shared" si="69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64"/>
        <v/>
      </c>
      <c r="C475" s="69" t="str">
        <f t="shared" si="70"/>
        <v/>
      </c>
      <c r="D475" s="70" t="str">
        <f t="shared" si="65"/>
        <v/>
      </c>
      <c r="E475" s="70" t="str">
        <f t="shared" si="66"/>
        <v/>
      </c>
      <c r="F475" s="70" t="str">
        <f t="shared" si="66"/>
        <v/>
      </c>
      <c r="G475" s="70" t="str">
        <f t="shared" si="67"/>
        <v/>
      </c>
      <c r="H475" s="70" t="str">
        <f>IF(M475=0,"",1+COUNTIF(会員コール!$A$1:$A$198,M475))</f>
        <v/>
      </c>
      <c r="I475" s="71"/>
      <c r="J475" s="71" t="str">
        <f t="shared" si="68"/>
        <v/>
      </c>
      <c r="K475" s="14"/>
      <c r="L475" s="15"/>
      <c r="M475">
        <f t="shared" si="69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64"/>
        <v/>
      </c>
      <c r="C476" s="69" t="str">
        <f t="shared" si="70"/>
        <v/>
      </c>
      <c r="D476" s="73" t="str">
        <f t="shared" si="65"/>
        <v/>
      </c>
      <c r="E476" s="73" t="str">
        <f t="shared" si="66"/>
        <v/>
      </c>
      <c r="F476" s="73" t="str">
        <f t="shared" si="66"/>
        <v/>
      </c>
      <c r="G476" s="73" t="str">
        <f t="shared" si="67"/>
        <v/>
      </c>
      <c r="H476" s="73" t="str">
        <f>IF(M476=0,"",1+COUNTIF(会員コール!$A$1:$A$198,M476))</f>
        <v/>
      </c>
      <c r="I476" s="74"/>
      <c r="J476" s="74" t="str">
        <f t="shared" si="68"/>
        <v/>
      </c>
      <c r="K476" s="14"/>
      <c r="L476" s="15"/>
      <c r="M476">
        <f t="shared" si="69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si="64"/>
        <v/>
      </c>
      <c r="C477" s="69" t="str">
        <f t="shared" si="70"/>
        <v/>
      </c>
      <c r="D477" s="70" t="str">
        <f t="shared" si="65"/>
        <v/>
      </c>
      <c r="E477" s="70" t="str">
        <f t="shared" ref="E477:F494" si="71">IF(Q477="","",Q477)</f>
        <v/>
      </c>
      <c r="F477" s="70" t="str">
        <f t="shared" si="71"/>
        <v/>
      </c>
      <c r="G477" s="70" t="str">
        <f t="shared" si="67"/>
        <v/>
      </c>
      <c r="H477" s="70" t="str">
        <f>IF(M477=0,"",1+COUNTIF(会員コール!$A$1:$A$198,M477))</f>
        <v/>
      </c>
      <c r="I477" s="71"/>
      <c r="J477" s="71" t="str">
        <f t="shared" si="68"/>
        <v/>
      </c>
      <c r="K477" s="14"/>
      <c r="L477" s="15"/>
      <c r="M477">
        <f t="shared" si="69"/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64"/>
        <v/>
      </c>
      <c r="C478" s="69" t="str">
        <f t="shared" si="70"/>
        <v/>
      </c>
      <c r="D478" s="73" t="str">
        <f t="shared" si="65"/>
        <v/>
      </c>
      <c r="E478" s="73" t="str">
        <f t="shared" si="71"/>
        <v/>
      </c>
      <c r="F478" s="73" t="str">
        <f t="shared" si="71"/>
        <v/>
      </c>
      <c r="G478" s="73" t="str">
        <f t="shared" si="67"/>
        <v/>
      </c>
      <c r="H478" s="73" t="str">
        <f>IF(M478=0,"",1+COUNTIF(会員コール!$A$1:$A$198,M478))</f>
        <v/>
      </c>
      <c r="I478" s="74"/>
      <c r="J478" s="74" t="str">
        <f t="shared" si="68"/>
        <v/>
      </c>
      <c r="K478" s="14"/>
      <c r="L478" s="15"/>
      <c r="M478">
        <f t="shared" si="69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64"/>
        <v/>
      </c>
      <c r="C479" s="69" t="str">
        <f t="shared" si="70"/>
        <v/>
      </c>
      <c r="D479" s="70" t="str">
        <f t="shared" si="65"/>
        <v/>
      </c>
      <c r="E479" s="70" t="str">
        <f t="shared" si="71"/>
        <v/>
      </c>
      <c r="F479" s="70" t="str">
        <f t="shared" si="71"/>
        <v/>
      </c>
      <c r="G479" s="70" t="str">
        <f t="shared" si="67"/>
        <v/>
      </c>
      <c r="H479" s="70" t="str">
        <f>IF(M479=0,"",1+COUNTIF(会員コール!$A$1:$A$198,M479))</f>
        <v/>
      </c>
      <c r="I479" s="71"/>
      <c r="J479" s="71" t="str">
        <f t="shared" si="68"/>
        <v/>
      </c>
      <c r="K479" s="14"/>
      <c r="L479" s="15"/>
      <c r="M479">
        <f t="shared" si="69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64"/>
        <v/>
      </c>
      <c r="C480" s="69" t="str">
        <f t="shared" si="70"/>
        <v/>
      </c>
      <c r="D480" s="73" t="str">
        <f t="shared" si="65"/>
        <v/>
      </c>
      <c r="E480" s="73" t="str">
        <f t="shared" si="71"/>
        <v/>
      </c>
      <c r="F480" s="73" t="str">
        <f t="shared" si="71"/>
        <v/>
      </c>
      <c r="G480" s="73" t="str">
        <f t="shared" si="67"/>
        <v/>
      </c>
      <c r="H480" s="73" t="str">
        <f>IF(M480=0,"",1+COUNTIF(会員コール!$A$1:$A$198,M480))</f>
        <v/>
      </c>
      <c r="I480" s="74"/>
      <c r="J480" s="74" t="str">
        <f t="shared" si="68"/>
        <v/>
      </c>
      <c r="K480" s="14"/>
      <c r="L480" s="15"/>
      <c r="M480">
        <f t="shared" si="69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64"/>
        <v/>
      </c>
      <c r="C481" s="69" t="str">
        <f t="shared" si="70"/>
        <v/>
      </c>
      <c r="D481" s="70" t="str">
        <f t="shared" si="65"/>
        <v/>
      </c>
      <c r="E481" s="70" t="str">
        <f t="shared" si="71"/>
        <v/>
      </c>
      <c r="F481" s="70" t="str">
        <f t="shared" si="71"/>
        <v/>
      </c>
      <c r="G481" s="70" t="str">
        <f t="shared" si="67"/>
        <v/>
      </c>
      <c r="H481" s="70" t="str">
        <f>IF(M481=0,"",1+COUNTIF(会員コール!$A$1:$A$198,M481))</f>
        <v/>
      </c>
      <c r="I481" s="71"/>
      <c r="J481" s="71" t="str">
        <f t="shared" si="68"/>
        <v/>
      </c>
      <c r="K481" s="14"/>
      <c r="L481" s="15"/>
      <c r="M481">
        <f t="shared" si="69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64"/>
        <v/>
      </c>
      <c r="C482" s="69" t="str">
        <f t="shared" si="70"/>
        <v/>
      </c>
      <c r="D482" s="73" t="str">
        <f t="shared" si="65"/>
        <v/>
      </c>
      <c r="E482" s="73" t="str">
        <f t="shared" si="71"/>
        <v/>
      </c>
      <c r="F482" s="73" t="str">
        <f t="shared" si="71"/>
        <v/>
      </c>
      <c r="G482" s="73" t="str">
        <f t="shared" si="67"/>
        <v/>
      </c>
      <c r="H482" s="73" t="str">
        <f>IF(M482=0,"",1+COUNTIF(会員コール!$A$1:$A$198,M482))</f>
        <v/>
      </c>
      <c r="I482" s="74"/>
      <c r="J482" s="74" t="str">
        <f t="shared" si="68"/>
        <v/>
      </c>
      <c r="K482" s="14"/>
      <c r="L482" s="15"/>
      <c r="M482">
        <f t="shared" si="69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64"/>
        <v/>
      </c>
      <c r="C483" s="69" t="str">
        <f t="shared" si="70"/>
        <v/>
      </c>
      <c r="D483" s="70" t="str">
        <f t="shared" si="65"/>
        <v/>
      </c>
      <c r="E483" s="70" t="str">
        <f t="shared" si="71"/>
        <v/>
      </c>
      <c r="F483" s="70" t="str">
        <f t="shared" si="71"/>
        <v/>
      </c>
      <c r="G483" s="70" t="str">
        <f t="shared" si="67"/>
        <v/>
      </c>
      <c r="H483" s="70" t="str">
        <f>IF(M483=0,"",1+COUNTIF(会員コール!$A$1:$A$198,M483))</f>
        <v/>
      </c>
      <c r="I483" s="71"/>
      <c r="J483" s="71" t="str">
        <f t="shared" si="68"/>
        <v/>
      </c>
      <c r="K483" s="14"/>
      <c r="L483" s="15"/>
      <c r="M483">
        <f t="shared" si="69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64"/>
        <v/>
      </c>
      <c r="C484" s="69" t="str">
        <f t="shared" si="70"/>
        <v/>
      </c>
      <c r="D484" s="73" t="str">
        <f t="shared" si="65"/>
        <v/>
      </c>
      <c r="E484" s="73" t="str">
        <f t="shared" si="71"/>
        <v/>
      </c>
      <c r="F484" s="73" t="str">
        <f t="shared" si="71"/>
        <v/>
      </c>
      <c r="G484" s="73" t="str">
        <f t="shared" si="67"/>
        <v/>
      </c>
      <c r="H484" s="73" t="str">
        <f>IF(M484=0,"",1+COUNTIF(会員コール!$A$1:$A$198,M484))</f>
        <v/>
      </c>
      <c r="I484" s="74"/>
      <c r="J484" s="74" t="str">
        <f t="shared" si="68"/>
        <v/>
      </c>
      <c r="K484" s="14"/>
      <c r="L484" s="15"/>
      <c r="M484">
        <f t="shared" si="69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64"/>
        <v/>
      </c>
      <c r="C485" s="69" t="str">
        <f t="shared" si="70"/>
        <v/>
      </c>
      <c r="D485" s="70" t="str">
        <f t="shared" si="65"/>
        <v/>
      </c>
      <c r="E485" s="70" t="str">
        <f t="shared" si="71"/>
        <v/>
      </c>
      <c r="F485" s="70" t="str">
        <f t="shared" si="71"/>
        <v/>
      </c>
      <c r="G485" s="70" t="str">
        <f t="shared" si="67"/>
        <v/>
      </c>
      <c r="H485" s="70" t="str">
        <f>IF(M485=0,"",1+COUNTIF(会員コール!$A$1:$A$198,M485))</f>
        <v/>
      </c>
      <c r="I485" s="71"/>
      <c r="J485" s="71" t="str">
        <f t="shared" si="68"/>
        <v/>
      </c>
      <c r="K485" s="14"/>
      <c r="L485" s="15"/>
      <c r="M485">
        <f t="shared" si="69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64"/>
        <v/>
      </c>
      <c r="C486" s="69" t="str">
        <f t="shared" si="70"/>
        <v/>
      </c>
      <c r="D486" s="70" t="str">
        <f t="shared" si="65"/>
        <v/>
      </c>
      <c r="E486" s="70" t="str">
        <f t="shared" si="71"/>
        <v/>
      </c>
      <c r="F486" s="70" t="str">
        <f t="shared" si="71"/>
        <v/>
      </c>
      <c r="G486" s="70" t="str">
        <f t="shared" si="67"/>
        <v/>
      </c>
      <c r="H486" s="70" t="str">
        <f>IF(M486=0,"",1+COUNTIF(会員コール!$A$1:$A$198,M486))</f>
        <v/>
      </c>
      <c r="I486" s="71"/>
      <c r="J486" s="71" t="str">
        <f t="shared" si="68"/>
        <v/>
      </c>
      <c r="K486" s="14"/>
      <c r="L486" s="15"/>
      <c r="M486">
        <f t="shared" si="69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64"/>
        <v/>
      </c>
      <c r="C487" s="69" t="str">
        <f t="shared" si="70"/>
        <v/>
      </c>
      <c r="D487" s="73" t="str">
        <f t="shared" si="65"/>
        <v/>
      </c>
      <c r="E487" s="73" t="str">
        <f t="shared" si="71"/>
        <v/>
      </c>
      <c r="F487" s="73" t="str">
        <f t="shared" si="71"/>
        <v/>
      </c>
      <c r="G487" s="73" t="str">
        <f t="shared" si="67"/>
        <v/>
      </c>
      <c r="H487" s="73" t="str">
        <f>IF(M487=0,"",1+COUNTIF(会員コール!$A$1:$A$198,M487))</f>
        <v/>
      </c>
      <c r="I487" s="74"/>
      <c r="J487" s="74" t="str">
        <f t="shared" si="68"/>
        <v/>
      </c>
      <c r="K487" s="14"/>
      <c r="L487" s="15"/>
      <c r="M487">
        <f t="shared" si="69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64"/>
        <v/>
      </c>
      <c r="C488" s="69" t="str">
        <f t="shared" si="70"/>
        <v/>
      </c>
      <c r="D488" s="70" t="str">
        <f t="shared" si="65"/>
        <v/>
      </c>
      <c r="E488" s="70" t="str">
        <f t="shared" si="71"/>
        <v/>
      </c>
      <c r="F488" s="70" t="str">
        <f t="shared" si="71"/>
        <v/>
      </c>
      <c r="G488" s="70" t="str">
        <f t="shared" si="67"/>
        <v/>
      </c>
      <c r="H488" s="70" t="str">
        <f>IF(M488=0,"",1+COUNTIF(会員コール!$A$1:$A$198,M488))</f>
        <v/>
      </c>
      <c r="I488" s="71"/>
      <c r="J488" s="71" t="str">
        <f t="shared" si="68"/>
        <v/>
      </c>
      <c r="K488" s="14"/>
      <c r="L488" s="15"/>
      <c r="M488">
        <f t="shared" si="69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64"/>
        <v/>
      </c>
      <c r="C489" s="69" t="str">
        <f t="shared" si="70"/>
        <v/>
      </c>
      <c r="D489" s="73" t="str">
        <f t="shared" si="65"/>
        <v/>
      </c>
      <c r="E489" s="73" t="str">
        <f t="shared" si="71"/>
        <v/>
      </c>
      <c r="F489" s="73" t="str">
        <f t="shared" si="71"/>
        <v/>
      </c>
      <c r="G489" s="73" t="str">
        <f t="shared" si="67"/>
        <v/>
      </c>
      <c r="H489" s="73" t="str">
        <f>IF(M489=0,"",1+COUNTIF(会員コール!$A$1:$A$198,M489))</f>
        <v/>
      </c>
      <c r="I489" s="74"/>
      <c r="J489" s="74" t="str">
        <f t="shared" si="68"/>
        <v/>
      </c>
      <c r="K489" s="14"/>
      <c r="L489" s="15"/>
      <c r="M489">
        <f t="shared" si="69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64"/>
        <v/>
      </c>
      <c r="C490" s="69" t="str">
        <f t="shared" si="70"/>
        <v/>
      </c>
      <c r="D490" s="70" t="str">
        <f t="shared" si="65"/>
        <v/>
      </c>
      <c r="E490" s="70" t="str">
        <f t="shared" si="71"/>
        <v/>
      </c>
      <c r="F490" s="70" t="str">
        <f t="shared" si="71"/>
        <v/>
      </c>
      <c r="G490" s="70" t="str">
        <f t="shared" si="67"/>
        <v/>
      </c>
      <c r="H490" s="70" t="str">
        <f>IF(M490=0,"",1+COUNTIF(会員コール!$A$1:$A$198,M490))</f>
        <v/>
      </c>
      <c r="I490" s="71"/>
      <c r="J490" s="71" t="str">
        <f t="shared" si="68"/>
        <v/>
      </c>
      <c r="K490" s="14"/>
      <c r="L490" s="15"/>
      <c r="M490">
        <f t="shared" si="69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64"/>
        <v/>
      </c>
      <c r="C491" s="69" t="str">
        <f t="shared" si="70"/>
        <v/>
      </c>
      <c r="D491" s="73" t="str">
        <f t="shared" si="65"/>
        <v/>
      </c>
      <c r="E491" s="73" t="str">
        <f t="shared" si="71"/>
        <v/>
      </c>
      <c r="F491" s="73" t="str">
        <f t="shared" si="71"/>
        <v/>
      </c>
      <c r="G491" s="73" t="str">
        <f t="shared" si="67"/>
        <v/>
      </c>
      <c r="H491" s="73" t="str">
        <f>IF(M491=0,"",1+COUNTIF(会員コール!$A$1:$A$198,M491))</f>
        <v/>
      </c>
      <c r="I491" s="74"/>
      <c r="J491" s="74" t="str">
        <f t="shared" si="68"/>
        <v/>
      </c>
      <c r="K491" s="14"/>
      <c r="L491" s="15"/>
      <c r="M491">
        <f t="shared" si="69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64"/>
        <v/>
      </c>
      <c r="C492" s="69" t="str">
        <f t="shared" si="70"/>
        <v/>
      </c>
      <c r="D492" s="70" t="str">
        <f t="shared" si="65"/>
        <v/>
      </c>
      <c r="E492" s="70" t="str">
        <f t="shared" si="71"/>
        <v/>
      </c>
      <c r="F492" s="70" t="str">
        <f t="shared" si="71"/>
        <v/>
      </c>
      <c r="G492" s="70" t="str">
        <f t="shared" si="67"/>
        <v/>
      </c>
      <c r="H492" s="70" t="str">
        <f>IF(M492=0,"",1+COUNTIF(会員コール!$A$1:$A$198,M492))</f>
        <v/>
      </c>
      <c r="I492" s="71"/>
      <c r="J492" s="71" t="str">
        <f t="shared" si="68"/>
        <v/>
      </c>
      <c r="K492" s="14"/>
      <c r="L492" s="15"/>
      <c r="M492">
        <f t="shared" si="69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64"/>
        <v/>
      </c>
      <c r="C493" s="69" t="str">
        <f t="shared" si="70"/>
        <v/>
      </c>
      <c r="D493" s="70" t="str">
        <f t="shared" si="65"/>
        <v/>
      </c>
      <c r="E493" s="70" t="str">
        <f t="shared" si="71"/>
        <v/>
      </c>
      <c r="F493" s="70" t="str">
        <f t="shared" si="71"/>
        <v/>
      </c>
      <c r="G493" s="70" t="str">
        <f t="shared" si="67"/>
        <v/>
      </c>
      <c r="H493" s="70" t="str">
        <f>IF(M493=0,"",1+COUNTIF(会員コール!$A$1:$A$198,M493))</f>
        <v/>
      </c>
      <c r="I493" s="71"/>
      <c r="J493" s="71" t="str">
        <f t="shared" si="68"/>
        <v/>
      </c>
      <c r="K493" s="14"/>
      <c r="L493" s="15"/>
      <c r="M493">
        <f t="shared" si="69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64"/>
        <v/>
      </c>
      <c r="C494" s="76" t="str">
        <f>IF(P494="","",LEFT(P494,6))</f>
        <v/>
      </c>
      <c r="D494" s="77" t="str">
        <f t="shared" si="65"/>
        <v/>
      </c>
      <c r="E494" s="77" t="str">
        <f t="shared" si="71"/>
        <v/>
      </c>
      <c r="F494" s="77" t="str">
        <f t="shared" si="71"/>
        <v/>
      </c>
      <c r="G494" s="77" t="str">
        <f t="shared" si="67"/>
        <v/>
      </c>
      <c r="H494" s="77" t="str">
        <f>IF(M494=0,"",1+COUNTIF(会員コール!$A$1:$A$198,M494))</f>
        <v/>
      </c>
      <c r="I494" s="78"/>
      <c r="J494" s="78" t="str">
        <f t="shared" si="68"/>
        <v/>
      </c>
      <c r="K494" s="14"/>
      <c r="L494" s="15"/>
      <c r="M494">
        <f t="shared" si="69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9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10</v>
      </c>
      <c r="C497" s="170"/>
      <c r="D497" s="47" t="str">
        <f>基本データ入力!$B$8</f>
        <v>JA1QRZ</v>
      </c>
      <c r="E497" s="52" t="s">
        <v>136</v>
      </c>
      <c r="F497" s="47" t="s">
        <v>313</v>
      </c>
      <c r="G497" s="171" t="s">
        <v>137</v>
      </c>
      <c r="H497" s="171"/>
      <c r="I497" s="171"/>
      <c r="J497" s="53" t="s">
        <v>384</v>
      </c>
      <c r="K497" s="10"/>
      <c r="N497" s="9"/>
      <c r="V497" s="11"/>
      <c r="W497" s="12"/>
    </row>
    <row r="498" spans="1:28" ht="15" customHeight="1">
      <c r="B498" s="18" t="s">
        <v>11</v>
      </c>
      <c r="C498" s="91" t="s">
        <v>411</v>
      </c>
      <c r="D498" s="18" t="s">
        <v>12</v>
      </c>
      <c r="E498" s="172" t="s">
        <v>13</v>
      </c>
      <c r="F498" s="172"/>
      <c r="G498" s="18" t="s">
        <v>14</v>
      </c>
      <c r="H498" s="17" t="s">
        <v>15</v>
      </c>
      <c r="I498" s="18" t="s">
        <v>16</v>
      </c>
      <c r="J498" s="18" t="s">
        <v>17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49" si="72">IF(O500="","",O500)</f>
        <v/>
      </c>
      <c r="C500" s="65" t="str">
        <f>IF(P500="","",LEFT(P500,6))</f>
        <v/>
      </c>
      <c r="D500" s="66" t="str">
        <f t="shared" ref="D500:D549" si="73">IF(N500="","",N500)</f>
        <v/>
      </c>
      <c r="E500" s="66" t="str">
        <f t="shared" ref="E500:F531" si="74">IF(Q500="","",Q500)</f>
        <v/>
      </c>
      <c r="F500" s="66" t="str">
        <f t="shared" si="74"/>
        <v/>
      </c>
      <c r="G500" s="66" t="str">
        <f t="shared" ref="G500:G549" si="75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49" si="76">IF(T500="","",T500)</f>
        <v/>
      </c>
      <c r="K500" s="14"/>
      <c r="L500" s="49"/>
      <c r="M500">
        <f t="shared" ref="M500:M549" si="77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72"/>
        <v/>
      </c>
      <c r="C501" s="69" t="str">
        <f>IF(P501="","",LEFT(P501,6))</f>
        <v/>
      </c>
      <c r="D501" s="70" t="str">
        <f t="shared" si="73"/>
        <v/>
      </c>
      <c r="E501" s="70" t="str">
        <f t="shared" si="74"/>
        <v/>
      </c>
      <c r="F501" s="70" t="str">
        <f t="shared" si="74"/>
        <v/>
      </c>
      <c r="G501" s="70" t="str">
        <f t="shared" si="75"/>
        <v/>
      </c>
      <c r="H501" s="70" t="str">
        <f>IF(M501=0,"",1+COUNTIF(会員コール!$A$1:$A$198,M501))</f>
        <v/>
      </c>
      <c r="I501" s="71"/>
      <c r="J501" s="71" t="str">
        <f t="shared" si="76"/>
        <v/>
      </c>
      <c r="K501" s="14"/>
      <c r="L501" s="49"/>
      <c r="M501">
        <f t="shared" si="77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72"/>
        <v/>
      </c>
      <c r="C502" s="69" t="str">
        <f t="shared" ref="C502:C548" si="78">IF(P502="","",LEFT(P502,6))</f>
        <v/>
      </c>
      <c r="D502" s="70" t="str">
        <f t="shared" si="73"/>
        <v/>
      </c>
      <c r="E502" s="70" t="str">
        <f t="shared" si="74"/>
        <v/>
      </c>
      <c r="F502" s="70" t="str">
        <f t="shared" si="74"/>
        <v/>
      </c>
      <c r="G502" s="70" t="str">
        <f t="shared" si="75"/>
        <v/>
      </c>
      <c r="H502" s="70" t="str">
        <f>IF(M502=0,"",1+COUNTIF(会員コール!$A$1:$A$198,M502))</f>
        <v/>
      </c>
      <c r="I502" s="71"/>
      <c r="J502" s="71" t="str">
        <f t="shared" si="76"/>
        <v/>
      </c>
      <c r="K502" s="14"/>
      <c r="L502" s="49"/>
      <c r="M502">
        <f t="shared" si="77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72"/>
        <v/>
      </c>
      <c r="C503" s="69" t="str">
        <f t="shared" si="78"/>
        <v/>
      </c>
      <c r="D503" s="70" t="str">
        <f t="shared" si="73"/>
        <v/>
      </c>
      <c r="E503" s="70" t="str">
        <f t="shared" si="74"/>
        <v/>
      </c>
      <c r="F503" s="70" t="str">
        <f t="shared" si="74"/>
        <v/>
      </c>
      <c r="G503" s="70" t="str">
        <f t="shared" si="75"/>
        <v/>
      </c>
      <c r="H503" s="70" t="str">
        <f>IF(M503=0,"",1+COUNTIF(会員コール!$A$1:$A$198,M503))</f>
        <v/>
      </c>
      <c r="I503" s="71"/>
      <c r="J503" s="71" t="str">
        <f t="shared" si="76"/>
        <v/>
      </c>
      <c r="K503" s="14"/>
      <c r="L503" s="49"/>
      <c r="M503">
        <f t="shared" si="77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72"/>
        <v/>
      </c>
      <c r="C504" s="69" t="str">
        <f t="shared" si="78"/>
        <v/>
      </c>
      <c r="D504" s="70" t="str">
        <f t="shared" si="73"/>
        <v/>
      </c>
      <c r="E504" s="70" t="str">
        <f t="shared" si="74"/>
        <v/>
      </c>
      <c r="F504" s="70" t="str">
        <f t="shared" si="74"/>
        <v/>
      </c>
      <c r="G504" s="70" t="str">
        <f t="shared" si="75"/>
        <v/>
      </c>
      <c r="H504" s="70" t="str">
        <f>IF(M504=0,"",1+COUNTIF(会員コール!$A$1:$A$198,M504))</f>
        <v/>
      </c>
      <c r="I504" s="71"/>
      <c r="J504" s="71" t="str">
        <f t="shared" si="76"/>
        <v/>
      </c>
      <c r="K504" s="14"/>
      <c r="L504" s="49"/>
      <c r="M504">
        <f t="shared" si="77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72"/>
        <v/>
      </c>
      <c r="C505" s="69" t="str">
        <f t="shared" si="78"/>
        <v/>
      </c>
      <c r="D505" s="70" t="str">
        <f t="shared" si="73"/>
        <v/>
      </c>
      <c r="E505" s="70" t="str">
        <f t="shared" si="74"/>
        <v/>
      </c>
      <c r="F505" s="70" t="str">
        <f t="shared" si="74"/>
        <v/>
      </c>
      <c r="G505" s="70" t="str">
        <f t="shared" si="75"/>
        <v/>
      </c>
      <c r="H505" s="70" t="str">
        <f>IF(M505=0,"",1+COUNTIF(会員コール!$A$1:$A$198,M505))</f>
        <v/>
      </c>
      <c r="I505" s="71"/>
      <c r="J505" s="71" t="str">
        <f t="shared" si="76"/>
        <v/>
      </c>
      <c r="K505" s="14"/>
      <c r="L505" s="49"/>
      <c r="M505">
        <f t="shared" si="77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72"/>
        <v/>
      </c>
      <c r="C506" s="69" t="str">
        <f t="shared" si="78"/>
        <v/>
      </c>
      <c r="D506" s="70" t="str">
        <f t="shared" si="73"/>
        <v/>
      </c>
      <c r="E506" s="70" t="str">
        <f t="shared" si="74"/>
        <v/>
      </c>
      <c r="F506" s="70" t="str">
        <f t="shared" si="74"/>
        <v/>
      </c>
      <c r="G506" s="70" t="str">
        <f t="shared" si="75"/>
        <v/>
      </c>
      <c r="H506" s="70" t="str">
        <f>IF(M506=0,"",1+COUNTIF(会員コール!$A$1:$A$198,M506))</f>
        <v/>
      </c>
      <c r="I506" s="71"/>
      <c r="J506" s="71" t="str">
        <f t="shared" si="76"/>
        <v/>
      </c>
      <c r="K506" s="14"/>
      <c r="L506" s="49"/>
      <c r="M506">
        <f t="shared" si="77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72"/>
        <v/>
      </c>
      <c r="C507" s="69" t="str">
        <f t="shared" si="78"/>
        <v/>
      </c>
      <c r="D507" s="70" t="str">
        <f t="shared" si="73"/>
        <v/>
      </c>
      <c r="E507" s="70" t="str">
        <f t="shared" si="74"/>
        <v/>
      </c>
      <c r="F507" s="70" t="str">
        <f t="shared" si="74"/>
        <v/>
      </c>
      <c r="G507" s="70" t="str">
        <f t="shared" si="75"/>
        <v/>
      </c>
      <c r="H507" s="70" t="str">
        <f>IF(M507=0,"",1+COUNTIF(会員コール!$A$1:$A$198,M507))</f>
        <v/>
      </c>
      <c r="I507" s="71"/>
      <c r="J507" s="71" t="str">
        <f t="shared" si="76"/>
        <v/>
      </c>
      <c r="K507" s="14"/>
      <c r="L507" s="49"/>
      <c r="M507">
        <f t="shared" si="77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72"/>
        <v/>
      </c>
      <c r="C508" s="69" t="str">
        <f t="shared" si="78"/>
        <v/>
      </c>
      <c r="D508" s="70" t="str">
        <f t="shared" si="73"/>
        <v/>
      </c>
      <c r="E508" s="70" t="str">
        <f t="shared" si="74"/>
        <v/>
      </c>
      <c r="F508" s="70" t="str">
        <f t="shared" si="74"/>
        <v/>
      </c>
      <c r="G508" s="70" t="str">
        <f t="shared" si="75"/>
        <v/>
      </c>
      <c r="H508" s="70" t="str">
        <f>IF(M508=0,"",1+COUNTIF(会員コール!$A$1:$A$198,M508))</f>
        <v/>
      </c>
      <c r="I508" s="71"/>
      <c r="J508" s="71" t="str">
        <f t="shared" si="76"/>
        <v/>
      </c>
      <c r="K508" s="14"/>
      <c r="L508" s="49"/>
      <c r="M508">
        <f t="shared" si="77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72"/>
        <v/>
      </c>
      <c r="C509" s="69" t="str">
        <f t="shared" si="78"/>
        <v/>
      </c>
      <c r="D509" s="70" t="str">
        <f t="shared" si="73"/>
        <v/>
      </c>
      <c r="E509" s="70" t="str">
        <f t="shared" si="74"/>
        <v/>
      </c>
      <c r="F509" s="70" t="str">
        <f t="shared" si="74"/>
        <v/>
      </c>
      <c r="G509" s="70" t="str">
        <f t="shared" si="75"/>
        <v/>
      </c>
      <c r="H509" s="70" t="str">
        <f>IF(M509=0,"",1+COUNTIF(会員コール!$A$1:$A$198,M509))</f>
        <v/>
      </c>
      <c r="I509" s="71"/>
      <c r="J509" s="71" t="str">
        <f t="shared" si="76"/>
        <v/>
      </c>
      <c r="K509" s="14"/>
      <c r="L509" s="49"/>
      <c r="M509">
        <f t="shared" si="77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72"/>
        <v/>
      </c>
      <c r="C510" s="69" t="str">
        <f t="shared" si="78"/>
        <v/>
      </c>
      <c r="D510" s="70" t="str">
        <f t="shared" si="73"/>
        <v/>
      </c>
      <c r="E510" s="70" t="str">
        <f t="shared" si="74"/>
        <v/>
      </c>
      <c r="F510" s="70" t="str">
        <f t="shared" si="74"/>
        <v/>
      </c>
      <c r="G510" s="70" t="str">
        <f t="shared" si="75"/>
        <v/>
      </c>
      <c r="H510" s="70" t="str">
        <f>IF(M510=0,"",1+COUNTIF(会員コール!$A$1:$A$198,M510))</f>
        <v/>
      </c>
      <c r="I510" s="71"/>
      <c r="J510" s="71" t="str">
        <f t="shared" si="76"/>
        <v/>
      </c>
      <c r="K510" s="14"/>
      <c r="L510" s="49"/>
      <c r="M510">
        <f t="shared" si="77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72"/>
        <v/>
      </c>
      <c r="C511" s="69" t="str">
        <f t="shared" si="78"/>
        <v/>
      </c>
      <c r="D511" s="70" t="str">
        <f t="shared" si="73"/>
        <v/>
      </c>
      <c r="E511" s="70" t="str">
        <f t="shared" si="74"/>
        <v/>
      </c>
      <c r="F511" s="70" t="str">
        <f t="shared" si="74"/>
        <v/>
      </c>
      <c r="G511" s="70" t="str">
        <f t="shared" si="75"/>
        <v/>
      </c>
      <c r="H511" s="70" t="str">
        <f>IF(M511=0,"",1+COUNTIF(会員コール!$A$1:$A$198,M511))</f>
        <v/>
      </c>
      <c r="I511" s="71"/>
      <c r="J511" s="71" t="str">
        <f t="shared" si="76"/>
        <v/>
      </c>
      <c r="K511" s="14"/>
      <c r="L511" s="49"/>
      <c r="M511">
        <f t="shared" si="77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72"/>
        <v/>
      </c>
      <c r="C512" s="69" t="str">
        <f t="shared" si="78"/>
        <v/>
      </c>
      <c r="D512" s="70" t="str">
        <f t="shared" si="73"/>
        <v/>
      </c>
      <c r="E512" s="70" t="str">
        <f t="shared" si="74"/>
        <v/>
      </c>
      <c r="F512" s="70" t="str">
        <f t="shared" si="74"/>
        <v/>
      </c>
      <c r="G512" s="70" t="str">
        <f t="shared" si="75"/>
        <v/>
      </c>
      <c r="H512" s="70" t="str">
        <f>IF(M512=0,"",1+COUNTIF(会員コール!$A$1:$A$198,M512))</f>
        <v/>
      </c>
      <c r="I512" s="71"/>
      <c r="J512" s="71" t="str">
        <f t="shared" si="76"/>
        <v/>
      </c>
      <c r="K512" s="14"/>
      <c r="L512" s="49"/>
      <c r="M512">
        <f t="shared" si="77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72"/>
        <v/>
      </c>
      <c r="C513" s="69" t="str">
        <f t="shared" si="78"/>
        <v/>
      </c>
      <c r="D513" s="70" t="str">
        <f t="shared" si="73"/>
        <v/>
      </c>
      <c r="E513" s="70" t="str">
        <f t="shared" si="74"/>
        <v/>
      </c>
      <c r="F513" s="70" t="str">
        <f t="shared" si="74"/>
        <v/>
      </c>
      <c r="G513" s="70" t="str">
        <f t="shared" si="75"/>
        <v/>
      </c>
      <c r="H513" s="70" t="str">
        <f>IF(M513=0,"",1+COUNTIF(会員コール!$A$1:$A$198,M513))</f>
        <v/>
      </c>
      <c r="I513" s="71"/>
      <c r="J513" s="71" t="str">
        <f t="shared" si="76"/>
        <v/>
      </c>
      <c r="K513" s="14"/>
      <c r="L513" s="49"/>
      <c r="M513">
        <f t="shared" si="77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72"/>
        <v/>
      </c>
      <c r="C514" s="69" t="str">
        <f t="shared" si="78"/>
        <v/>
      </c>
      <c r="D514" s="70" t="str">
        <f t="shared" si="73"/>
        <v/>
      </c>
      <c r="E514" s="70" t="str">
        <f t="shared" si="74"/>
        <v/>
      </c>
      <c r="F514" s="70" t="str">
        <f t="shared" si="74"/>
        <v/>
      </c>
      <c r="G514" s="70" t="str">
        <f t="shared" si="75"/>
        <v/>
      </c>
      <c r="H514" s="70" t="str">
        <f>IF(M514=0,"",1+COUNTIF(会員コール!$A$1:$A$198,M514))</f>
        <v/>
      </c>
      <c r="I514" s="71"/>
      <c r="J514" s="71" t="str">
        <f t="shared" si="76"/>
        <v/>
      </c>
      <c r="K514" s="14"/>
      <c r="L514" s="49"/>
      <c r="M514">
        <f t="shared" si="77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72"/>
        <v/>
      </c>
      <c r="C515" s="69" t="str">
        <f t="shared" si="78"/>
        <v/>
      </c>
      <c r="D515" s="70" t="str">
        <f t="shared" si="73"/>
        <v/>
      </c>
      <c r="E515" s="70" t="str">
        <f t="shared" si="74"/>
        <v/>
      </c>
      <c r="F515" s="70" t="str">
        <f t="shared" si="74"/>
        <v/>
      </c>
      <c r="G515" s="70" t="str">
        <f t="shared" si="75"/>
        <v/>
      </c>
      <c r="H515" s="70" t="str">
        <f>IF(M515=0,"",1+COUNTIF(会員コール!$A$1:$A$198,M515))</f>
        <v/>
      </c>
      <c r="I515" s="71"/>
      <c r="J515" s="71" t="str">
        <f t="shared" si="76"/>
        <v/>
      </c>
      <c r="K515" s="14"/>
      <c r="L515" s="49"/>
      <c r="M515">
        <f t="shared" si="77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72"/>
        <v/>
      </c>
      <c r="C516" s="69" t="str">
        <f t="shared" si="78"/>
        <v/>
      </c>
      <c r="D516" s="70" t="str">
        <f t="shared" si="73"/>
        <v/>
      </c>
      <c r="E516" s="70" t="str">
        <f t="shared" si="74"/>
        <v/>
      </c>
      <c r="F516" s="70" t="str">
        <f t="shared" si="74"/>
        <v/>
      </c>
      <c r="G516" s="70" t="str">
        <f t="shared" si="75"/>
        <v/>
      </c>
      <c r="H516" s="70" t="str">
        <f>IF(M516=0,"",1+COUNTIF(会員コール!$A$1:$A$198,M516))</f>
        <v/>
      </c>
      <c r="I516" s="71"/>
      <c r="J516" s="71" t="str">
        <f t="shared" si="76"/>
        <v/>
      </c>
      <c r="K516" s="14"/>
      <c r="L516" s="15"/>
      <c r="M516">
        <f t="shared" si="77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72"/>
        <v/>
      </c>
      <c r="C517" s="69" t="str">
        <f t="shared" si="78"/>
        <v/>
      </c>
      <c r="D517" s="73" t="str">
        <f t="shared" si="73"/>
        <v/>
      </c>
      <c r="E517" s="73" t="str">
        <f t="shared" si="74"/>
        <v/>
      </c>
      <c r="F517" s="73" t="str">
        <f t="shared" si="74"/>
        <v/>
      </c>
      <c r="G517" s="73" t="str">
        <f t="shared" si="75"/>
        <v/>
      </c>
      <c r="H517" s="73" t="str">
        <f>IF(M517=0,"",1+COUNTIF(会員コール!$A$1:$A$198,M517))</f>
        <v/>
      </c>
      <c r="I517" s="74"/>
      <c r="J517" s="74" t="str">
        <f t="shared" si="76"/>
        <v/>
      </c>
      <c r="K517" s="14"/>
      <c r="L517" s="15"/>
      <c r="M517">
        <f t="shared" si="77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72"/>
        <v/>
      </c>
      <c r="C518" s="69" t="str">
        <f t="shared" si="78"/>
        <v/>
      </c>
      <c r="D518" s="70" t="str">
        <f t="shared" si="73"/>
        <v/>
      </c>
      <c r="E518" s="70" t="str">
        <f t="shared" si="74"/>
        <v/>
      </c>
      <c r="F518" s="70" t="str">
        <f t="shared" si="74"/>
        <v/>
      </c>
      <c r="G518" s="70" t="str">
        <f t="shared" si="75"/>
        <v/>
      </c>
      <c r="H518" s="70" t="str">
        <f>IF(M518=0,"",1+COUNTIF(会員コール!$A$1:$A$198,M518))</f>
        <v/>
      </c>
      <c r="I518" s="71"/>
      <c r="J518" s="71" t="str">
        <f t="shared" si="76"/>
        <v/>
      </c>
      <c r="K518" s="14"/>
      <c r="L518" s="15"/>
      <c r="M518">
        <f t="shared" si="77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72"/>
        <v/>
      </c>
      <c r="C519" s="69" t="str">
        <f t="shared" si="78"/>
        <v/>
      </c>
      <c r="D519" s="70" t="str">
        <f t="shared" si="73"/>
        <v/>
      </c>
      <c r="E519" s="70" t="str">
        <f t="shared" si="74"/>
        <v/>
      </c>
      <c r="F519" s="70" t="str">
        <f t="shared" si="74"/>
        <v/>
      </c>
      <c r="G519" s="70" t="str">
        <f t="shared" si="75"/>
        <v/>
      </c>
      <c r="H519" s="70" t="str">
        <f>IF(M519=0,"",1+COUNTIF(会員コール!$A$1:$A$198,M519))</f>
        <v/>
      </c>
      <c r="I519" s="71"/>
      <c r="J519" s="71" t="str">
        <f t="shared" si="76"/>
        <v/>
      </c>
      <c r="K519" s="14"/>
      <c r="L519" s="15"/>
      <c r="M519">
        <f t="shared" si="77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72"/>
        <v/>
      </c>
      <c r="C520" s="69" t="str">
        <f t="shared" si="78"/>
        <v/>
      </c>
      <c r="D520" s="70" t="str">
        <f t="shared" si="73"/>
        <v/>
      </c>
      <c r="E520" s="70" t="str">
        <f t="shared" si="74"/>
        <v/>
      </c>
      <c r="F520" s="70" t="str">
        <f t="shared" si="74"/>
        <v/>
      </c>
      <c r="G520" s="70" t="str">
        <f t="shared" si="75"/>
        <v/>
      </c>
      <c r="H520" s="70" t="str">
        <f>IF(M520=0,"",1+COUNTIF(会員コール!$A$1:$A$198,M520))</f>
        <v/>
      </c>
      <c r="I520" s="71"/>
      <c r="J520" s="71" t="str">
        <f t="shared" si="76"/>
        <v/>
      </c>
      <c r="K520" s="14"/>
      <c r="L520" s="15"/>
      <c r="M520">
        <f t="shared" si="77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72"/>
        <v/>
      </c>
      <c r="C521" s="69" t="str">
        <f t="shared" si="78"/>
        <v/>
      </c>
      <c r="D521" s="70" t="str">
        <f t="shared" si="73"/>
        <v/>
      </c>
      <c r="E521" s="70" t="str">
        <f t="shared" si="74"/>
        <v/>
      </c>
      <c r="F521" s="70" t="str">
        <f t="shared" si="74"/>
        <v/>
      </c>
      <c r="G521" s="70" t="str">
        <f t="shared" si="75"/>
        <v/>
      </c>
      <c r="H521" s="70" t="str">
        <f>IF(M521=0,"",1+COUNTIF(会員コール!$A$1:$A$198,M521))</f>
        <v/>
      </c>
      <c r="I521" s="71"/>
      <c r="J521" s="71" t="str">
        <f t="shared" si="76"/>
        <v/>
      </c>
      <c r="K521" s="14"/>
      <c r="L521" s="15"/>
      <c r="M521">
        <f t="shared" si="77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72"/>
        <v/>
      </c>
      <c r="C522" s="69" t="str">
        <f t="shared" si="78"/>
        <v/>
      </c>
      <c r="D522" s="70" t="str">
        <f t="shared" si="73"/>
        <v/>
      </c>
      <c r="E522" s="70" t="str">
        <f t="shared" si="74"/>
        <v/>
      </c>
      <c r="F522" s="70" t="str">
        <f t="shared" si="74"/>
        <v/>
      </c>
      <c r="G522" s="70" t="str">
        <f t="shared" si="75"/>
        <v/>
      </c>
      <c r="H522" s="70" t="str">
        <f>IF(M522=0,"",1+COUNTIF(会員コール!$A$1:$A$198,M522))</f>
        <v/>
      </c>
      <c r="I522" s="71"/>
      <c r="J522" s="71" t="str">
        <f t="shared" si="76"/>
        <v/>
      </c>
      <c r="K522" s="14"/>
      <c r="L522" s="15"/>
      <c r="M522">
        <f t="shared" si="77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72"/>
        <v/>
      </c>
      <c r="C523" s="69" t="str">
        <f t="shared" si="78"/>
        <v/>
      </c>
      <c r="D523" s="70" t="str">
        <f t="shared" si="73"/>
        <v/>
      </c>
      <c r="E523" s="70" t="str">
        <f t="shared" si="74"/>
        <v/>
      </c>
      <c r="F523" s="70" t="str">
        <f t="shared" si="74"/>
        <v/>
      </c>
      <c r="G523" s="70" t="str">
        <f t="shared" si="75"/>
        <v/>
      </c>
      <c r="H523" s="70" t="str">
        <f>IF(M523=0,"",1+COUNTIF(会員コール!$A$1:$A$198,M523))</f>
        <v/>
      </c>
      <c r="I523" s="71"/>
      <c r="J523" s="71" t="str">
        <f t="shared" si="76"/>
        <v/>
      </c>
      <c r="K523" s="14"/>
      <c r="L523" s="15"/>
      <c r="M523">
        <f t="shared" si="77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72"/>
        <v/>
      </c>
      <c r="C524" s="69" t="str">
        <f t="shared" si="78"/>
        <v/>
      </c>
      <c r="D524" s="70" t="str">
        <f t="shared" si="73"/>
        <v/>
      </c>
      <c r="E524" s="70" t="str">
        <f t="shared" si="74"/>
        <v/>
      </c>
      <c r="F524" s="70" t="str">
        <f t="shared" si="74"/>
        <v/>
      </c>
      <c r="G524" s="70" t="str">
        <f t="shared" si="75"/>
        <v/>
      </c>
      <c r="H524" s="70" t="str">
        <f>IF(M524=0,"",1+COUNTIF(会員コール!$A$1:$A$198,M524))</f>
        <v/>
      </c>
      <c r="I524" s="71"/>
      <c r="J524" s="71" t="str">
        <f t="shared" si="76"/>
        <v/>
      </c>
      <c r="K524" s="14"/>
      <c r="L524" s="15"/>
      <c r="M524">
        <f t="shared" si="77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72"/>
        <v/>
      </c>
      <c r="C525" s="69" t="str">
        <f t="shared" si="78"/>
        <v/>
      </c>
      <c r="D525" s="73" t="str">
        <f t="shared" si="73"/>
        <v/>
      </c>
      <c r="E525" s="73" t="str">
        <f t="shared" si="74"/>
        <v/>
      </c>
      <c r="F525" s="73" t="str">
        <f t="shared" si="74"/>
        <v/>
      </c>
      <c r="G525" s="73" t="str">
        <f t="shared" si="75"/>
        <v/>
      </c>
      <c r="H525" s="73" t="str">
        <f>IF(M525=0,"",1+COUNTIF(会員コール!$A$1:$A$198,M525))</f>
        <v/>
      </c>
      <c r="I525" s="74"/>
      <c r="J525" s="74" t="str">
        <f t="shared" si="76"/>
        <v/>
      </c>
      <c r="K525" s="14"/>
      <c r="L525" s="15"/>
      <c r="M525">
        <f t="shared" si="77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72"/>
        <v/>
      </c>
      <c r="C526" s="69" t="str">
        <f t="shared" si="78"/>
        <v/>
      </c>
      <c r="D526" s="70" t="str">
        <f t="shared" si="73"/>
        <v/>
      </c>
      <c r="E526" s="70" t="str">
        <f t="shared" si="74"/>
        <v/>
      </c>
      <c r="F526" s="70" t="str">
        <f t="shared" si="74"/>
        <v/>
      </c>
      <c r="G526" s="70" t="str">
        <f t="shared" si="75"/>
        <v/>
      </c>
      <c r="H526" s="70" t="str">
        <f>IF(M526=0,"",1+COUNTIF(会員コール!$A$1:$A$198,M526))</f>
        <v/>
      </c>
      <c r="I526" s="71"/>
      <c r="J526" s="71" t="str">
        <f t="shared" si="76"/>
        <v/>
      </c>
      <c r="K526" s="14"/>
      <c r="L526" s="15"/>
      <c r="M526">
        <f t="shared" si="77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72"/>
        <v/>
      </c>
      <c r="C527" s="69" t="str">
        <f t="shared" si="78"/>
        <v/>
      </c>
      <c r="D527" s="73" t="str">
        <f t="shared" si="73"/>
        <v/>
      </c>
      <c r="E527" s="73" t="str">
        <f t="shared" si="74"/>
        <v/>
      </c>
      <c r="F527" s="73" t="str">
        <f t="shared" si="74"/>
        <v/>
      </c>
      <c r="G527" s="73" t="str">
        <f t="shared" si="75"/>
        <v/>
      </c>
      <c r="H527" s="73" t="str">
        <f>IF(M527=0,"",1+COUNTIF(会員コール!$A$1:$A$198,M527))</f>
        <v/>
      </c>
      <c r="I527" s="74"/>
      <c r="J527" s="74" t="str">
        <f t="shared" si="76"/>
        <v/>
      </c>
      <c r="K527" s="14"/>
      <c r="L527" s="15"/>
      <c r="M527">
        <f t="shared" si="77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72"/>
        <v/>
      </c>
      <c r="C528" s="69" t="str">
        <f t="shared" si="78"/>
        <v/>
      </c>
      <c r="D528" s="70" t="str">
        <f t="shared" si="73"/>
        <v/>
      </c>
      <c r="E528" s="70" t="str">
        <f t="shared" si="74"/>
        <v/>
      </c>
      <c r="F528" s="70" t="str">
        <f t="shared" si="74"/>
        <v/>
      </c>
      <c r="G528" s="70" t="str">
        <f t="shared" si="75"/>
        <v/>
      </c>
      <c r="H528" s="70" t="str">
        <f>IF(M528=0,"",1+COUNTIF(会員コール!$A$1:$A$198,M528))</f>
        <v/>
      </c>
      <c r="I528" s="71"/>
      <c r="J528" s="71" t="str">
        <f t="shared" si="76"/>
        <v/>
      </c>
      <c r="K528" s="14"/>
      <c r="L528" s="15"/>
      <c r="M528">
        <f t="shared" si="77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72"/>
        <v/>
      </c>
      <c r="C529" s="69" t="str">
        <f t="shared" si="78"/>
        <v/>
      </c>
      <c r="D529" s="73" t="str">
        <f t="shared" si="73"/>
        <v/>
      </c>
      <c r="E529" s="73" t="str">
        <f t="shared" si="74"/>
        <v/>
      </c>
      <c r="F529" s="73" t="str">
        <f t="shared" si="74"/>
        <v/>
      </c>
      <c r="G529" s="73" t="str">
        <f t="shared" si="75"/>
        <v/>
      </c>
      <c r="H529" s="73" t="str">
        <f>IF(M529=0,"",1+COUNTIF(会員コール!$A$1:$A$198,M529))</f>
        <v/>
      </c>
      <c r="I529" s="74"/>
      <c r="J529" s="74" t="str">
        <f t="shared" si="76"/>
        <v/>
      </c>
      <c r="K529" s="14"/>
      <c r="L529" s="15"/>
      <c r="M529">
        <f t="shared" si="77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72"/>
        <v/>
      </c>
      <c r="C530" s="69" t="str">
        <f t="shared" si="78"/>
        <v/>
      </c>
      <c r="D530" s="70" t="str">
        <f t="shared" si="73"/>
        <v/>
      </c>
      <c r="E530" s="70" t="str">
        <f t="shared" si="74"/>
        <v/>
      </c>
      <c r="F530" s="70" t="str">
        <f t="shared" si="74"/>
        <v/>
      </c>
      <c r="G530" s="70" t="str">
        <f t="shared" si="75"/>
        <v/>
      </c>
      <c r="H530" s="70" t="str">
        <f>IF(M530=0,"",1+COUNTIF(会員コール!$A$1:$A$198,M530))</f>
        <v/>
      </c>
      <c r="I530" s="71"/>
      <c r="J530" s="71" t="str">
        <f t="shared" si="76"/>
        <v/>
      </c>
      <c r="K530" s="14"/>
      <c r="L530" s="15"/>
      <c r="M530">
        <f t="shared" si="77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72"/>
        <v/>
      </c>
      <c r="C531" s="69" t="str">
        <f t="shared" si="78"/>
        <v/>
      </c>
      <c r="D531" s="73" t="str">
        <f t="shared" si="73"/>
        <v/>
      </c>
      <c r="E531" s="73" t="str">
        <f t="shared" si="74"/>
        <v/>
      </c>
      <c r="F531" s="73" t="str">
        <f t="shared" si="74"/>
        <v/>
      </c>
      <c r="G531" s="73" t="str">
        <f t="shared" si="75"/>
        <v/>
      </c>
      <c r="H531" s="73" t="str">
        <f>IF(M531=0,"",1+COUNTIF(会員コール!$A$1:$A$198,M531))</f>
        <v/>
      </c>
      <c r="I531" s="74"/>
      <c r="J531" s="74" t="str">
        <f t="shared" si="76"/>
        <v/>
      </c>
      <c r="K531" s="14"/>
      <c r="L531" s="15"/>
      <c r="M531">
        <f t="shared" si="77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si="72"/>
        <v/>
      </c>
      <c r="C532" s="69" t="str">
        <f t="shared" si="78"/>
        <v/>
      </c>
      <c r="D532" s="70" t="str">
        <f t="shared" si="73"/>
        <v/>
      </c>
      <c r="E532" s="70" t="str">
        <f t="shared" ref="E532:F549" si="79">IF(Q532="","",Q532)</f>
        <v/>
      </c>
      <c r="F532" s="70" t="str">
        <f t="shared" si="79"/>
        <v/>
      </c>
      <c r="G532" s="70" t="str">
        <f t="shared" si="75"/>
        <v/>
      </c>
      <c r="H532" s="70" t="str">
        <f>IF(M532=0,"",1+COUNTIF(会員コール!$A$1:$A$198,M532))</f>
        <v/>
      </c>
      <c r="I532" s="71"/>
      <c r="J532" s="71" t="str">
        <f t="shared" si="76"/>
        <v/>
      </c>
      <c r="K532" s="14"/>
      <c r="L532" s="15"/>
      <c r="M532">
        <f t="shared" si="77"/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72"/>
        <v/>
      </c>
      <c r="C533" s="69" t="str">
        <f t="shared" si="78"/>
        <v/>
      </c>
      <c r="D533" s="73" t="str">
        <f t="shared" si="73"/>
        <v/>
      </c>
      <c r="E533" s="73" t="str">
        <f t="shared" si="79"/>
        <v/>
      </c>
      <c r="F533" s="73" t="str">
        <f t="shared" si="79"/>
        <v/>
      </c>
      <c r="G533" s="73" t="str">
        <f t="shared" si="75"/>
        <v/>
      </c>
      <c r="H533" s="73" t="str">
        <f>IF(M533=0,"",1+COUNTIF(会員コール!$A$1:$A$198,M533))</f>
        <v/>
      </c>
      <c r="I533" s="74"/>
      <c r="J533" s="74" t="str">
        <f t="shared" si="76"/>
        <v/>
      </c>
      <c r="K533" s="14"/>
      <c r="L533" s="15"/>
      <c r="M533">
        <f t="shared" si="77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72"/>
        <v/>
      </c>
      <c r="C534" s="69" t="str">
        <f t="shared" si="78"/>
        <v/>
      </c>
      <c r="D534" s="70" t="str">
        <f t="shared" si="73"/>
        <v/>
      </c>
      <c r="E534" s="70" t="str">
        <f t="shared" si="79"/>
        <v/>
      </c>
      <c r="F534" s="70" t="str">
        <f t="shared" si="79"/>
        <v/>
      </c>
      <c r="G534" s="70" t="str">
        <f t="shared" si="75"/>
        <v/>
      </c>
      <c r="H534" s="70" t="str">
        <f>IF(M534=0,"",1+COUNTIF(会員コール!$A$1:$A$198,M534))</f>
        <v/>
      </c>
      <c r="I534" s="71"/>
      <c r="J534" s="71" t="str">
        <f t="shared" si="76"/>
        <v/>
      </c>
      <c r="K534" s="14"/>
      <c r="L534" s="15"/>
      <c r="M534">
        <f t="shared" si="77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72"/>
        <v/>
      </c>
      <c r="C535" s="69" t="str">
        <f t="shared" si="78"/>
        <v/>
      </c>
      <c r="D535" s="73" t="str">
        <f t="shared" si="73"/>
        <v/>
      </c>
      <c r="E535" s="73" t="str">
        <f t="shared" si="79"/>
        <v/>
      </c>
      <c r="F535" s="73" t="str">
        <f t="shared" si="79"/>
        <v/>
      </c>
      <c r="G535" s="73" t="str">
        <f t="shared" si="75"/>
        <v/>
      </c>
      <c r="H535" s="73" t="str">
        <f>IF(M535=0,"",1+COUNTIF(会員コール!$A$1:$A$198,M535))</f>
        <v/>
      </c>
      <c r="I535" s="74"/>
      <c r="J535" s="74" t="str">
        <f t="shared" si="76"/>
        <v/>
      </c>
      <c r="K535" s="14"/>
      <c r="L535" s="15"/>
      <c r="M535">
        <f t="shared" si="77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72"/>
        <v/>
      </c>
      <c r="C536" s="69" t="str">
        <f t="shared" si="78"/>
        <v/>
      </c>
      <c r="D536" s="70" t="str">
        <f t="shared" si="73"/>
        <v/>
      </c>
      <c r="E536" s="70" t="str">
        <f t="shared" si="79"/>
        <v/>
      </c>
      <c r="F536" s="70" t="str">
        <f t="shared" si="79"/>
        <v/>
      </c>
      <c r="G536" s="70" t="str">
        <f t="shared" si="75"/>
        <v/>
      </c>
      <c r="H536" s="70" t="str">
        <f>IF(M536=0,"",1+COUNTIF(会員コール!$A$1:$A$198,M536))</f>
        <v/>
      </c>
      <c r="I536" s="71"/>
      <c r="J536" s="71" t="str">
        <f t="shared" si="76"/>
        <v/>
      </c>
      <c r="K536" s="14"/>
      <c r="L536" s="15"/>
      <c r="M536">
        <f t="shared" si="77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72"/>
        <v/>
      </c>
      <c r="C537" s="69" t="str">
        <f t="shared" si="78"/>
        <v/>
      </c>
      <c r="D537" s="73" t="str">
        <f t="shared" si="73"/>
        <v/>
      </c>
      <c r="E537" s="73" t="str">
        <f t="shared" si="79"/>
        <v/>
      </c>
      <c r="F537" s="73" t="str">
        <f t="shared" si="79"/>
        <v/>
      </c>
      <c r="G537" s="73" t="str">
        <f t="shared" si="75"/>
        <v/>
      </c>
      <c r="H537" s="73" t="str">
        <f>IF(M537=0,"",1+COUNTIF(会員コール!$A$1:$A$198,M537))</f>
        <v/>
      </c>
      <c r="I537" s="74"/>
      <c r="J537" s="74" t="str">
        <f t="shared" si="76"/>
        <v/>
      </c>
      <c r="K537" s="14"/>
      <c r="L537" s="15"/>
      <c r="M537">
        <f t="shared" si="77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72"/>
        <v/>
      </c>
      <c r="C538" s="69" t="str">
        <f t="shared" si="78"/>
        <v/>
      </c>
      <c r="D538" s="70" t="str">
        <f t="shared" si="73"/>
        <v/>
      </c>
      <c r="E538" s="70" t="str">
        <f t="shared" si="79"/>
        <v/>
      </c>
      <c r="F538" s="70" t="str">
        <f t="shared" si="79"/>
        <v/>
      </c>
      <c r="G538" s="70" t="str">
        <f t="shared" si="75"/>
        <v/>
      </c>
      <c r="H538" s="70" t="str">
        <f>IF(M538=0,"",1+COUNTIF(会員コール!$A$1:$A$198,M538))</f>
        <v/>
      </c>
      <c r="I538" s="71"/>
      <c r="J538" s="71" t="str">
        <f t="shared" si="76"/>
        <v/>
      </c>
      <c r="K538" s="14"/>
      <c r="L538" s="15"/>
      <c r="M538">
        <f t="shared" si="77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72"/>
        <v/>
      </c>
      <c r="C539" s="69" t="str">
        <f t="shared" si="78"/>
        <v/>
      </c>
      <c r="D539" s="73" t="str">
        <f t="shared" si="73"/>
        <v/>
      </c>
      <c r="E539" s="73" t="str">
        <f t="shared" si="79"/>
        <v/>
      </c>
      <c r="F539" s="73" t="str">
        <f t="shared" si="79"/>
        <v/>
      </c>
      <c r="G539" s="73" t="str">
        <f t="shared" si="75"/>
        <v/>
      </c>
      <c r="H539" s="73" t="str">
        <f>IF(M539=0,"",1+COUNTIF(会員コール!$A$1:$A$198,M539))</f>
        <v/>
      </c>
      <c r="I539" s="74"/>
      <c r="J539" s="74" t="str">
        <f t="shared" si="76"/>
        <v/>
      </c>
      <c r="K539" s="14"/>
      <c r="L539" s="15"/>
      <c r="M539">
        <f t="shared" si="77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72"/>
        <v/>
      </c>
      <c r="C540" s="69" t="str">
        <f t="shared" si="78"/>
        <v/>
      </c>
      <c r="D540" s="70" t="str">
        <f t="shared" si="73"/>
        <v/>
      </c>
      <c r="E540" s="70" t="str">
        <f t="shared" si="79"/>
        <v/>
      </c>
      <c r="F540" s="70" t="str">
        <f t="shared" si="79"/>
        <v/>
      </c>
      <c r="G540" s="70" t="str">
        <f t="shared" si="75"/>
        <v/>
      </c>
      <c r="H540" s="70" t="str">
        <f>IF(M540=0,"",1+COUNTIF(会員コール!$A$1:$A$198,M540))</f>
        <v/>
      </c>
      <c r="I540" s="71"/>
      <c r="J540" s="71" t="str">
        <f t="shared" si="76"/>
        <v/>
      </c>
      <c r="K540" s="14"/>
      <c r="L540" s="15"/>
      <c r="M540">
        <f t="shared" si="77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72"/>
        <v/>
      </c>
      <c r="C541" s="69" t="str">
        <f t="shared" si="78"/>
        <v/>
      </c>
      <c r="D541" s="70" t="str">
        <f t="shared" si="73"/>
        <v/>
      </c>
      <c r="E541" s="70" t="str">
        <f t="shared" si="79"/>
        <v/>
      </c>
      <c r="F541" s="70" t="str">
        <f t="shared" si="79"/>
        <v/>
      </c>
      <c r="G541" s="70" t="str">
        <f t="shared" si="75"/>
        <v/>
      </c>
      <c r="H541" s="70" t="str">
        <f>IF(M541=0,"",1+COUNTIF(会員コール!$A$1:$A$198,M541))</f>
        <v/>
      </c>
      <c r="I541" s="71"/>
      <c r="J541" s="71" t="str">
        <f t="shared" si="76"/>
        <v/>
      </c>
      <c r="K541" s="14"/>
      <c r="L541" s="15"/>
      <c r="M541">
        <f t="shared" si="77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72"/>
        <v/>
      </c>
      <c r="C542" s="69" t="str">
        <f t="shared" si="78"/>
        <v/>
      </c>
      <c r="D542" s="73" t="str">
        <f t="shared" si="73"/>
        <v/>
      </c>
      <c r="E542" s="73" t="str">
        <f t="shared" si="79"/>
        <v/>
      </c>
      <c r="F542" s="73" t="str">
        <f t="shared" si="79"/>
        <v/>
      </c>
      <c r="G542" s="73" t="str">
        <f t="shared" si="75"/>
        <v/>
      </c>
      <c r="H542" s="73" t="str">
        <f>IF(M542=0,"",1+COUNTIF(会員コール!$A$1:$A$198,M542))</f>
        <v/>
      </c>
      <c r="I542" s="74"/>
      <c r="J542" s="74" t="str">
        <f t="shared" si="76"/>
        <v/>
      </c>
      <c r="K542" s="14"/>
      <c r="L542" s="15"/>
      <c r="M542">
        <f t="shared" si="77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72"/>
        <v/>
      </c>
      <c r="C543" s="69" t="str">
        <f t="shared" si="78"/>
        <v/>
      </c>
      <c r="D543" s="70" t="str">
        <f t="shared" si="73"/>
        <v/>
      </c>
      <c r="E543" s="70" t="str">
        <f t="shared" si="79"/>
        <v/>
      </c>
      <c r="F543" s="70" t="str">
        <f t="shared" si="79"/>
        <v/>
      </c>
      <c r="G543" s="70" t="str">
        <f t="shared" si="75"/>
        <v/>
      </c>
      <c r="H543" s="70" t="str">
        <f>IF(M543=0,"",1+COUNTIF(会員コール!$A$1:$A$198,M543))</f>
        <v/>
      </c>
      <c r="I543" s="71"/>
      <c r="J543" s="71" t="str">
        <f t="shared" si="76"/>
        <v/>
      </c>
      <c r="K543" s="14"/>
      <c r="L543" s="15"/>
      <c r="M543">
        <f t="shared" si="77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72"/>
        <v/>
      </c>
      <c r="C544" s="69" t="str">
        <f t="shared" si="78"/>
        <v/>
      </c>
      <c r="D544" s="73" t="str">
        <f t="shared" si="73"/>
        <v/>
      </c>
      <c r="E544" s="73" t="str">
        <f t="shared" si="79"/>
        <v/>
      </c>
      <c r="F544" s="73" t="str">
        <f t="shared" si="79"/>
        <v/>
      </c>
      <c r="G544" s="73" t="str">
        <f t="shared" si="75"/>
        <v/>
      </c>
      <c r="H544" s="73" t="str">
        <f>IF(M544=0,"",1+COUNTIF(会員コール!$A$1:$A$198,M544))</f>
        <v/>
      </c>
      <c r="I544" s="74"/>
      <c r="J544" s="74" t="str">
        <f t="shared" si="76"/>
        <v/>
      </c>
      <c r="K544" s="14"/>
      <c r="L544" s="15"/>
      <c r="M544">
        <f t="shared" si="77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72"/>
        <v/>
      </c>
      <c r="C545" s="69" t="str">
        <f t="shared" si="78"/>
        <v/>
      </c>
      <c r="D545" s="70" t="str">
        <f t="shared" si="73"/>
        <v/>
      </c>
      <c r="E545" s="70" t="str">
        <f t="shared" si="79"/>
        <v/>
      </c>
      <c r="F545" s="70" t="str">
        <f t="shared" si="79"/>
        <v/>
      </c>
      <c r="G545" s="70" t="str">
        <f t="shared" si="75"/>
        <v/>
      </c>
      <c r="H545" s="70" t="str">
        <f>IF(M545=0,"",1+COUNTIF(会員コール!$A$1:$A$198,M545))</f>
        <v/>
      </c>
      <c r="I545" s="71"/>
      <c r="J545" s="71" t="str">
        <f t="shared" si="76"/>
        <v/>
      </c>
      <c r="K545" s="14"/>
      <c r="L545" s="15"/>
      <c r="M545">
        <f t="shared" si="77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72"/>
        <v/>
      </c>
      <c r="C546" s="69" t="str">
        <f t="shared" si="78"/>
        <v/>
      </c>
      <c r="D546" s="73" t="str">
        <f t="shared" si="73"/>
        <v/>
      </c>
      <c r="E546" s="73" t="str">
        <f t="shared" si="79"/>
        <v/>
      </c>
      <c r="F546" s="73" t="str">
        <f t="shared" si="79"/>
        <v/>
      </c>
      <c r="G546" s="73" t="str">
        <f t="shared" si="75"/>
        <v/>
      </c>
      <c r="H546" s="73" t="str">
        <f>IF(M546=0,"",1+COUNTIF(会員コール!$A$1:$A$198,M546))</f>
        <v/>
      </c>
      <c r="I546" s="74"/>
      <c r="J546" s="74" t="str">
        <f t="shared" si="76"/>
        <v/>
      </c>
      <c r="K546" s="14"/>
      <c r="L546" s="15"/>
      <c r="M546">
        <f t="shared" si="77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72"/>
        <v/>
      </c>
      <c r="C547" s="69" t="str">
        <f t="shared" si="78"/>
        <v/>
      </c>
      <c r="D547" s="70" t="str">
        <f t="shared" si="73"/>
        <v/>
      </c>
      <c r="E547" s="70" t="str">
        <f t="shared" si="79"/>
        <v/>
      </c>
      <c r="F547" s="70" t="str">
        <f t="shared" si="79"/>
        <v/>
      </c>
      <c r="G547" s="70" t="str">
        <f t="shared" si="75"/>
        <v/>
      </c>
      <c r="H547" s="70" t="str">
        <f>IF(M547=0,"",1+COUNTIF(会員コール!$A$1:$A$198,M547))</f>
        <v/>
      </c>
      <c r="I547" s="71"/>
      <c r="J547" s="71" t="str">
        <f t="shared" si="76"/>
        <v/>
      </c>
      <c r="K547" s="14"/>
      <c r="L547" s="15"/>
      <c r="M547">
        <f t="shared" si="77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72"/>
        <v/>
      </c>
      <c r="C548" s="69" t="str">
        <f t="shared" si="78"/>
        <v/>
      </c>
      <c r="D548" s="70" t="str">
        <f t="shared" si="73"/>
        <v/>
      </c>
      <c r="E548" s="70" t="str">
        <f t="shared" si="79"/>
        <v/>
      </c>
      <c r="F548" s="70" t="str">
        <f t="shared" si="79"/>
        <v/>
      </c>
      <c r="G548" s="70" t="str">
        <f t="shared" si="75"/>
        <v/>
      </c>
      <c r="H548" s="70" t="str">
        <f>IF(M548=0,"",1+COUNTIF(会員コール!$A$1:$A$198,M548))</f>
        <v/>
      </c>
      <c r="I548" s="71"/>
      <c r="J548" s="71" t="str">
        <f t="shared" si="76"/>
        <v/>
      </c>
      <c r="K548" s="14"/>
      <c r="L548" s="15"/>
      <c r="M548">
        <f t="shared" si="77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72"/>
        <v/>
      </c>
      <c r="C549" s="76" t="str">
        <f>IF(P549="","",LEFT(P549,6))</f>
        <v/>
      </c>
      <c r="D549" s="77" t="str">
        <f t="shared" si="73"/>
        <v/>
      </c>
      <c r="E549" s="77" t="str">
        <f t="shared" si="79"/>
        <v/>
      </c>
      <c r="F549" s="77" t="str">
        <f t="shared" si="79"/>
        <v/>
      </c>
      <c r="G549" s="77" t="str">
        <f t="shared" si="75"/>
        <v/>
      </c>
      <c r="H549" s="77" t="str">
        <f>IF(M549=0,"",1+COUNTIF(会員コール!$A$1:$A$198,M549))</f>
        <v/>
      </c>
      <c r="I549" s="78"/>
      <c r="J549" s="78" t="str">
        <f t="shared" si="76"/>
        <v/>
      </c>
      <c r="K549" s="14"/>
      <c r="L549" s="15"/>
      <c r="M549">
        <f t="shared" si="77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B1:D1"/>
    <mergeCell ref="G1:J1"/>
    <mergeCell ref="B2:C2"/>
    <mergeCell ref="G2:I2"/>
    <mergeCell ref="E3:F3"/>
    <mergeCell ref="N3:T3"/>
    <mergeCell ref="B55:C55"/>
    <mergeCell ref="B56:D56"/>
    <mergeCell ref="G56:J56"/>
    <mergeCell ref="B57:C57"/>
    <mergeCell ref="G57:I57"/>
    <mergeCell ref="L3:M4"/>
    <mergeCell ref="B165:C165"/>
    <mergeCell ref="E58:F58"/>
    <mergeCell ref="L58:M59"/>
    <mergeCell ref="N58:T58"/>
    <mergeCell ref="B110:C110"/>
    <mergeCell ref="B111:D111"/>
    <mergeCell ref="G111:J111"/>
    <mergeCell ref="B112:C112"/>
    <mergeCell ref="G112:I112"/>
    <mergeCell ref="E113:F113"/>
    <mergeCell ref="L113:M114"/>
    <mergeCell ref="N113:T113"/>
    <mergeCell ref="B166:D166"/>
    <mergeCell ref="G166:J166"/>
    <mergeCell ref="B167:C167"/>
    <mergeCell ref="G167:I167"/>
    <mergeCell ref="E168:F168"/>
    <mergeCell ref="N168:T168"/>
    <mergeCell ref="B220:C220"/>
    <mergeCell ref="B221:D221"/>
    <mergeCell ref="G221:J221"/>
    <mergeCell ref="B222:C222"/>
    <mergeCell ref="G222:I222"/>
    <mergeCell ref="L168:M169"/>
    <mergeCell ref="B330:C330"/>
    <mergeCell ref="E223:F223"/>
    <mergeCell ref="L223:M224"/>
    <mergeCell ref="N223:T223"/>
    <mergeCell ref="B275:C275"/>
    <mergeCell ref="B276:D276"/>
    <mergeCell ref="G276:J276"/>
    <mergeCell ref="B277:C277"/>
    <mergeCell ref="G277:I277"/>
    <mergeCell ref="E278:F278"/>
    <mergeCell ref="L278:M279"/>
    <mergeCell ref="N278:T278"/>
    <mergeCell ref="B331:D331"/>
    <mergeCell ref="G331:J331"/>
    <mergeCell ref="B332:C332"/>
    <mergeCell ref="G332:I332"/>
    <mergeCell ref="E333:F333"/>
    <mergeCell ref="N333:T333"/>
    <mergeCell ref="B385:C385"/>
    <mergeCell ref="B386:D386"/>
    <mergeCell ref="G386:J386"/>
    <mergeCell ref="B387:C387"/>
    <mergeCell ref="G387:I387"/>
    <mergeCell ref="L333:M334"/>
    <mergeCell ref="B495:C495"/>
    <mergeCell ref="E388:F388"/>
    <mergeCell ref="L388:M389"/>
    <mergeCell ref="N388:T388"/>
    <mergeCell ref="B440:C440"/>
    <mergeCell ref="B441:D441"/>
    <mergeCell ref="G441:J441"/>
    <mergeCell ref="B442:C442"/>
    <mergeCell ref="G442:I442"/>
    <mergeCell ref="E443:F443"/>
    <mergeCell ref="L443:M444"/>
    <mergeCell ref="N443:T443"/>
    <mergeCell ref="N498:T498"/>
    <mergeCell ref="B550:C550"/>
    <mergeCell ref="B496:D496"/>
    <mergeCell ref="G496:J496"/>
    <mergeCell ref="B497:C497"/>
    <mergeCell ref="G497:I497"/>
    <mergeCell ref="E498:F498"/>
    <mergeCell ref="L498:M499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219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220</v>
      </c>
      <c r="C2" s="170"/>
      <c r="D2" s="47" t="str">
        <f>基本データ入力!$B$8</f>
        <v>JA1QRZ</v>
      </c>
      <c r="E2" s="52" t="s">
        <v>221</v>
      </c>
      <c r="F2" s="47" t="s">
        <v>290</v>
      </c>
      <c r="G2" s="171" t="s">
        <v>222</v>
      </c>
      <c r="H2" s="171"/>
      <c r="I2" s="171"/>
      <c r="J2" s="53" t="s">
        <v>223</v>
      </c>
      <c r="K2" s="10"/>
      <c r="N2" s="9"/>
      <c r="V2" s="11"/>
      <c r="W2" s="12"/>
    </row>
    <row r="3" spans="1:28" ht="15" customHeight="1">
      <c r="B3" s="18" t="s">
        <v>224</v>
      </c>
      <c r="C3" s="91" t="s">
        <v>411</v>
      </c>
      <c r="D3" s="18" t="s">
        <v>225</v>
      </c>
      <c r="E3" s="172" t="s">
        <v>226</v>
      </c>
      <c r="F3" s="172"/>
      <c r="G3" s="18" t="s">
        <v>227</v>
      </c>
      <c r="H3" s="17" t="s">
        <v>228</v>
      </c>
      <c r="I3" s="18" t="s">
        <v>229</v>
      </c>
      <c r="J3" s="18" t="s">
        <v>230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220</v>
      </c>
      <c r="C57" s="170"/>
      <c r="D57" s="47" t="str">
        <f>基本データ入力!$B$8</f>
        <v>JA1QRZ</v>
      </c>
      <c r="E57" s="52" t="s">
        <v>221</v>
      </c>
      <c r="F57" s="47" t="s">
        <v>290</v>
      </c>
      <c r="G57" s="171" t="s">
        <v>222</v>
      </c>
      <c r="H57" s="171"/>
      <c r="I57" s="171"/>
      <c r="J57" s="53" t="s">
        <v>355</v>
      </c>
      <c r="K57" s="10"/>
      <c r="N57" s="9"/>
      <c r="V57" s="11"/>
      <c r="W57" s="12"/>
    </row>
    <row r="58" spans="1:28" ht="15" customHeight="1">
      <c r="B58" s="18" t="s">
        <v>224</v>
      </c>
      <c r="C58" s="91" t="s">
        <v>411</v>
      </c>
      <c r="D58" s="18" t="s">
        <v>225</v>
      </c>
      <c r="E58" s="172" t="s">
        <v>226</v>
      </c>
      <c r="F58" s="172"/>
      <c r="G58" s="18" t="s">
        <v>227</v>
      </c>
      <c r="H58" s="17" t="s">
        <v>228</v>
      </c>
      <c r="I58" s="18" t="s">
        <v>229</v>
      </c>
      <c r="J58" s="18" t="s">
        <v>230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220</v>
      </c>
      <c r="C112" s="170"/>
      <c r="D112" s="47" t="str">
        <f>基本データ入力!$B$8</f>
        <v>JA1QRZ</v>
      </c>
      <c r="E112" s="52" t="s">
        <v>221</v>
      </c>
      <c r="F112" s="47" t="s">
        <v>290</v>
      </c>
      <c r="G112" s="171" t="s">
        <v>222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224</v>
      </c>
      <c r="C113" s="91" t="s">
        <v>411</v>
      </c>
      <c r="D113" s="18" t="s">
        <v>225</v>
      </c>
      <c r="E113" s="172" t="s">
        <v>226</v>
      </c>
      <c r="F113" s="172"/>
      <c r="G113" s="18" t="s">
        <v>227</v>
      </c>
      <c r="H113" s="17" t="s">
        <v>228</v>
      </c>
      <c r="I113" s="18" t="s">
        <v>229</v>
      </c>
      <c r="J113" s="18" t="s">
        <v>230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220</v>
      </c>
      <c r="C167" s="170"/>
      <c r="D167" s="47" t="str">
        <f>基本データ入力!$B$8</f>
        <v>JA1QRZ</v>
      </c>
      <c r="E167" s="52" t="s">
        <v>221</v>
      </c>
      <c r="F167" s="47" t="s">
        <v>290</v>
      </c>
      <c r="G167" s="171" t="s">
        <v>222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224</v>
      </c>
      <c r="C168" s="91" t="s">
        <v>411</v>
      </c>
      <c r="D168" s="18" t="s">
        <v>225</v>
      </c>
      <c r="E168" s="172" t="s">
        <v>226</v>
      </c>
      <c r="F168" s="172"/>
      <c r="G168" s="18" t="s">
        <v>227</v>
      </c>
      <c r="H168" s="17" t="s">
        <v>228</v>
      </c>
      <c r="I168" s="18" t="s">
        <v>229</v>
      </c>
      <c r="J168" s="18" t="s">
        <v>230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220</v>
      </c>
      <c r="C222" s="170"/>
      <c r="D222" s="47" t="str">
        <f>基本データ入力!$B$8</f>
        <v>JA1QRZ</v>
      </c>
      <c r="E222" s="52" t="s">
        <v>221</v>
      </c>
      <c r="F222" s="47" t="s">
        <v>290</v>
      </c>
      <c r="G222" s="171" t="s">
        <v>222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224</v>
      </c>
      <c r="C223" s="91" t="s">
        <v>411</v>
      </c>
      <c r="D223" s="18" t="s">
        <v>225</v>
      </c>
      <c r="E223" s="172" t="s">
        <v>226</v>
      </c>
      <c r="F223" s="172"/>
      <c r="G223" s="18" t="s">
        <v>227</v>
      </c>
      <c r="H223" s="17" t="s">
        <v>228</v>
      </c>
      <c r="I223" s="18" t="s">
        <v>229</v>
      </c>
      <c r="J223" s="18" t="s">
        <v>230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220</v>
      </c>
      <c r="C277" s="170"/>
      <c r="D277" s="47" t="str">
        <f>基本データ入力!$B$8</f>
        <v>JA1QRZ</v>
      </c>
      <c r="E277" s="52" t="s">
        <v>221</v>
      </c>
      <c r="F277" s="47" t="s">
        <v>290</v>
      </c>
      <c r="G277" s="171" t="s">
        <v>222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224</v>
      </c>
      <c r="C278" s="91" t="s">
        <v>411</v>
      </c>
      <c r="D278" s="18" t="s">
        <v>225</v>
      </c>
      <c r="E278" s="172" t="s">
        <v>226</v>
      </c>
      <c r="F278" s="172"/>
      <c r="G278" s="18" t="s">
        <v>227</v>
      </c>
      <c r="H278" s="17" t="s">
        <v>228</v>
      </c>
      <c r="I278" s="18" t="s">
        <v>229</v>
      </c>
      <c r="J278" s="18" t="s">
        <v>230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220</v>
      </c>
      <c r="C332" s="170"/>
      <c r="D332" s="47" t="str">
        <f>基本データ入力!$B$8</f>
        <v>JA1QRZ</v>
      </c>
      <c r="E332" s="52" t="s">
        <v>221</v>
      </c>
      <c r="F332" s="47" t="s">
        <v>290</v>
      </c>
      <c r="G332" s="171" t="s">
        <v>222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224</v>
      </c>
      <c r="C333" s="91" t="s">
        <v>411</v>
      </c>
      <c r="D333" s="18" t="s">
        <v>225</v>
      </c>
      <c r="E333" s="172" t="s">
        <v>226</v>
      </c>
      <c r="F333" s="172"/>
      <c r="G333" s="18" t="s">
        <v>227</v>
      </c>
      <c r="H333" s="17" t="s">
        <v>228</v>
      </c>
      <c r="I333" s="18" t="s">
        <v>229</v>
      </c>
      <c r="J333" s="18" t="s">
        <v>230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220</v>
      </c>
      <c r="C387" s="170"/>
      <c r="D387" s="47" t="str">
        <f>基本データ入力!$B$8</f>
        <v>JA1QRZ</v>
      </c>
      <c r="E387" s="52" t="s">
        <v>221</v>
      </c>
      <c r="F387" s="47" t="s">
        <v>290</v>
      </c>
      <c r="G387" s="171" t="s">
        <v>222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224</v>
      </c>
      <c r="C388" s="91" t="s">
        <v>411</v>
      </c>
      <c r="D388" s="18" t="s">
        <v>225</v>
      </c>
      <c r="E388" s="172" t="s">
        <v>226</v>
      </c>
      <c r="F388" s="172"/>
      <c r="G388" s="18" t="s">
        <v>227</v>
      </c>
      <c r="H388" s="17" t="s">
        <v>228</v>
      </c>
      <c r="I388" s="18" t="s">
        <v>229</v>
      </c>
      <c r="J388" s="18" t="s">
        <v>230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220</v>
      </c>
      <c r="C442" s="170"/>
      <c r="D442" s="47" t="str">
        <f>基本データ入力!$B$8</f>
        <v>JA1QRZ</v>
      </c>
      <c r="E442" s="52" t="s">
        <v>221</v>
      </c>
      <c r="F442" s="47" t="s">
        <v>290</v>
      </c>
      <c r="G442" s="171" t="s">
        <v>222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224</v>
      </c>
      <c r="C443" s="91" t="s">
        <v>411</v>
      </c>
      <c r="D443" s="18" t="s">
        <v>225</v>
      </c>
      <c r="E443" s="172" t="s">
        <v>226</v>
      </c>
      <c r="F443" s="172"/>
      <c r="G443" s="18" t="s">
        <v>227</v>
      </c>
      <c r="H443" s="17" t="s">
        <v>228</v>
      </c>
      <c r="I443" s="18" t="s">
        <v>229</v>
      </c>
      <c r="J443" s="18" t="s">
        <v>230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220</v>
      </c>
      <c r="C497" s="170"/>
      <c r="D497" s="47" t="str">
        <f>基本データ入力!$B$8</f>
        <v>JA1QRZ</v>
      </c>
      <c r="E497" s="52" t="s">
        <v>221</v>
      </c>
      <c r="F497" s="47" t="s">
        <v>290</v>
      </c>
      <c r="G497" s="171" t="s">
        <v>222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224</v>
      </c>
      <c r="C498" s="91" t="s">
        <v>411</v>
      </c>
      <c r="D498" s="18" t="s">
        <v>225</v>
      </c>
      <c r="E498" s="172" t="s">
        <v>226</v>
      </c>
      <c r="F498" s="172"/>
      <c r="G498" s="18" t="s">
        <v>227</v>
      </c>
      <c r="H498" s="17" t="s">
        <v>228</v>
      </c>
      <c r="I498" s="18" t="s">
        <v>229</v>
      </c>
      <c r="J498" s="18" t="s">
        <v>230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L333:M334"/>
    <mergeCell ref="N333:T333"/>
    <mergeCell ref="B385:C385"/>
    <mergeCell ref="B331:D331"/>
    <mergeCell ref="G331:J331"/>
    <mergeCell ref="B332:C332"/>
    <mergeCell ref="G332:I332"/>
    <mergeCell ref="L278:M279"/>
    <mergeCell ref="N278:T278"/>
    <mergeCell ref="B330:C330"/>
    <mergeCell ref="B276:D276"/>
    <mergeCell ref="G276:J276"/>
    <mergeCell ref="B277:C277"/>
    <mergeCell ref="G277:I277"/>
    <mergeCell ref="L223:M224"/>
    <mergeCell ref="N223:T223"/>
    <mergeCell ref="B275:C275"/>
    <mergeCell ref="B221:D221"/>
    <mergeCell ref="G221:J221"/>
    <mergeCell ref="B222:C222"/>
    <mergeCell ref="G222:I222"/>
    <mergeCell ref="L168:M169"/>
    <mergeCell ref="N168:T168"/>
    <mergeCell ref="B220:C220"/>
    <mergeCell ref="B166:D166"/>
    <mergeCell ref="G166:J166"/>
    <mergeCell ref="B167:C167"/>
    <mergeCell ref="G167:I167"/>
    <mergeCell ref="L113:M114"/>
    <mergeCell ref="N113:T113"/>
    <mergeCell ref="B165:C165"/>
    <mergeCell ref="B111:D111"/>
    <mergeCell ref="G111:J111"/>
    <mergeCell ref="B112:C112"/>
    <mergeCell ref="G112:I112"/>
    <mergeCell ref="N3:T3"/>
    <mergeCell ref="E3:F3"/>
    <mergeCell ref="E58:F58"/>
    <mergeCell ref="L58:M59"/>
    <mergeCell ref="N58:T58"/>
    <mergeCell ref="G56:J56"/>
    <mergeCell ref="G57:I57"/>
    <mergeCell ref="G1:J1"/>
    <mergeCell ref="B1:D1"/>
    <mergeCell ref="B2:C2"/>
    <mergeCell ref="G2:I2"/>
    <mergeCell ref="L3:M4"/>
    <mergeCell ref="B442:C442"/>
    <mergeCell ref="G442:I442"/>
    <mergeCell ref="B55:C55"/>
    <mergeCell ref="B386:D386"/>
    <mergeCell ref="G386:J386"/>
    <mergeCell ref="B387:C387"/>
    <mergeCell ref="G387:I387"/>
    <mergeCell ref="E388:F388"/>
    <mergeCell ref="B110:C110"/>
    <mergeCell ref="B56:D56"/>
    <mergeCell ref="B57:C57"/>
    <mergeCell ref="E113:F113"/>
    <mergeCell ref="E168:F168"/>
    <mergeCell ref="E223:F223"/>
    <mergeCell ref="E278:F278"/>
    <mergeCell ref="E333:F333"/>
    <mergeCell ref="L388:M389"/>
    <mergeCell ref="N388:T388"/>
    <mergeCell ref="B440:C440"/>
    <mergeCell ref="B441:D441"/>
    <mergeCell ref="G441:J441"/>
    <mergeCell ref="B550:C550"/>
    <mergeCell ref="E443:F443"/>
    <mergeCell ref="L443:M444"/>
    <mergeCell ref="N443:T443"/>
    <mergeCell ref="B495:C495"/>
    <mergeCell ref="B496:D496"/>
    <mergeCell ref="G496:J496"/>
    <mergeCell ref="B497:C497"/>
    <mergeCell ref="G497:I497"/>
    <mergeCell ref="E498:F498"/>
    <mergeCell ref="L498:M499"/>
    <mergeCell ref="N498:T498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B550"/>
  <sheetViews>
    <sheetView zoomScaleNormal="100"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10</v>
      </c>
      <c r="C2" s="170"/>
      <c r="D2" s="47" t="str">
        <f>基本データ入力!$B$8</f>
        <v>JA1QRZ</v>
      </c>
      <c r="E2" s="52" t="s">
        <v>136</v>
      </c>
      <c r="F2" s="47" t="s">
        <v>314</v>
      </c>
      <c r="G2" s="171" t="s">
        <v>137</v>
      </c>
      <c r="H2" s="171"/>
      <c r="I2" s="171"/>
      <c r="J2" s="53" t="s">
        <v>138</v>
      </c>
      <c r="K2" s="10"/>
      <c r="N2" s="9"/>
      <c r="V2" s="11"/>
      <c r="W2" s="12"/>
    </row>
    <row r="3" spans="1:28" ht="15" customHeight="1">
      <c r="B3" s="18" t="s">
        <v>11</v>
      </c>
      <c r="C3" s="91" t="s">
        <v>411</v>
      </c>
      <c r="D3" s="18" t="s">
        <v>12</v>
      </c>
      <c r="E3" s="172" t="s">
        <v>13</v>
      </c>
      <c r="F3" s="172"/>
      <c r="G3" s="18" t="s">
        <v>14</v>
      </c>
      <c r="H3" s="17" t="s">
        <v>15</v>
      </c>
      <c r="I3" s="18" t="s">
        <v>16</v>
      </c>
      <c r="J3" s="18" t="s">
        <v>17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54" si="0">IF(O5="","",O5)</f>
        <v/>
      </c>
      <c r="C5" s="65" t="str">
        <f>IF(P5="","",LEFT(P5,6))</f>
        <v/>
      </c>
      <c r="D5" s="66" t="str">
        <f t="shared" ref="D5:D54" si="1">IF(N5="","",N5)</f>
        <v/>
      </c>
      <c r="E5" s="66" t="str">
        <f t="shared" ref="E5:F36" si="2">IF(Q5="","",Q5)</f>
        <v/>
      </c>
      <c r="F5" s="66" t="str">
        <f t="shared" si="2"/>
        <v/>
      </c>
      <c r="G5" s="66" t="str">
        <f t="shared" ref="G5:G54" si="3">IF(H5="","",IF(H5=1,"","M"))</f>
        <v/>
      </c>
      <c r="H5" s="66" t="str">
        <f>IF(M5=0,"",1+COUNTIF(会員コール!$A$1:$A$198,M5))</f>
        <v/>
      </c>
      <c r="I5" s="67"/>
      <c r="J5" s="67" t="str">
        <f t="shared" ref="J5:J54" si="4">IF(T5="","",T5)</f>
        <v/>
      </c>
      <c r="K5" s="14"/>
      <c r="L5" s="49"/>
      <c r="M5">
        <f t="shared" ref="M5:M54" si="5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2"/>
        <v/>
      </c>
      <c r="G6" s="70" t="str">
        <f t="shared" si="3"/>
        <v/>
      </c>
      <c r="H6" s="70" t="str">
        <f>IF(M6=0,"",1+COUNTIF(会員コール!$A$1:$A$198,M6))</f>
        <v/>
      </c>
      <c r="I6" s="71"/>
      <c r="J6" s="71" t="str">
        <f t="shared" si="4"/>
        <v/>
      </c>
      <c r="K6" s="14"/>
      <c r="L6" s="49"/>
      <c r="M6">
        <f t="shared" si="5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6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2"/>
        <v/>
      </c>
      <c r="G7" s="70" t="str">
        <f t="shared" si="3"/>
        <v/>
      </c>
      <c r="H7" s="70" t="str">
        <f>IF(M7=0,"",1+COUNTIF(会員コール!$A$1:$A$198,M7))</f>
        <v/>
      </c>
      <c r="I7" s="71"/>
      <c r="J7" s="71" t="str">
        <f t="shared" si="4"/>
        <v/>
      </c>
      <c r="K7" s="14"/>
      <c r="L7" s="49"/>
      <c r="M7">
        <f t="shared" si="5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6"/>
        <v/>
      </c>
      <c r="D8" s="70" t="str">
        <f t="shared" si="1"/>
        <v/>
      </c>
      <c r="E8" s="70" t="str">
        <f t="shared" si="2"/>
        <v/>
      </c>
      <c r="F8" s="70" t="str">
        <f t="shared" si="2"/>
        <v/>
      </c>
      <c r="G8" s="70" t="str">
        <f t="shared" si="3"/>
        <v/>
      </c>
      <c r="H8" s="70" t="str">
        <f>IF(M8=0,"",1+COUNTIF(会員コール!$A$1:$A$198,M8))</f>
        <v/>
      </c>
      <c r="I8" s="71"/>
      <c r="J8" s="71" t="str">
        <f t="shared" si="4"/>
        <v/>
      </c>
      <c r="K8" s="14"/>
      <c r="L8" s="49"/>
      <c r="M8">
        <f t="shared" si="5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6"/>
        <v/>
      </c>
      <c r="D9" s="70" t="str">
        <f t="shared" si="1"/>
        <v/>
      </c>
      <c r="E9" s="70" t="str">
        <f t="shared" si="2"/>
        <v/>
      </c>
      <c r="F9" s="70" t="str">
        <f t="shared" si="2"/>
        <v/>
      </c>
      <c r="G9" s="70" t="str">
        <f t="shared" si="3"/>
        <v/>
      </c>
      <c r="H9" s="70" t="str">
        <f>IF(M9=0,"",1+COUNTIF(会員コール!$A$1:$A$198,M9))</f>
        <v/>
      </c>
      <c r="I9" s="71"/>
      <c r="J9" s="71" t="str">
        <f t="shared" si="4"/>
        <v/>
      </c>
      <c r="K9" s="14"/>
      <c r="L9" s="49"/>
      <c r="M9">
        <f t="shared" si="5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6"/>
        <v/>
      </c>
      <c r="D10" s="70" t="str">
        <f t="shared" si="1"/>
        <v/>
      </c>
      <c r="E10" s="70" t="str">
        <f t="shared" si="2"/>
        <v/>
      </c>
      <c r="F10" s="70" t="str">
        <f t="shared" si="2"/>
        <v/>
      </c>
      <c r="G10" s="70" t="str">
        <f t="shared" si="3"/>
        <v/>
      </c>
      <c r="H10" s="70" t="str">
        <f>IF(M10=0,"",1+COUNTIF(会員コール!$A$1:$A$198,M10))</f>
        <v/>
      </c>
      <c r="I10" s="71"/>
      <c r="J10" s="71" t="str">
        <f t="shared" si="4"/>
        <v/>
      </c>
      <c r="K10" s="14"/>
      <c r="L10" s="49"/>
      <c r="M10">
        <f t="shared" si="5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6"/>
        <v/>
      </c>
      <c r="D11" s="70" t="str">
        <f t="shared" si="1"/>
        <v/>
      </c>
      <c r="E11" s="70" t="str">
        <f t="shared" si="2"/>
        <v/>
      </c>
      <c r="F11" s="70" t="str">
        <f t="shared" si="2"/>
        <v/>
      </c>
      <c r="G11" s="70" t="str">
        <f t="shared" si="3"/>
        <v/>
      </c>
      <c r="H11" s="70" t="str">
        <f>IF(M11=0,"",1+COUNTIF(会員コール!$A$1:$A$198,M11))</f>
        <v/>
      </c>
      <c r="I11" s="71"/>
      <c r="J11" s="71" t="str">
        <f t="shared" si="4"/>
        <v/>
      </c>
      <c r="K11" s="14"/>
      <c r="L11" s="49"/>
      <c r="M11">
        <f t="shared" si="5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6"/>
        <v/>
      </c>
      <c r="D12" s="70" t="str">
        <f t="shared" si="1"/>
        <v/>
      </c>
      <c r="E12" s="70" t="str">
        <f t="shared" si="2"/>
        <v/>
      </c>
      <c r="F12" s="70" t="str">
        <f t="shared" si="2"/>
        <v/>
      </c>
      <c r="G12" s="70" t="str">
        <f t="shared" si="3"/>
        <v/>
      </c>
      <c r="H12" s="70" t="str">
        <f>IF(M12=0,"",1+COUNTIF(会員コール!$A$1:$A$198,M12))</f>
        <v/>
      </c>
      <c r="I12" s="71"/>
      <c r="J12" s="71" t="str">
        <f t="shared" si="4"/>
        <v/>
      </c>
      <c r="K12" s="14"/>
      <c r="L12" s="49"/>
      <c r="M12">
        <f t="shared" si="5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6"/>
        <v/>
      </c>
      <c r="D13" s="70" t="str">
        <f t="shared" si="1"/>
        <v/>
      </c>
      <c r="E13" s="70" t="str">
        <f t="shared" si="2"/>
        <v/>
      </c>
      <c r="F13" s="70" t="str">
        <f t="shared" si="2"/>
        <v/>
      </c>
      <c r="G13" s="70" t="str">
        <f t="shared" si="3"/>
        <v/>
      </c>
      <c r="H13" s="70" t="str">
        <f>IF(M13=0,"",1+COUNTIF(会員コール!$A$1:$A$198,M13))</f>
        <v/>
      </c>
      <c r="I13" s="71"/>
      <c r="J13" s="71" t="str">
        <f t="shared" si="4"/>
        <v/>
      </c>
      <c r="K13" s="14"/>
      <c r="L13" s="49"/>
      <c r="M13">
        <f t="shared" si="5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6"/>
        <v/>
      </c>
      <c r="D14" s="70" t="str">
        <f t="shared" si="1"/>
        <v/>
      </c>
      <c r="E14" s="70" t="str">
        <f t="shared" si="2"/>
        <v/>
      </c>
      <c r="F14" s="70" t="str">
        <f t="shared" si="2"/>
        <v/>
      </c>
      <c r="G14" s="70" t="str">
        <f t="shared" si="3"/>
        <v/>
      </c>
      <c r="H14" s="70" t="str">
        <f>IF(M14=0,"",1+COUNTIF(会員コール!$A$1:$A$198,M14))</f>
        <v/>
      </c>
      <c r="I14" s="71"/>
      <c r="J14" s="71" t="str">
        <f t="shared" si="4"/>
        <v/>
      </c>
      <c r="K14" s="14"/>
      <c r="L14" s="49"/>
      <c r="M14">
        <f t="shared" si="5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6"/>
        <v/>
      </c>
      <c r="D15" s="70" t="str">
        <f t="shared" si="1"/>
        <v/>
      </c>
      <c r="E15" s="70" t="str">
        <f t="shared" si="2"/>
        <v/>
      </c>
      <c r="F15" s="70" t="str">
        <f t="shared" si="2"/>
        <v/>
      </c>
      <c r="G15" s="70" t="str">
        <f t="shared" si="3"/>
        <v/>
      </c>
      <c r="H15" s="70" t="str">
        <f>IF(M15=0,"",1+COUNTIF(会員コール!$A$1:$A$198,M15))</f>
        <v/>
      </c>
      <c r="I15" s="71"/>
      <c r="J15" s="71" t="str">
        <f t="shared" si="4"/>
        <v/>
      </c>
      <c r="K15" s="14"/>
      <c r="L15" s="49"/>
      <c r="M15">
        <f t="shared" si="5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6"/>
        <v/>
      </c>
      <c r="D16" s="70" t="str">
        <f t="shared" si="1"/>
        <v/>
      </c>
      <c r="E16" s="70" t="str">
        <f t="shared" si="2"/>
        <v/>
      </c>
      <c r="F16" s="70" t="str">
        <f t="shared" si="2"/>
        <v/>
      </c>
      <c r="G16" s="70" t="str">
        <f t="shared" si="3"/>
        <v/>
      </c>
      <c r="H16" s="70" t="str">
        <f>IF(M16=0,"",1+COUNTIF(会員コール!$A$1:$A$198,M16))</f>
        <v/>
      </c>
      <c r="I16" s="71"/>
      <c r="J16" s="71" t="str">
        <f t="shared" si="4"/>
        <v/>
      </c>
      <c r="K16" s="14"/>
      <c r="L16" s="49"/>
      <c r="M16">
        <f t="shared" si="5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6"/>
        <v/>
      </c>
      <c r="D17" s="70" t="str">
        <f t="shared" si="1"/>
        <v/>
      </c>
      <c r="E17" s="70" t="str">
        <f t="shared" si="2"/>
        <v/>
      </c>
      <c r="F17" s="70" t="str">
        <f t="shared" si="2"/>
        <v/>
      </c>
      <c r="G17" s="70" t="str">
        <f t="shared" si="3"/>
        <v/>
      </c>
      <c r="H17" s="70" t="str">
        <f>IF(M17=0,"",1+COUNTIF(会員コール!$A$1:$A$198,M17))</f>
        <v/>
      </c>
      <c r="I17" s="71"/>
      <c r="J17" s="71" t="str">
        <f t="shared" si="4"/>
        <v/>
      </c>
      <c r="K17" s="14"/>
      <c r="L17" s="49"/>
      <c r="M17">
        <f t="shared" si="5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6"/>
        <v/>
      </c>
      <c r="D18" s="70" t="str">
        <f t="shared" si="1"/>
        <v/>
      </c>
      <c r="E18" s="70" t="str">
        <f t="shared" si="2"/>
        <v/>
      </c>
      <c r="F18" s="70" t="str">
        <f t="shared" si="2"/>
        <v/>
      </c>
      <c r="G18" s="70" t="str">
        <f t="shared" si="3"/>
        <v/>
      </c>
      <c r="H18" s="70" t="str">
        <f>IF(M18=0,"",1+COUNTIF(会員コール!$A$1:$A$198,M18))</f>
        <v/>
      </c>
      <c r="I18" s="71"/>
      <c r="J18" s="71" t="str">
        <f t="shared" si="4"/>
        <v/>
      </c>
      <c r="K18" s="14"/>
      <c r="L18" s="49"/>
      <c r="M18">
        <f t="shared" si="5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6"/>
        <v/>
      </c>
      <c r="D19" s="70" t="str">
        <f t="shared" si="1"/>
        <v/>
      </c>
      <c r="E19" s="70" t="str">
        <f t="shared" si="2"/>
        <v/>
      </c>
      <c r="F19" s="70" t="str">
        <f t="shared" si="2"/>
        <v/>
      </c>
      <c r="G19" s="70" t="str">
        <f t="shared" si="3"/>
        <v/>
      </c>
      <c r="H19" s="70" t="str">
        <f>IF(M19=0,"",1+COUNTIF(会員コール!$A$1:$A$198,M19))</f>
        <v/>
      </c>
      <c r="I19" s="71"/>
      <c r="J19" s="71" t="str">
        <f t="shared" si="4"/>
        <v/>
      </c>
      <c r="K19" s="14"/>
      <c r="L19" s="49"/>
      <c r="M19">
        <f t="shared" si="5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6"/>
        <v/>
      </c>
      <c r="D20" s="70" t="str">
        <f t="shared" si="1"/>
        <v/>
      </c>
      <c r="E20" s="70" t="str">
        <f t="shared" si="2"/>
        <v/>
      </c>
      <c r="F20" s="70" t="str">
        <f t="shared" si="2"/>
        <v/>
      </c>
      <c r="G20" s="70" t="str">
        <f t="shared" si="3"/>
        <v/>
      </c>
      <c r="H20" s="70" t="str">
        <f>IF(M20=0,"",1+COUNTIF(会員コール!$A$1:$A$198,M20))</f>
        <v/>
      </c>
      <c r="I20" s="71"/>
      <c r="J20" s="71" t="str">
        <f t="shared" si="4"/>
        <v/>
      </c>
      <c r="K20" s="14"/>
      <c r="L20" s="49"/>
      <c r="M20">
        <f t="shared" si="5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6"/>
        <v/>
      </c>
      <c r="D21" s="70" t="str">
        <f t="shared" si="1"/>
        <v/>
      </c>
      <c r="E21" s="70" t="str">
        <f t="shared" si="2"/>
        <v/>
      </c>
      <c r="F21" s="70" t="str">
        <f t="shared" si="2"/>
        <v/>
      </c>
      <c r="G21" s="70" t="str">
        <f t="shared" si="3"/>
        <v/>
      </c>
      <c r="H21" s="70" t="str">
        <f>IF(M21=0,"",1+COUNTIF(会員コール!$A$1:$A$198,M21))</f>
        <v/>
      </c>
      <c r="I21" s="71"/>
      <c r="J21" s="71" t="str">
        <f t="shared" si="4"/>
        <v/>
      </c>
      <c r="K21" s="14"/>
      <c r="L21" s="15"/>
      <c r="M21">
        <f t="shared" si="5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6"/>
        <v/>
      </c>
      <c r="D22" s="73" t="str">
        <f t="shared" si="1"/>
        <v/>
      </c>
      <c r="E22" s="73" t="str">
        <f t="shared" si="2"/>
        <v/>
      </c>
      <c r="F22" s="73" t="str">
        <f t="shared" si="2"/>
        <v/>
      </c>
      <c r="G22" s="73" t="str">
        <f t="shared" si="3"/>
        <v/>
      </c>
      <c r="H22" s="73" t="str">
        <f>IF(M22=0,"",1+COUNTIF(会員コール!$A$1:$A$198,M22))</f>
        <v/>
      </c>
      <c r="I22" s="74"/>
      <c r="J22" s="74" t="str">
        <f t="shared" si="4"/>
        <v/>
      </c>
      <c r="K22" s="14"/>
      <c r="L22" s="15"/>
      <c r="M22">
        <f t="shared" si="5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6"/>
        <v/>
      </c>
      <c r="D23" s="70" t="str">
        <f t="shared" si="1"/>
        <v/>
      </c>
      <c r="E23" s="70" t="str">
        <f t="shared" si="2"/>
        <v/>
      </c>
      <c r="F23" s="70" t="str">
        <f t="shared" si="2"/>
        <v/>
      </c>
      <c r="G23" s="70" t="str">
        <f t="shared" si="3"/>
        <v/>
      </c>
      <c r="H23" s="70" t="str">
        <f>IF(M23=0,"",1+COUNTIF(会員コール!$A$1:$A$198,M23))</f>
        <v/>
      </c>
      <c r="I23" s="71"/>
      <c r="J23" s="71" t="str">
        <f t="shared" si="4"/>
        <v/>
      </c>
      <c r="K23" s="14"/>
      <c r="L23" s="15"/>
      <c r="M23">
        <f t="shared" si="5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6"/>
        <v/>
      </c>
      <c r="D24" s="70" t="str">
        <f t="shared" si="1"/>
        <v/>
      </c>
      <c r="E24" s="70" t="str">
        <f t="shared" si="2"/>
        <v/>
      </c>
      <c r="F24" s="70" t="str">
        <f t="shared" si="2"/>
        <v/>
      </c>
      <c r="G24" s="70" t="str">
        <f t="shared" si="3"/>
        <v/>
      </c>
      <c r="H24" s="70" t="str">
        <f>IF(M24=0,"",1+COUNTIF(会員コール!$A$1:$A$198,M24))</f>
        <v/>
      </c>
      <c r="I24" s="71"/>
      <c r="J24" s="71" t="str">
        <f t="shared" si="4"/>
        <v/>
      </c>
      <c r="K24" s="14"/>
      <c r="L24" s="15"/>
      <c r="M24">
        <f t="shared" si="5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6"/>
        <v/>
      </c>
      <c r="D25" s="70" t="str">
        <f t="shared" si="1"/>
        <v/>
      </c>
      <c r="E25" s="70" t="str">
        <f t="shared" si="2"/>
        <v/>
      </c>
      <c r="F25" s="70" t="str">
        <f t="shared" si="2"/>
        <v/>
      </c>
      <c r="G25" s="70" t="str">
        <f t="shared" si="3"/>
        <v/>
      </c>
      <c r="H25" s="70" t="str">
        <f>IF(M25=0,"",1+COUNTIF(会員コール!$A$1:$A$198,M25))</f>
        <v/>
      </c>
      <c r="I25" s="71"/>
      <c r="J25" s="71" t="str">
        <f t="shared" si="4"/>
        <v/>
      </c>
      <c r="K25" s="14"/>
      <c r="L25" s="15"/>
      <c r="M25">
        <f t="shared" si="5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6"/>
        <v/>
      </c>
      <c r="D26" s="70" t="str">
        <f t="shared" si="1"/>
        <v/>
      </c>
      <c r="E26" s="70" t="str">
        <f t="shared" si="2"/>
        <v/>
      </c>
      <c r="F26" s="70" t="str">
        <f t="shared" si="2"/>
        <v/>
      </c>
      <c r="G26" s="70" t="str">
        <f t="shared" si="3"/>
        <v/>
      </c>
      <c r="H26" s="70" t="str">
        <f>IF(M26=0,"",1+COUNTIF(会員コール!$A$1:$A$198,M26))</f>
        <v/>
      </c>
      <c r="I26" s="71"/>
      <c r="J26" s="71" t="str">
        <f t="shared" si="4"/>
        <v/>
      </c>
      <c r="K26" s="14"/>
      <c r="L26" s="15"/>
      <c r="M26">
        <f t="shared" si="5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6"/>
        <v/>
      </c>
      <c r="D27" s="70" t="str">
        <f t="shared" si="1"/>
        <v/>
      </c>
      <c r="E27" s="70" t="str">
        <f t="shared" si="2"/>
        <v/>
      </c>
      <c r="F27" s="70" t="str">
        <f t="shared" si="2"/>
        <v/>
      </c>
      <c r="G27" s="70" t="str">
        <f t="shared" si="3"/>
        <v/>
      </c>
      <c r="H27" s="70" t="str">
        <f>IF(M27=0,"",1+COUNTIF(会員コール!$A$1:$A$198,M27))</f>
        <v/>
      </c>
      <c r="I27" s="71"/>
      <c r="J27" s="71" t="str">
        <f t="shared" si="4"/>
        <v/>
      </c>
      <c r="K27" s="14"/>
      <c r="L27" s="15"/>
      <c r="M27">
        <f t="shared" si="5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6"/>
        <v/>
      </c>
      <c r="D28" s="70" t="str">
        <f t="shared" si="1"/>
        <v/>
      </c>
      <c r="E28" s="70" t="str">
        <f t="shared" si="2"/>
        <v/>
      </c>
      <c r="F28" s="70" t="str">
        <f t="shared" si="2"/>
        <v/>
      </c>
      <c r="G28" s="70" t="str">
        <f t="shared" si="3"/>
        <v/>
      </c>
      <c r="H28" s="70" t="str">
        <f>IF(M28=0,"",1+COUNTIF(会員コール!$A$1:$A$198,M28))</f>
        <v/>
      </c>
      <c r="I28" s="71"/>
      <c r="J28" s="71" t="str">
        <f t="shared" si="4"/>
        <v/>
      </c>
      <c r="K28" s="14"/>
      <c r="L28" s="15"/>
      <c r="M28">
        <f t="shared" si="5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6"/>
        <v/>
      </c>
      <c r="D29" s="70" t="str">
        <f t="shared" si="1"/>
        <v/>
      </c>
      <c r="E29" s="70" t="str">
        <f t="shared" si="2"/>
        <v/>
      </c>
      <c r="F29" s="70" t="str">
        <f t="shared" si="2"/>
        <v/>
      </c>
      <c r="G29" s="70" t="str">
        <f t="shared" si="3"/>
        <v/>
      </c>
      <c r="H29" s="70" t="str">
        <f>IF(M29=0,"",1+COUNTIF(会員コール!$A$1:$A$198,M29))</f>
        <v/>
      </c>
      <c r="I29" s="71"/>
      <c r="J29" s="71" t="str">
        <f t="shared" si="4"/>
        <v/>
      </c>
      <c r="K29" s="14"/>
      <c r="L29" s="15"/>
      <c r="M29">
        <f t="shared" si="5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6"/>
        <v/>
      </c>
      <c r="D30" s="73" t="str">
        <f t="shared" si="1"/>
        <v/>
      </c>
      <c r="E30" s="73" t="str">
        <f t="shared" si="2"/>
        <v/>
      </c>
      <c r="F30" s="73" t="str">
        <f t="shared" si="2"/>
        <v/>
      </c>
      <c r="G30" s="73" t="str">
        <f t="shared" si="3"/>
        <v/>
      </c>
      <c r="H30" s="73" t="str">
        <f>IF(M30=0,"",1+COUNTIF(会員コール!$A$1:$A$198,M30))</f>
        <v/>
      </c>
      <c r="I30" s="74"/>
      <c r="J30" s="74" t="str">
        <f t="shared" si="4"/>
        <v/>
      </c>
      <c r="K30" s="14"/>
      <c r="L30" s="15"/>
      <c r="M30">
        <f t="shared" si="5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6"/>
        <v/>
      </c>
      <c r="D31" s="70" t="str">
        <f t="shared" si="1"/>
        <v/>
      </c>
      <c r="E31" s="70" t="str">
        <f t="shared" si="2"/>
        <v/>
      </c>
      <c r="F31" s="70" t="str">
        <f t="shared" si="2"/>
        <v/>
      </c>
      <c r="G31" s="70" t="str">
        <f t="shared" si="3"/>
        <v/>
      </c>
      <c r="H31" s="70" t="str">
        <f>IF(M31=0,"",1+COUNTIF(会員コール!$A$1:$A$198,M31))</f>
        <v/>
      </c>
      <c r="I31" s="71"/>
      <c r="J31" s="71" t="str">
        <f t="shared" si="4"/>
        <v/>
      </c>
      <c r="K31" s="14"/>
      <c r="L31" s="15"/>
      <c r="M31">
        <f t="shared" si="5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6"/>
        <v/>
      </c>
      <c r="D32" s="73" t="str">
        <f t="shared" si="1"/>
        <v/>
      </c>
      <c r="E32" s="73" t="str">
        <f t="shared" si="2"/>
        <v/>
      </c>
      <c r="F32" s="73" t="str">
        <f t="shared" si="2"/>
        <v/>
      </c>
      <c r="G32" s="73" t="str">
        <f t="shared" si="3"/>
        <v/>
      </c>
      <c r="H32" s="73" t="str">
        <f>IF(M32=0,"",1+COUNTIF(会員コール!$A$1:$A$198,M32))</f>
        <v/>
      </c>
      <c r="I32" s="74"/>
      <c r="J32" s="74" t="str">
        <f t="shared" si="4"/>
        <v/>
      </c>
      <c r="K32" s="14"/>
      <c r="L32" s="15"/>
      <c r="M32">
        <f t="shared" si="5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6"/>
        <v/>
      </c>
      <c r="D33" s="70" t="str">
        <f t="shared" si="1"/>
        <v/>
      </c>
      <c r="E33" s="70" t="str">
        <f t="shared" si="2"/>
        <v/>
      </c>
      <c r="F33" s="70" t="str">
        <f t="shared" si="2"/>
        <v/>
      </c>
      <c r="G33" s="70" t="str">
        <f t="shared" si="3"/>
        <v/>
      </c>
      <c r="H33" s="70" t="str">
        <f>IF(M33=0,"",1+COUNTIF(会員コール!$A$1:$A$198,M33))</f>
        <v/>
      </c>
      <c r="I33" s="71"/>
      <c r="J33" s="71" t="str">
        <f t="shared" si="4"/>
        <v/>
      </c>
      <c r="K33" s="14"/>
      <c r="L33" s="15"/>
      <c r="M33">
        <f t="shared" si="5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6"/>
        <v/>
      </c>
      <c r="D34" s="73" t="str">
        <f t="shared" si="1"/>
        <v/>
      </c>
      <c r="E34" s="73" t="str">
        <f t="shared" si="2"/>
        <v/>
      </c>
      <c r="F34" s="73" t="str">
        <f t="shared" si="2"/>
        <v/>
      </c>
      <c r="G34" s="73" t="str">
        <f t="shared" si="3"/>
        <v/>
      </c>
      <c r="H34" s="73" t="str">
        <f>IF(M34=0,"",1+COUNTIF(会員コール!$A$1:$A$198,M34))</f>
        <v/>
      </c>
      <c r="I34" s="74"/>
      <c r="J34" s="74" t="str">
        <f t="shared" si="4"/>
        <v/>
      </c>
      <c r="K34" s="14"/>
      <c r="L34" s="15"/>
      <c r="M34">
        <f t="shared" si="5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6"/>
        <v/>
      </c>
      <c r="D35" s="70" t="str">
        <f t="shared" si="1"/>
        <v/>
      </c>
      <c r="E35" s="70" t="str">
        <f t="shared" si="2"/>
        <v/>
      </c>
      <c r="F35" s="70" t="str">
        <f t="shared" si="2"/>
        <v/>
      </c>
      <c r="G35" s="70" t="str">
        <f t="shared" si="3"/>
        <v/>
      </c>
      <c r="H35" s="70" t="str">
        <f>IF(M35=0,"",1+COUNTIF(会員コール!$A$1:$A$198,M35))</f>
        <v/>
      </c>
      <c r="I35" s="71"/>
      <c r="J35" s="71" t="str">
        <f t="shared" si="4"/>
        <v/>
      </c>
      <c r="K35" s="14"/>
      <c r="L35" s="15"/>
      <c r="M35">
        <f t="shared" si="5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6"/>
        <v/>
      </c>
      <c r="D36" s="73" t="str">
        <f t="shared" si="1"/>
        <v/>
      </c>
      <c r="E36" s="73" t="str">
        <f t="shared" si="2"/>
        <v/>
      </c>
      <c r="F36" s="73" t="str">
        <f t="shared" si="2"/>
        <v/>
      </c>
      <c r="G36" s="73" t="str">
        <f t="shared" si="3"/>
        <v/>
      </c>
      <c r="H36" s="73" t="str">
        <f>IF(M36=0,"",1+COUNTIF(会員コール!$A$1:$A$198,M36))</f>
        <v/>
      </c>
      <c r="I36" s="74"/>
      <c r="J36" s="74" t="str">
        <f t="shared" si="4"/>
        <v/>
      </c>
      <c r="K36" s="14"/>
      <c r="L36" s="15"/>
      <c r="M36">
        <f t="shared" si="5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si="0"/>
        <v/>
      </c>
      <c r="C37" s="69" t="str">
        <f t="shared" si="6"/>
        <v/>
      </c>
      <c r="D37" s="70" t="str">
        <f t="shared" si="1"/>
        <v/>
      </c>
      <c r="E37" s="70" t="str">
        <f t="shared" ref="E37:F54" si="7">IF(Q37="","",Q37)</f>
        <v/>
      </c>
      <c r="F37" s="70" t="str">
        <f t="shared" si="7"/>
        <v/>
      </c>
      <c r="G37" s="70" t="str">
        <f t="shared" si="3"/>
        <v/>
      </c>
      <c r="H37" s="70" t="str">
        <f>IF(M37=0,"",1+COUNTIF(会員コール!$A$1:$A$198,M37))</f>
        <v/>
      </c>
      <c r="I37" s="71"/>
      <c r="J37" s="71" t="str">
        <f t="shared" si="4"/>
        <v/>
      </c>
      <c r="K37" s="14"/>
      <c r="L37" s="15"/>
      <c r="M37">
        <f t="shared" si="5"/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0"/>
        <v/>
      </c>
      <c r="C38" s="69" t="str">
        <f t="shared" si="6"/>
        <v/>
      </c>
      <c r="D38" s="73" t="str">
        <f t="shared" si="1"/>
        <v/>
      </c>
      <c r="E38" s="73" t="str">
        <f t="shared" si="7"/>
        <v/>
      </c>
      <c r="F38" s="73" t="str">
        <f t="shared" si="7"/>
        <v/>
      </c>
      <c r="G38" s="73" t="str">
        <f t="shared" si="3"/>
        <v/>
      </c>
      <c r="H38" s="73" t="str">
        <f>IF(M38=0,"",1+COUNTIF(会員コール!$A$1:$A$198,M38))</f>
        <v/>
      </c>
      <c r="I38" s="74"/>
      <c r="J38" s="74" t="str">
        <f t="shared" si="4"/>
        <v/>
      </c>
      <c r="K38" s="14"/>
      <c r="L38" s="15"/>
      <c r="M38">
        <f t="shared" si="5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0"/>
        <v/>
      </c>
      <c r="C39" s="69" t="str">
        <f t="shared" si="6"/>
        <v/>
      </c>
      <c r="D39" s="70" t="str">
        <f t="shared" si="1"/>
        <v/>
      </c>
      <c r="E39" s="70" t="str">
        <f t="shared" si="7"/>
        <v/>
      </c>
      <c r="F39" s="70" t="str">
        <f t="shared" si="7"/>
        <v/>
      </c>
      <c r="G39" s="70" t="str">
        <f t="shared" si="3"/>
        <v/>
      </c>
      <c r="H39" s="70" t="str">
        <f>IF(M39=0,"",1+COUNTIF(会員コール!$A$1:$A$198,M39))</f>
        <v/>
      </c>
      <c r="I39" s="71"/>
      <c r="J39" s="71" t="str">
        <f t="shared" si="4"/>
        <v/>
      </c>
      <c r="K39" s="14"/>
      <c r="L39" s="15"/>
      <c r="M39">
        <f t="shared" si="5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0"/>
        <v/>
      </c>
      <c r="C40" s="69" t="str">
        <f t="shared" si="6"/>
        <v/>
      </c>
      <c r="D40" s="73" t="str">
        <f t="shared" si="1"/>
        <v/>
      </c>
      <c r="E40" s="73" t="str">
        <f t="shared" si="7"/>
        <v/>
      </c>
      <c r="F40" s="73" t="str">
        <f t="shared" si="7"/>
        <v/>
      </c>
      <c r="G40" s="73" t="str">
        <f t="shared" si="3"/>
        <v/>
      </c>
      <c r="H40" s="73" t="str">
        <f>IF(M40=0,"",1+COUNTIF(会員コール!$A$1:$A$198,M40))</f>
        <v/>
      </c>
      <c r="I40" s="74"/>
      <c r="J40" s="74" t="str">
        <f t="shared" si="4"/>
        <v/>
      </c>
      <c r="K40" s="14"/>
      <c r="L40" s="15"/>
      <c r="M40">
        <f t="shared" si="5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0"/>
        <v/>
      </c>
      <c r="C41" s="69" t="str">
        <f t="shared" si="6"/>
        <v/>
      </c>
      <c r="D41" s="70" t="str">
        <f t="shared" si="1"/>
        <v/>
      </c>
      <c r="E41" s="70" t="str">
        <f t="shared" si="7"/>
        <v/>
      </c>
      <c r="F41" s="70" t="str">
        <f t="shared" si="7"/>
        <v/>
      </c>
      <c r="G41" s="70" t="str">
        <f t="shared" si="3"/>
        <v/>
      </c>
      <c r="H41" s="70" t="str">
        <f>IF(M41=0,"",1+COUNTIF(会員コール!$A$1:$A$198,M41))</f>
        <v/>
      </c>
      <c r="I41" s="71"/>
      <c r="J41" s="71" t="str">
        <f t="shared" si="4"/>
        <v/>
      </c>
      <c r="K41" s="14"/>
      <c r="L41" s="15"/>
      <c r="M41">
        <f t="shared" si="5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0"/>
        <v/>
      </c>
      <c r="C42" s="69" t="str">
        <f t="shared" si="6"/>
        <v/>
      </c>
      <c r="D42" s="73" t="str">
        <f t="shared" si="1"/>
        <v/>
      </c>
      <c r="E42" s="73" t="str">
        <f t="shared" si="7"/>
        <v/>
      </c>
      <c r="F42" s="73" t="str">
        <f t="shared" si="7"/>
        <v/>
      </c>
      <c r="G42" s="73" t="str">
        <f t="shared" si="3"/>
        <v/>
      </c>
      <c r="H42" s="73" t="str">
        <f>IF(M42=0,"",1+COUNTIF(会員コール!$A$1:$A$198,M42))</f>
        <v/>
      </c>
      <c r="I42" s="74"/>
      <c r="J42" s="74" t="str">
        <f t="shared" si="4"/>
        <v/>
      </c>
      <c r="K42" s="14"/>
      <c r="L42" s="15"/>
      <c r="M42">
        <f t="shared" si="5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0"/>
        <v/>
      </c>
      <c r="C43" s="69" t="str">
        <f t="shared" si="6"/>
        <v/>
      </c>
      <c r="D43" s="70" t="str">
        <f t="shared" si="1"/>
        <v/>
      </c>
      <c r="E43" s="70" t="str">
        <f t="shared" si="7"/>
        <v/>
      </c>
      <c r="F43" s="70" t="str">
        <f t="shared" si="7"/>
        <v/>
      </c>
      <c r="G43" s="70" t="str">
        <f t="shared" si="3"/>
        <v/>
      </c>
      <c r="H43" s="70" t="str">
        <f>IF(M43=0,"",1+COUNTIF(会員コール!$A$1:$A$198,M43))</f>
        <v/>
      </c>
      <c r="I43" s="71"/>
      <c r="J43" s="71" t="str">
        <f t="shared" si="4"/>
        <v/>
      </c>
      <c r="K43" s="14"/>
      <c r="L43" s="15"/>
      <c r="M43">
        <f t="shared" si="5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0"/>
        <v/>
      </c>
      <c r="C44" s="69" t="str">
        <f t="shared" si="6"/>
        <v/>
      </c>
      <c r="D44" s="73" t="str">
        <f t="shared" si="1"/>
        <v/>
      </c>
      <c r="E44" s="73" t="str">
        <f t="shared" si="7"/>
        <v/>
      </c>
      <c r="F44" s="73" t="str">
        <f t="shared" si="7"/>
        <v/>
      </c>
      <c r="G44" s="73" t="str">
        <f t="shared" si="3"/>
        <v/>
      </c>
      <c r="H44" s="73" t="str">
        <f>IF(M44=0,"",1+COUNTIF(会員コール!$A$1:$A$198,M44))</f>
        <v/>
      </c>
      <c r="I44" s="74"/>
      <c r="J44" s="74" t="str">
        <f t="shared" si="4"/>
        <v/>
      </c>
      <c r="K44" s="14"/>
      <c r="L44" s="15"/>
      <c r="M44">
        <f t="shared" si="5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0"/>
        <v/>
      </c>
      <c r="C45" s="69" t="str">
        <f t="shared" si="6"/>
        <v/>
      </c>
      <c r="D45" s="70" t="str">
        <f t="shared" si="1"/>
        <v/>
      </c>
      <c r="E45" s="70" t="str">
        <f t="shared" si="7"/>
        <v/>
      </c>
      <c r="F45" s="70" t="str">
        <f t="shared" si="7"/>
        <v/>
      </c>
      <c r="G45" s="70" t="str">
        <f t="shared" si="3"/>
        <v/>
      </c>
      <c r="H45" s="70" t="str">
        <f>IF(M45=0,"",1+COUNTIF(会員コール!$A$1:$A$198,M45))</f>
        <v/>
      </c>
      <c r="I45" s="71"/>
      <c r="J45" s="71" t="str">
        <f t="shared" si="4"/>
        <v/>
      </c>
      <c r="K45" s="14"/>
      <c r="L45" s="15"/>
      <c r="M45">
        <f t="shared" si="5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0"/>
        <v/>
      </c>
      <c r="C46" s="69" t="str">
        <f t="shared" si="6"/>
        <v/>
      </c>
      <c r="D46" s="70" t="str">
        <f t="shared" si="1"/>
        <v/>
      </c>
      <c r="E46" s="70" t="str">
        <f t="shared" si="7"/>
        <v/>
      </c>
      <c r="F46" s="70" t="str">
        <f t="shared" si="7"/>
        <v/>
      </c>
      <c r="G46" s="70" t="str">
        <f t="shared" si="3"/>
        <v/>
      </c>
      <c r="H46" s="70" t="str">
        <f>IF(M46=0,"",1+COUNTIF(会員コール!$A$1:$A$198,M46))</f>
        <v/>
      </c>
      <c r="I46" s="71"/>
      <c r="J46" s="71" t="str">
        <f t="shared" si="4"/>
        <v/>
      </c>
      <c r="K46" s="14"/>
      <c r="L46" s="15"/>
      <c r="M46">
        <f t="shared" si="5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0"/>
        <v/>
      </c>
      <c r="C47" s="69" t="str">
        <f t="shared" si="6"/>
        <v/>
      </c>
      <c r="D47" s="73" t="str">
        <f t="shared" si="1"/>
        <v/>
      </c>
      <c r="E47" s="73" t="str">
        <f t="shared" si="7"/>
        <v/>
      </c>
      <c r="F47" s="73" t="str">
        <f t="shared" si="7"/>
        <v/>
      </c>
      <c r="G47" s="73" t="str">
        <f t="shared" si="3"/>
        <v/>
      </c>
      <c r="H47" s="73" t="str">
        <f>IF(M47=0,"",1+COUNTIF(会員コール!$A$1:$A$198,M47))</f>
        <v/>
      </c>
      <c r="I47" s="74"/>
      <c r="J47" s="74" t="str">
        <f t="shared" si="4"/>
        <v/>
      </c>
      <c r="K47" s="14"/>
      <c r="L47" s="15"/>
      <c r="M47">
        <f t="shared" si="5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0"/>
        <v/>
      </c>
      <c r="C48" s="69" t="str">
        <f t="shared" si="6"/>
        <v/>
      </c>
      <c r="D48" s="70" t="str">
        <f t="shared" si="1"/>
        <v/>
      </c>
      <c r="E48" s="70" t="str">
        <f t="shared" si="7"/>
        <v/>
      </c>
      <c r="F48" s="70" t="str">
        <f t="shared" si="7"/>
        <v/>
      </c>
      <c r="G48" s="70" t="str">
        <f t="shared" si="3"/>
        <v/>
      </c>
      <c r="H48" s="70" t="str">
        <f>IF(M48=0,"",1+COUNTIF(会員コール!$A$1:$A$198,M48))</f>
        <v/>
      </c>
      <c r="I48" s="71"/>
      <c r="J48" s="71" t="str">
        <f t="shared" si="4"/>
        <v/>
      </c>
      <c r="K48" s="14"/>
      <c r="L48" s="15"/>
      <c r="M48">
        <f t="shared" si="5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0"/>
        <v/>
      </c>
      <c r="C49" s="69" t="str">
        <f t="shared" si="6"/>
        <v/>
      </c>
      <c r="D49" s="73" t="str">
        <f t="shared" si="1"/>
        <v/>
      </c>
      <c r="E49" s="73" t="str">
        <f t="shared" si="7"/>
        <v/>
      </c>
      <c r="F49" s="73" t="str">
        <f t="shared" si="7"/>
        <v/>
      </c>
      <c r="G49" s="73" t="str">
        <f t="shared" si="3"/>
        <v/>
      </c>
      <c r="H49" s="73" t="str">
        <f>IF(M49=0,"",1+COUNTIF(会員コール!$A$1:$A$198,M49))</f>
        <v/>
      </c>
      <c r="I49" s="74"/>
      <c r="J49" s="74" t="str">
        <f t="shared" si="4"/>
        <v/>
      </c>
      <c r="K49" s="14"/>
      <c r="L49" s="15"/>
      <c r="M49">
        <f t="shared" si="5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0"/>
        <v/>
      </c>
      <c r="C50" s="69" t="str">
        <f t="shared" si="6"/>
        <v/>
      </c>
      <c r="D50" s="70" t="str">
        <f t="shared" si="1"/>
        <v/>
      </c>
      <c r="E50" s="70" t="str">
        <f t="shared" si="7"/>
        <v/>
      </c>
      <c r="F50" s="70" t="str">
        <f t="shared" si="7"/>
        <v/>
      </c>
      <c r="G50" s="70" t="str">
        <f t="shared" si="3"/>
        <v/>
      </c>
      <c r="H50" s="70" t="str">
        <f>IF(M50=0,"",1+COUNTIF(会員コール!$A$1:$A$198,M50))</f>
        <v/>
      </c>
      <c r="I50" s="71"/>
      <c r="J50" s="71" t="str">
        <f t="shared" si="4"/>
        <v/>
      </c>
      <c r="K50" s="14"/>
      <c r="L50" s="15"/>
      <c r="M50">
        <f t="shared" si="5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0"/>
        <v/>
      </c>
      <c r="C51" s="69" t="str">
        <f t="shared" si="6"/>
        <v/>
      </c>
      <c r="D51" s="73" t="str">
        <f t="shared" si="1"/>
        <v/>
      </c>
      <c r="E51" s="73" t="str">
        <f t="shared" si="7"/>
        <v/>
      </c>
      <c r="F51" s="73" t="str">
        <f t="shared" si="7"/>
        <v/>
      </c>
      <c r="G51" s="73" t="str">
        <f t="shared" si="3"/>
        <v/>
      </c>
      <c r="H51" s="73" t="str">
        <f>IF(M51=0,"",1+COUNTIF(会員コール!$A$1:$A$198,M51))</f>
        <v/>
      </c>
      <c r="I51" s="74"/>
      <c r="J51" s="74" t="str">
        <f t="shared" si="4"/>
        <v/>
      </c>
      <c r="K51" s="14"/>
      <c r="L51" s="15"/>
      <c r="M51">
        <f t="shared" si="5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0"/>
        <v/>
      </c>
      <c r="C52" s="69" t="str">
        <f t="shared" si="6"/>
        <v/>
      </c>
      <c r="D52" s="70" t="str">
        <f t="shared" si="1"/>
        <v/>
      </c>
      <c r="E52" s="70" t="str">
        <f t="shared" si="7"/>
        <v/>
      </c>
      <c r="F52" s="70" t="str">
        <f t="shared" si="7"/>
        <v/>
      </c>
      <c r="G52" s="70" t="str">
        <f t="shared" si="3"/>
        <v/>
      </c>
      <c r="H52" s="70" t="str">
        <f>IF(M52=0,"",1+COUNTIF(会員コール!$A$1:$A$198,M52))</f>
        <v/>
      </c>
      <c r="I52" s="71"/>
      <c r="J52" s="71" t="str">
        <f t="shared" si="4"/>
        <v/>
      </c>
      <c r="K52" s="14"/>
      <c r="L52" s="15"/>
      <c r="M52">
        <f t="shared" si="5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0"/>
        <v/>
      </c>
      <c r="C53" s="69" t="str">
        <f t="shared" si="6"/>
        <v/>
      </c>
      <c r="D53" s="70" t="str">
        <f t="shared" si="1"/>
        <v/>
      </c>
      <c r="E53" s="70" t="str">
        <f t="shared" si="7"/>
        <v/>
      </c>
      <c r="F53" s="70" t="str">
        <f t="shared" si="7"/>
        <v/>
      </c>
      <c r="G53" s="70" t="str">
        <f t="shared" si="3"/>
        <v/>
      </c>
      <c r="H53" s="70" t="str">
        <f>IF(M53=0,"",1+COUNTIF(会員コール!$A$1:$A$198,M53))</f>
        <v/>
      </c>
      <c r="I53" s="71"/>
      <c r="J53" s="71" t="str">
        <f t="shared" si="4"/>
        <v/>
      </c>
      <c r="K53" s="14"/>
      <c r="L53" s="15"/>
      <c r="M53">
        <f t="shared" si="5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0"/>
        <v/>
      </c>
      <c r="C54" s="76" t="str">
        <f>IF(P54="","",LEFT(P54,6))</f>
        <v/>
      </c>
      <c r="D54" s="77" t="str">
        <f t="shared" si="1"/>
        <v/>
      </c>
      <c r="E54" s="77" t="str">
        <f t="shared" si="7"/>
        <v/>
      </c>
      <c r="F54" s="77" t="str">
        <f t="shared" si="7"/>
        <v/>
      </c>
      <c r="G54" s="77" t="str">
        <f t="shared" si="3"/>
        <v/>
      </c>
      <c r="H54" s="77" t="str">
        <f>IF(M54=0,"",1+COUNTIF(会員コール!$A$1:$A$198,M54))</f>
        <v/>
      </c>
      <c r="I54" s="78"/>
      <c r="J54" s="78" t="str">
        <f t="shared" si="4"/>
        <v/>
      </c>
      <c r="K54" s="14"/>
      <c r="L54" s="15"/>
      <c r="M54">
        <f t="shared" si="5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9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10</v>
      </c>
      <c r="C57" s="170"/>
      <c r="D57" s="47" t="str">
        <f>基本データ入力!$B$8</f>
        <v>JA1QRZ</v>
      </c>
      <c r="E57" s="52" t="s">
        <v>136</v>
      </c>
      <c r="F57" s="47" t="s">
        <v>314</v>
      </c>
      <c r="G57" s="171" t="s">
        <v>137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11</v>
      </c>
      <c r="C58" s="91" t="s">
        <v>411</v>
      </c>
      <c r="D58" s="18" t="s">
        <v>12</v>
      </c>
      <c r="E58" s="172" t="s">
        <v>13</v>
      </c>
      <c r="F58" s="172"/>
      <c r="G58" s="18" t="s">
        <v>14</v>
      </c>
      <c r="H58" s="17" t="s">
        <v>15</v>
      </c>
      <c r="I58" s="18" t="s">
        <v>16</v>
      </c>
      <c r="J58" s="18" t="s">
        <v>17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109" si="8">IF(O60="","",O60)</f>
        <v/>
      </c>
      <c r="C60" s="65" t="str">
        <f>IF(P60="","",LEFT(P60,6))</f>
        <v/>
      </c>
      <c r="D60" s="66" t="str">
        <f t="shared" ref="D60:D109" si="9">IF(N60="","",N60)</f>
        <v/>
      </c>
      <c r="E60" s="66" t="str">
        <f t="shared" ref="E60:F91" si="10">IF(Q60="","",Q60)</f>
        <v/>
      </c>
      <c r="F60" s="66" t="str">
        <f t="shared" si="10"/>
        <v/>
      </c>
      <c r="G60" s="66" t="str">
        <f t="shared" ref="G60:G109" si="11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109" si="12">IF(T60="","",T60)</f>
        <v/>
      </c>
      <c r="K60" s="14"/>
      <c r="L60" s="49"/>
      <c r="M60">
        <f t="shared" ref="M60:M109" si="13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8"/>
        <v/>
      </c>
      <c r="C61" s="69" t="str">
        <f>IF(P61="","",LEFT(P61,6))</f>
        <v/>
      </c>
      <c r="D61" s="70" t="str">
        <f t="shared" si="9"/>
        <v/>
      </c>
      <c r="E61" s="70" t="str">
        <f t="shared" si="10"/>
        <v/>
      </c>
      <c r="F61" s="70" t="str">
        <f t="shared" si="10"/>
        <v/>
      </c>
      <c r="G61" s="70" t="str">
        <f t="shared" si="11"/>
        <v/>
      </c>
      <c r="H61" s="70" t="str">
        <f>IF(M61=0,"",1+COUNTIF(会員コール!$A$1:$A$198,M61))</f>
        <v/>
      </c>
      <c r="I61" s="71"/>
      <c r="J61" s="71" t="str">
        <f t="shared" si="12"/>
        <v/>
      </c>
      <c r="K61" s="14"/>
      <c r="L61" s="49"/>
      <c r="M61">
        <f t="shared" si="13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8"/>
        <v/>
      </c>
      <c r="C62" s="69" t="str">
        <f t="shared" ref="C62:C108" si="14">IF(P62="","",LEFT(P62,6))</f>
        <v/>
      </c>
      <c r="D62" s="70" t="str">
        <f t="shared" si="9"/>
        <v/>
      </c>
      <c r="E62" s="70" t="str">
        <f t="shared" si="10"/>
        <v/>
      </c>
      <c r="F62" s="70" t="str">
        <f t="shared" si="10"/>
        <v/>
      </c>
      <c r="G62" s="70" t="str">
        <f t="shared" si="11"/>
        <v/>
      </c>
      <c r="H62" s="70" t="str">
        <f>IF(M62=0,"",1+COUNTIF(会員コール!$A$1:$A$198,M62))</f>
        <v/>
      </c>
      <c r="I62" s="71"/>
      <c r="J62" s="71" t="str">
        <f t="shared" si="12"/>
        <v/>
      </c>
      <c r="K62" s="14"/>
      <c r="L62" s="49"/>
      <c r="M62">
        <f t="shared" si="13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8"/>
        <v/>
      </c>
      <c r="C63" s="69" t="str">
        <f t="shared" si="14"/>
        <v/>
      </c>
      <c r="D63" s="70" t="str">
        <f t="shared" si="9"/>
        <v/>
      </c>
      <c r="E63" s="70" t="str">
        <f t="shared" si="10"/>
        <v/>
      </c>
      <c r="F63" s="70" t="str">
        <f t="shared" si="10"/>
        <v/>
      </c>
      <c r="G63" s="70" t="str">
        <f t="shared" si="11"/>
        <v/>
      </c>
      <c r="H63" s="70" t="str">
        <f>IF(M63=0,"",1+COUNTIF(会員コール!$A$1:$A$198,M63))</f>
        <v/>
      </c>
      <c r="I63" s="71"/>
      <c r="J63" s="71" t="str">
        <f t="shared" si="12"/>
        <v/>
      </c>
      <c r="K63" s="14"/>
      <c r="L63" s="49"/>
      <c r="M63">
        <f t="shared" si="13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8"/>
        <v/>
      </c>
      <c r="C64" s="69" t="str">
        <f t="shared" si="14"/>
        <v/>
      </c>
      <c r="D64" s="70" t="str">
        <f t="shared" si="9"/>
        <v/>
      </c>
      <c r="E64" s="70" t="str">
        <f t="shared" si="10"/>
        <v/>
      </c>
      <c r="F64" s="70" t="str">
        <f t="shared" si="10"/>
        <v/>
      </c>
      <c r="G64" s="70" t="str">
        <f t="shared" si="11"/>
        <v/>
      </c>
      <c r="H64" s="70" t="str">
        <f>IF(M64=0,"",1+COUNTIF(会員コール!$A$1:$A$198,M64))</f>
        <v/>
      </c>
      <c r="I64" s="71"/>
      <c r="J64" s="71" t="str">
        <f t="shared" si="12"/>
        <v/>
      </c>
      <c r="K64" s="14"/>
      <c r="L64" s="49"/>
      <c r="M64">
        <f t="shared" si="13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8"/>
        <v/>
      </c>
      <c r="C65" s="69" t="str">
        <f t="shared" si="14"/>
        <v/>
      </c>
      <c r="D65" s="70" t="str">
        <f t="shared" si="9"/>
        <v/>
      </c>
      <c r="E65" s="70" t="str">
        <f t="shared" si="10"/>
        <v/>
      </c>
      <c r="F65" s="70" t="str">
        <f t="shared" si="10"/>
        <v/>
      </c>
      <c r="G65" s="70" t="str">
        <f t="shared" si="11"/>
        <v/>
      </c>
      <c r="H65" s="70" t="str">
        <f>IF(M65=0,"",1+COUNTIF(会員コール!$A$1:$A$198,M65))</f>
        <v/>
      </c>
      <c r="I65" s="71"/>
      <c r="J65" s="71" t="str">
        <f t="shared" si="12"/>
        <v/>
      </c>
      <c r="K65" s="14"/>
      <c r="L65" s="49"/>
      <c r="M65">
        <f t="shared" si="13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8"/>
        <v/>
      </c>
      <c r="C66" s="69" t="str">
        <f t="shared" si="14"/>
        <v/>
      </c>
      <c r="D66" s="70" t="str">
        <f t="shared" si="9"/>
        <v/>
      </c>
      <c r="E66" s="70" t="str">
        <f t="shared" si="10"/>
        <v/>
      </c>
      <c r="F66" s="70" t="str">
        <f t="shared" si="10"/>
        <v/>
      </c>
      <c r="G66" s="70" t="str">
        <f t="shared" si="11"/>
        <v/>
      </c>
      <c r="H66" s="70" t="str">
        <f>IF(M66=0,"",1+COUNTIF(会員コール!$A$1:$A$198,M66))</f>
        <v/>
      </c>
      <c r="I66" s="71"/>
      <c r="J66" s="71" t="str">
        <f t="shared" si="12"/>
        <v/>
      </c>
      <c r="K66" s="14"/>
      <c r="L66" s="49"/>
      <c r="M66">
        <f t="shared" si="13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8"/>
        <v/>
      </c>
      <c r="C67" s="69" t="str">
        <f t="shared" si="14"/>
        <v/>
      </c>
      <c r="D67" s="70" t="str">
        <f t="shared" si="9"/>
        <v/>
      </c>
      <c r="E67" s="70" t="str">
        <f t="shared" si="10"/>
        <v/>
      </c>
      <c r="F67" s="70" t="str">
        <f t="shared" si="10"/>
        <v/>
      </c>
      <c r="G67" s="70" t="str">
        <f t="shared" si="11"/>
        <v/>
      </c>
      <c r="H67" s="70" t="str">
        <f>IF(M67=0,"",1+COUNTIF(会員コール!$A$1:$A$198,M67))</f>
        <v/>
      </c>
      <c r="I67" s="71"/>
      <c r="J67" s="71" t="str">
        <f t="shared" si="12"/>
        <v/>
      </c>
      <c r="K67" s="14"/>
      <c r="L67" s="49"/>
      <c r="M67">
        <f t="shared" si="13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8"/>
        <v/>
      </c>
      <c r="C68" s="69" t="str">
        <f t="shared" si="14"/>
        <v/>
      </c>
      <c r="D68" s="70" t="str">
        <f t="shared" si="9"/>
        <v/>
      </c>
      <c r="E68" s="70" t="str">
        <f t="shared" si="10"/>
        <v/>
      </c>
      <c r="F68" s="70" t="str">
        <f t="shared" si="10"/>
        <v/>
      </c>
      <c r="G68" s="70" t="str">
        <f t="shared" si="11"/>
        <v/>
      </c>
      <c r="H68" s="70" t="str">
        <f>IF(M68=0,"",1+COUNTIF(会員コール!$A$1:$A$198,M68))</f>
        <v/>
      </c>
      <c r="I68" s="71"/>
      <c r="J68" s="71" t="str">
        <f t="shared" si="12"/>
        <v/>
      </c>
      <c r="K68" s="14"/>
      <c r="L68" s="49"/>
      <c r="M68">
        <f t="shared" si="13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8"/>
        <v/>
      </c>
      <c r="C69" s="69" t="str">
        <f t="shared" si="14"/>
        <v/>
      </c>
      <c r="D69" s="70" t="str">
        <f t="shared" si="9"/>
        <v/>
      </c>
      <c r="E69" s="70" t="str">
        <f t="shared" si="10"/>
        <v/>
      </c>
      <c r="F69" s="70" t="str">
        <f t="shared" si="10"/>
        <v/>
      </c>
      <c r="G69" s="70" t="str">
        <f t="shared" si="11"/>
        <v/>
      </c>
      <c r="H69" s="70" t="str">
        <f>IF(M69=0,"",1+COUNTIF(会員コール!$A$1:$A$198,M69))</f>
        <v/>
      </c>
      <c r="I69" s="71"/>
      <c r="J69" s="71" t="str">
        <f t="shared" si="12"/>
        <v/>
      </c>
      <c r="K69" s="14"/>
      <c r="L69" s="49"/>
      <c r="M69">
        <f t="shared" si="13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8"/>
        <v/>
      </c>
      <c r="C70" s="69" t="str">
        <f t="shared" si="14"/>
        <v/>
      </c>
      <c r="D70" s="70" t="str">
        <f t="shared" si="9"/>
        <v/>
      </c>
      <c r="E70" s="70" t="str">
        <f t="shared" si="10"/>
        <v/>
      </c>
      <c r="F70" s="70" t="str">
        <f t="shared" si="10"/>
        <v/>
      </c>
      <c r="G70" s="70" t="str">
        <f t="shared" si="11"/>
        <v/>
      </c>
      <c r="H70" s="70" t="str">
        <f>IF(M70=0,"",1+COUNTIF(会員コール!$A$1:$A$198,M70))</f>
        <v/>
      </c>
      <c r="I70" s="71"/>
      <c r="J70" s="71" t="str">
        <f t="shared" si="12"/>
        <v/>
      </c>
      <c r="K70" s="14"/>
      <c r="L70" s="49"/>
      <c r="M70">
        <f t="shared" si="13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8"/>
        <v/>
      </c>
      <c r="C71" s="69" t="str">
        <f t="shared" si="14"/>
        <v/>
      </c>
      <c r="D71" s="70" t="str">
        <f t="shared" si="9"/>
        <v/>
      </c>
      <c r="E71" s="70" t="str">
        <f t="shared" si="10"/>
        <v/>
      </c>
      <c r="F71" s="70" t="str">
        <f t="shared" si="10"/>
        <v/>
      </c>
      <c r="G71" s="70" t="str">
        <f t="shared" si="11"/>
        <v/>
      </c>
      <c r="H71" s="70" t="str">
        <f>IF(M71=0,"",1+COUNTIF(会員コール!$A$1:$A$198,M71))</f>
        <v/>
      </c>
      <c r="I71" s="71"/>
      <c r="J71" s="71" t="str">
        <f t="shared" si="12"/>
        <v/>
      </c>
      <c r="K71" s="14"/>
      <c r="L71" s="49"/>
      <c r="M71">
        <f t="shared" si="13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8"/>
        <v/>
      </c>
      <c r="C72" s="69" t="str">
        <f t="shared" si="14"/>
        <v/>
      </c>
      <c r="D72" s="70" t="str">
        <f t="shared" si="9"/>
        <v/>
      </c>
      <c r="E72" s="70" t="str">
        <f t="shared" si="10"/>
        <v/>
      </c>
      <c r="F72" s="70" t="str">
        <f t="shared" si="10"/>
        <v/>
      </c>
      <c r="G72" s="70" t="str">
        <f t="shared" si="11"/>
        <v/>
      </c>
      <c r="H72" s="70" t="str">
        <f>IF(M72=0,"",1+COUNTIF(会員コール!$A$1:$A$198,M72))</f>
        <v/>
      </c>
      <c r="I72" s="71"/>
      <c r="J72" s="71" t="str">
        <f t="shared" si="12"/>
        <v/>
      </c>
      <c r="K72" s="14"/>
      <c r="L72" s="49"/>
      <c r="M72">
        <f t="shared" si="13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8"/>
        <v/>
      </c>
      <c r="C73" s="69" t="str">
        <f t="shared" si="14"/>
        <v/>
      </c>
      <c r="D73" s="70" t="str">
        <f t="shared" si="9"/>
        <v/>
      </c>
      <c r="E73" s="70" t="str">
        <f t="shared" si="10"/>
        <v/>
      </c>
      <c r="F73" s="70" t="str">
        <f t="shared" si="10"/>
        <v/>
      </c>
      <c r="G73" s="70" t="str">
        <f t="shared" si="11"/>
        <v/>
      </c>
      <c r="H73" s="70" t="str">
        <f>IF(M73=0,"",1+COUNTIF(会員コール!$A$1:$A$198,M73))</f>
        <v/>
      </c>
      <c r="I73" s="71"/>
      <c r="J73" s="71" t="str">
        <f t="shared" si="12"/>
        <v/>
      </c>
      <c r="K73" s="14"/>
      <c r="L73" s="49"/>
      <c r="M73">
        <f t="shared" si="13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8"/>
        <v/>
      </c>
      <c r="C74" s="69" t="str">
        <f t="shared" si="14"/>
        <v/>
      </c>
      <c r="D74" s="70" t="str">
        <f t="shared" si="9"/>
        <v/>
      </c>
      <c r="E74" s="70" t="str">
        <f t="shared" si="10"/>
        <v/>
      </c>
      <c r="F74" s="70" t="str">
        <f t="shared" si="10"/>
        <v/>
      </c>
      <c r="G74" s="70" t="str">
        <f t="shared" si="11"/>
        <v/>
      </c>
      <c r="H74" s="70" t="str">
        <f>IF(M74=0,"",1+COUNTIF(会員コール!$A$1:$A$198,M74))</f>
        <v/>
      </c>
      <c r="I74" s="71"/>
      <c r="J74" s="71" t="str">
        <f t="shared" si="12"/>
        <v/>
      </c>
      <c r="K74" s="14"/>
      <c r="L74" s="49"/>
      <c r="M74">
        <f t="shared" si="13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8"/>
        <v/>
      </c>
      <c r="C75" s="69" t="str">
        <f t="shared" si="14"/>
        <v/>
      </c>
      <c r="D75" s="70" t="str">
        <f t="shared" si="9"/>
        <v/>
      </c>
      <c r="E75" s="70" t="str">
        <f t="shared" si="10"/>
        <v/>
      </c>
      <c r="F75" s="70" t="str">
        <f t="shared" si="10"/>
        <v/>
      </c>
      <c r="G75" s="70" t="str">
        <f t="shared" si="11"/>
        <v/>
      </c>
      <c r="H75" s="70" t="str">
        <f>IF(M75=0,"",1+COUNTIF(会員コール!$A$1:$A$198,M75))</f>
        <v/>
      </c>
      <c r="I75" s="71"/>
      <c r="J75" s="71" t="str">
        <f t="shared" si="12"/>
        <v/>
      </c>
      <c r="K75" s="14"/>
      <c r="L75" s="49"/>
      <c r="M75">
        <f t="shared" si="13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8"/>
        <v/>
      </c>
      <c r="C76" s="69" t="str">
        <f t="shared" si="14"/>
        <v/>
      </c>
      <c r="D76" s="70" t="str">
        <f t="shared" si="9"/>
        <v/>
      </c>
      <c r="E76" s="70" t="str">
        <f t="shared" si="10"/>
        <v/>
      </c>
      <c r="F76" s="70" t="str">
        <f t="shared" si="10"/>
        <v/>
      </c>
      <c r="G76" s="70" t="str">
        <f t="shared" si="11"/>
        <v/>
      </c>
      <c r="H76" s="70" t="str">
        <f>IF(M76=0,"",1+COUNTIF(会員コール!$A$1:$A$198,M76))</f>
        <v/>
      </c>
      <c r="I76" s="71"/>
      <c r="J76" s="71" t="str">
        <f t="shared" si="12"/>
        <v/>
      </c>
      <c r="K76" s="14"/>
      <c r="L76" s="15"/>
      <c r="M76">
        <f t="shared" si="13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8"/>
        <v/>
      </c>
      <c r="C77" s="69" t="str">
        <f t="shared" si="14"/>
        <v/>
      </c>
      <c r="D77" s="73" t="str">
        <f t="shared" si="9"/>
        <v/>
      </c>
      <c r="E77" s="73" t="str">
        <f t="shared" si="10"/>
        <v/>
      </c>
      <c r="F77" s="73" t="str">
        <f t="shared" si="10"/>
        <v/>
      </c>
      <c r="G77" s="73" t="str">
        <f t="shared" si="11"/>
        <v/>
      </c>
      <c r="H77" s="73" t="str">
        <f>IF(M77=0,"",1+COUNTIF(会員コール!$A$1:$A$198,M77))</f>
        <v/>
      </c>
      <c r="I77" s="74"/>
      <c r="J77" s="74" t="str">
        <f t="shared" si="12"/>
        <v/>
      </c>
      <c r="K77" s="14"/>
      <c r="L77" s="15"/>
      <c r="M77">
        <f t="shared" si="13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8"/>
        <v/>
      </c>
      <c r="C78" s="69" t="str">
        <f t="shared" si="14"/>
        <v/>
      </c>
      <c r="D78" s="70" t="str">
        <f t="shared" si="9"/>
        <v/>
      </c>
      <c r="E78" s="70" t="str">
        <f t="shared" si="10"/>
        <v/>
      </c>
      <c r="F78" s="70" t="str">
        <f t="shared" si="10"/>
        <v/>
      </c>
      <c r="G78" s="70" t="str">
        <f t="shared" si="11"/>
        <v/>
      </c>
      <c r="H78" s="70" t="str">
        <f>IF(M78=0,"",1+COUNTIF(会員コール!$A$1:$A$198,M78))</f>
        <v/>
      </c>
      <c r="I78" s="71"/>
      <c r="J78" s="71" t="str">
        <f t="shared" si="12"/>
        <v/>
      </c>
      <c r="K78" s="14"/>
      <c r="L78" s="15"/>
      <c r="M78">
        <f t="shared" si="13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8"/>
        <v/>
      </c>
      <c r="C79" s="69" t="str">
        <f t="shared" si="14"/>
        <v/>
      </c>
      <c r="D79" s="70" t="str">
        <f t="shared" si="9"/>
        <v/>
      </c>
      <c r="E79" s="70" t="str">
        <f t="shared" si="10"/>
        <v/>
      </c>
      <c r="F79" s="70" t="str">
        <f t="shared" si="10"/>
        <v/>
      </c>
      <c r="G79" s="70" t="str">
        <f t="shared" si="11"/>
        <v/>
      </c>
      <c r="H79" s="70" t="str">
        <f>IF(M79=0,"",1+COUNTIF(会員コール!$A$1:$A$198,M79))</f>
        <v/>
      </c>
      <c r="I79" s="71"/>
      <c r="J79" s="71" t="str">
        <f t="shared" si="12"/>
        <v/>
      </c>
      <c r="K79" s="14"/>
      <c r="L79" s="15"/>
      <c r="M79">
        <f t="shared" si="13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8"/>
        <v/>
      </c>
      <c r="C80" s="69" t="str">
        <f t="shared" si="14"/>
        <v/>
      </c>
      <c r="D80" s="70" t="str">
        <f t="shared" si="9"/>
        <v/>
      </c>
      <c r="E80" s="70" t="str">
        <f t="shared" si="10"/>
        <v/>
      </c>
      <c r="F80" s="70" t="str">
        <f t="shared" si="10"/>
        <v/>
      </c>
      <c r="G80" s="70" t="str">
        <f t="shared" si="11"/>
        <v/>
      </c>
      <c r="H80" s="70" t="str">
        <f>IF(M80=0,"",1+COUNTIF(会員コール!$A$1:$A$198,M80))</f>
        <v/>
      </c>
      <c r="I80" s="71"/>
      <c r="J80" s="71" t="str">
        <f t="shared" si="12"/>
        <v/>
      </c>
      <c r="K80" s="14"/>
      <c r="L80" s="15"/>
      <c r="M80">
        <f t="shared" si="13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8"/>
        <v/>
      </c>
      <c r="C81" s="69" t="str">
        <f t="shared" si="14"/>
        <v/>
      </c>
      <c r="D81" s="70" t="str">
        <f t="shared" si="9"/>
        <v/>
      </c>
      <c r="E81" s="70" t="str">
        <f t="shared" si="10"/>
        <v/>
      </c>
      <c r="F81" s="70" t="str">
        <f t="shared" si="10"/>
        <v/>
      </c>
      <c r="G81" s="70" t="str">
        <f t="shared" si="11"/>
        <v/>
      </c>
      <c r="H81" s="70" t="str">
        <f>IF(M81=0,"",1+COUNTIF(会員コール!$A$1:$A$198,M81))</f>
        <v/>
      </c>
      <c r="I81" s="71"/>
      <c r="J81" s="71" t="str">
        <f t="shared" si="12"/>
        <v/>
      </c>
      <c r="K81" s="14"/>
      <c r="L81" s="15"/>
      <c r="M81">
        <f t="shared" si="13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8"/>
        <v/>
      </c>
      <c r="C82" s="69" t="str">
        <f t="shared" si="14"/>
        <v/>
      </c>
      <c r="D82" s="70" t="str">
        <f t="shared" si="9"/>
        <v/>
      </c>
      <c r="E82" s="70" t="str">
        <f t="shared" si="10"/>
        <v/>
      </c>
      <c r="F82" s="70" t="str">
        <f t="shared" si="10"/>
        <v/>
      </c>
      <c r="G82" s="70" t="str">
        <f t="shared" si="11"/>
        <v/>
      </c>
      <c r="H82" s="70" t="str">
        <f>IF(M82=0,"",1+COUNTIF(会員コール!$A$1:$A$198,M82))</f>
        <v/>
      </c>
      <c r="I82" s="71"/>
      <c r="J82" s="71" t="str">
        <f t="shared" si="12"/>
        <v/>
      </c>
      <c r="K82" s="14"/>
      <c r="L82" s="15"/>
      <c r="M82">
        <f t="shared" si="13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8"/>
        <v/>
      </c>
      <c r="C83" s="69" t="str">
        <f t="shared" si="14"/>
        <v/>
      </c>
      <c r="D83" s="70" t="str">
        <f t="shared" si="9"/>
        <v/>
      </c>
      <c r="E83" s="70" t="str">
        <f t="shared" si="10"/>
        <v/>
      </c>
      <c r="F83" s="70" t="str">
        <f t="shared" si="10"/>
        <v/>
      </c>
      <c r="G83" s="70" t="str">
        <f t="shared" si="11"/>
        <v/>
      </c>
      <c r="H83" s="70" t="str">
        <f>IF(M83=0,"",1+COUNTIF(会員コール!$A$1:$A$198,M83))</f>
        <v/>
      </c>
      <c r="I83" s="71"/>
      <c r="J83" s="71" t="str">
        <f t="shared" si="12"/>
        <v/>
      </c>
      <c r="K83" s="14"/>
      <c r="L83" s="15"/>
      <c r="M83">
        <f t="shared" si="13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8"/>
        <v/>
      </c>
      <c r="C84" s="69" t="str">
        <f t="shared" si="14"/>
        <v/>
      </c>
      <c r="D84" s="70" t="str">
        <f t="shared" si="9"/>
        <v/>
      </c>
      <c r="E84" s="70" t="str">
        <f t="shared" si="10"/>
        <v/>
      </c>
      <c r="F84" s="70" t="str">
        <f t="shared" si="10"/>
        <v/>
      </c>
      <c r="G84" s="70" t="str">
        <f t="shared" si="11"/>
        <v/>
      </c>
      <c r="H84" s="70" t="str">
        <f>IF(M84=0,"",1+COUNTIF(会員コール!$A$1:$A$198,M84))</f>
        <v/>
      </c>
      <c r="I84" s="71"/>
      <c r="J84" s="71" t="str">
        <f t="shared" si="12"/>
        <v/>
      </c>
      <c r="K84" s="14"/>
      <c r="L84" s="15"/>
      <c r="M84">
        <f t="shared" si="13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8"/>
        <v/>
      </c>
      <c r="C85" s="69" t="str">
        <f t="shared" si="14"/>
        <v/>
      </c>
      <c r="D85" s="73" t="str">
        <f t="shared" si="9"/>
        <v/>
      </c>
      <c r="E85" s="73" t="str">
        <f t="shared" si="10"/>
        <v/>
      </c>
      <c r="F85" s="73" t="str">
        <f t="shared" si="10"/>
        <v/>
      </c>
      <c r="G85" s="73" t="str">
        <f t="shared" si="11"/>
        <v/>
      </c>
      <c r="H85" s="73" t="str">
        <f>IF(M85=0,"",1+COUNTIF(会員コール!$A$1:$A$198,M85))</f>
        <v/>
      </c>
      <c r="I85" s="74"/>
      <c r="J85" s="74" t="str">
        <f t="shared" si="12"/>
        <v/>
      </c>
      <c r="K85" s="14"/>
      <c r="L85" s="15"/>
      <c r="M85">
        <f t="shared" si="13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8"/>
        <v/>
      </c>
      <c r="C86" s="69" t="str">
        <f t="shared" si="14"/>
        <v/>
      </c>
      <c r="D86" s="70" t="str">
        <f t="shared" si="9"/>
        <v/>
      </c>
      <c r="E86" s="70" t="str">
        <f t="shared" si="10"/>
        <v/>
      </c>
      <c r="F86" s="70" t="str">
        <f t="shared" si="10"/>
        <v/>
      </c>
      <c r="G86" s="70" t="str">
        <f t="shared" si="11"/>
        <v/>
      </c>
      <c r="H86" s="70" t="str">
        <f>IF(M86=0,"",1+COUNTIF(会員コール!$A$1:$A$198,M86))</f>
        <v/>
      </c>
      <c r="I86" s="71"/>
      <c r="J86" s="71" t="str">
        <f t="shared" si="12"/>
        <v/>
      </c>
      <c r="K86" s="14"/>
      <c r="L86" s="15"/>
      <c r="M86">
        <f t="shared" si="13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8"/>
        <v/>
      </c>
      <c r="C87" s="69" t="str">
        <f t="shared" si="14"/>
        <v/>
      </c>
      <c r="D87" s="73" t="str">
        <f t="shared" si="9"/>
        <v/>
      </c>
      <c r="E87" s="73" t="str">
        <f t="shared" si="10"/>
        <v/>
      </c>
      <c r="F87" s="73" t="str">
        <f t="shared" si="10"/>
        <v/>
      </c>
      <c r="G87" s="73" t="str">
        <f t="shared" si="11"/>
        <v/>
      </c>
      <c r="H87" s="73" t="str">
        <f>IF(M87=0,"",1+COUNTIF(会員コール!$A$1:$A$198,M87))</f>
        <v/>
      </c>
      <c r="I87" s="74"/>
      <c r="J87" s="74" t="str">
        <f t="shared" si="12"/>
        <v/>
      </c>
      <c r="K87" s="14"/>
      <c r="L87" s="15"/>
      <c r="M87">
        <f t="shared" si="13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8"/>
        <v/>
      </c>
      <c r="C88" s="69" t="str">
        <f t="shared" si="14"/>
        <v/>
      </c>
      <c r="D88" s="70" t="str">
        <f t="shared" si="9"/>
        <v/>
      </c>
      <c r="E88" s="70" t="str">
        <f t="shared" si="10"/>
        <v/>
      </c>
      <c r="F88" s="70" t="str">
        <f t="shared" si="10"/>
        <v/>
      </c>
      <c r="G88" s="70" t="str">
        <f t="shared" si="11"/>
        <v/>
      </c>
      <c r="H88" s="70" t="str">
        <f>IF(M88=0,"",1+COUNTIF(会員コール!$A$1:$A$198,M88))</f>
        <v/>
      </c>
      <c r="I88" s="71"/>
      <c r="J88" s="71" t="str">
        <f t="shared" si="12"/>
        <v/>
      </c>
      <c r="K88" s="14"/>
      <c r="L88" s="15"/>
      <c r="M88">
        <f t="shared" si="13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8"/>
        <v/>
      </c>
      <c r="C89" s="69" t="str">
        <f t="shared" si="14"/>
        <v/>
      </c>
      <c r="D89" s="73" t="str">
        <f t="shared" si="9"/>
        <v/>
      </c>
      <c r="E89" s="73" t="str">
        <f t="shared" si="10"/>
        <v/>
      </c>
      <c r="F89" s="73" t="str">
        <f t="shared" si="10"/>
        <v/>
      </c>
      <c r="G89" s="73" t="str">
        <f t="shared" si="11"/>
        <v/>
      </c>
      <c r="H89" s="73" t="str">
        <f>IF(M89=0,"",1+COUNTIF(会員コール!$A$1:$A$198,M89))</f>
        <v/>
      </c>
      <c r="I89" s="74"/>
      <c r="J89" s="74" t="str">
        <f t="shared" si="12"/>
        <v/>
      </c>
      <c r="K89" s="14"/>
      <c r="L89" s="15"/>
      <c r="M89">
        <f t="shared" si="13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8"/>
        <v/>
      </c>
      <c r="C90" s="69" t="str">
        <f t="shared" si="14"/>
        <v/>
      </c>
      <c r="D90" s="70" t="str">
        <f t="shared" si="9"/>
        <v/>
      </c>
      <c r="E90" s="70" t="str">
        <f t="shared" si="10"/>
        <v/>
      </c>
      <c r="F90" s="70" t="str">
        <f t="shared" si="10"/>
        <v/>
      </c>
      <c r="G90" s="70" t="str">
        <f t="shared" si="11"/>
        <v/>
      </c>
      <c r="H90" s="70" t="str">
        <f>IF(M90=0,"",1+COUNTIF(会員コール!$A$1:$A$198,M90))</f>
        <v/>
      </c>
      <c r="I90" s="71"/>
      <c r="J90" s="71" t="str">
        <f t="shared" si="12"/>
        <v/>
      </c>
      <c r="K90" s="14"/>
      <c r="L90" s="15"/>
      <c r="M90">
        <f t="shared" si="13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8"/>
        <v/>
      </c>
      <c r="C91" s="69" t="str">
        <f t="shared" si="14"/>
        <v/>
      </c>
      <c r="D91" s="73" t="str">
        <f t="shared" si="9"/>
        <v/>
      </c>
      <c r="E91" s="73" t="str">
        <f t="shared" si="10"/>
        <v/>
      </c>
      <c r="F91" s="73" t="str">
        <f t="shared" si="10"/>
        <v/>
      </c>
      <c r="G91" s="73" t="str">
        <f t="shared" si="11"/>
        <v/>
      </c>
      <c r="H91" s="73" t="str">
        <f>IF(M91=0,"",1+COUNTIF(会員コール!$A$1:$A$198,M91))</f>
        <v/>
      </c>
      <c r="I91" s="74"/>
      <c r="J91" s="74" t="str">
        <f t="shared" si="12"/>
        <v/>
      </c>
      <c r="K91" s="14"/>
      <c r="L91" s="15"/>
      <c r="M91">
        <f t="shared" si="13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si="8"/>
        <v/>
      </c>
      <c r="C92" s="69" t="str">
        <f t="shared" si="14"/>
        <v/>
      </c>
      <c r="D92" s="70" t="str">
        <f t="shared" si="9"/>
        <v/>
      </c>
      <c r="E92" s="70" t="str">
        <f t="shared" ref="E92:F109" si="15">IF(Q92="","",Q92)</f>
        <v/>
      </c>
      <c r="F92" s="70" t="str">
        <f t="shared" si="15"/>
        <v/>
      </c>
      <c r="G92" s="70" t="str">
        <f t="shared" si="11"/>
        <v/>
      </c>
      <c r="H92" s="70" t="str">
        <f>IF(M92=0,"",1+COUNTIF(会員コール!$A$1:$A$198,M92))</f>
        <v/>
      </c>
      <c r="I92" s="71"/>
      <c r="J92" s="71" t="str">
        <f t="shared" si="12"/>
        <v/>
      </c>
      <c r="K92" s="14"/>
      <c r="L92" s="15"/>
      <c r="M92">
        <f t="shared" si="13"/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8"/>
        <v/>
      </c>
      <c r="C93" s="69" t="str">
        <f t="shared" si="14"/>
        <v/>
      </c>
      <c r="D93" s="73" t="str">
        <f t="shared" si="9"/>
        <v/>
      </c>
      <c r="E93" s="73" t="str">
        <f t="shared" si="15"/>
        <v/>
      </c>
      <c r="F93" s="73" t="str">
        <f t="shared" si="15"/>
        <v/>
      </c>
      <c r="G93" s="73" t="str">
        <f t="shared" si="11"/>
        <v/>
      </c>
      <c r="H93" s="73" t="str">
        <f>IF(M93=0,"",1+COUNTIF(会員コール!$A$1:$A$198,M93))</f>
        <v/>
      </c>
      <c r="I93" s="74"/>
      <c r="J93" s="74" t="str">
        <f t="shared" si="12"/>
        <v/>
      </c>
      <c r="K93" s="14"/>
      <c r="L93" s="15"/>
      <c r="M93">
        <f t="shared" si="13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8"/>
        <v/>
      </c>
      <c r="C94" s="69" t="str">
        <f t="shared" si="14"/>
        <v/>
      </c>
      <c r="D94" s="70" t="str">
        <f t="shared" si="9"/>
        <v/>
      </c>
      <c r="E94" s="70" t="str">
        <f t="shared" si="15"/>
        <v/>
      </c>
      <c r="F94" s="70" t="str">
        <f t="shared" si="15"/>
        <v/>
      </c>
      <c r="G94" s="70" t="str">
        <f t="shared" si="11"/>
        <v/>
      </c>
      <c r="H94" s="70" t="str">
        <f>IF(M94=0,"",1+COUNTIF(会員コール!$A$1:$A$198,M94))</f>
        <v/>
      </c>
      <c r="I94" s="71"/>
      <c r="J94" s="71" t="str">
        <f t="shared" si="12"/>
        <v/>
      </c>
      <c r="K94" s="14"/>
      <c r="L94" s="15"/>
      <c r="M94">
        <f t="shared" si="13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8"/>
        <v/>
      </c>
      <c r="C95" s="69" t="str">
        <f t="shared" si="14"/>
        <v/>
      </c>
      <c r="D95" s="73" t="str">
        <f t="shared" si="9"/>
        <v/>
      </c>
      <c r="E95" s="73" t="str">
        <f t="shared" si="15"/>
        <v/>
      </c>
      <c r="F95" s="73" t="str">
        <f t="shared" si="15"/>
        <v/>
      </c>
      <c r="G95" s="73" t="str">
        <f t="shared" si="11"/>
        <v/>
      </c>
      <c r="H95" s="73" t="str">
        <f>IF(M95=0,"",1+COUNTIF(会員コール!$A$1:$A$198,M95))</f>
        <v/>
      </c>
      <c r="I95" s="74"/>
      <c r="J95" s="74" t="str">
        <f t="shared" si="12"/>
        <v/>
      </c>
      <c r="K95" s="14"/>
      <c r="L95" s="15"/>
      <c r="M95">
        <f t="shared" si="13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8"/>
        <v/>
      </c>
      <c r="C96" s="69" t="str">
        <f t="shared" si="14"/>
        <v/>
      </c>
      <c r="D96" s="70" t="str">
        <f t="shared" si="9"/>
        <v/>
      </c>
      <c r="E96" s="70" t="str">
        <f t="shared" si="15"/>
        <v/>
      </c>
      <c r="F96" s="70" t="str">
        <f t="shared" si="15"/>
        <v/>
      </c>
      <c r="G96" s="70" t="str">
        <f t="shared" si="11"/>
        <v/>
      </c>
      <c r="H96" s="70" t="str">
        <f>IF(M96=0,"",1+COUNTIF(会員コール!$A$1:$A$198,M96))</f>
        <v/>
      </c>
      <c r="I96" s="71"/>
      <c r="J96" s="71" t="str">
        <f t="shared" si="12"/>
        <v/>
      </c>
      <c r="K96" s="14"/>
      <c r="L96" s="15"/>
      <c r="M96">
        <f t="shared" si="13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8"/>
        <v/>
      </c>
      <c r="C97" s="69" t="str">
        <f t="shared" si="14"/>
        <v/>
      </c>
      <c r="D97" s="73" t="str">
        <f t="shared" si="9"/>
        <v/>
      </c>
      <c r="E97" s="73" t="str">
        <f t="shared" si="15"/>
        <v/>
      </c>
      <c r="F97" s="73" t="str">
        <f t="shared" si="15"/>
        <v/>
      </c>
      <c r="G97" s="73" t="str">
        <f t="shared" si="11"/>
        <v/>
      </c>
      <c r="H97" s="73" t="str">
        <f>IF(M97=0,"",1+COUNTIF(会員コール!$A$1:$A$198,M97))</f>
        <v/>
      </c>
      <c r="I97" s="74"/>
      <c r="J97" s="74" t="str">
        <f t="shared" si="12"/>
        <v/>
      </c>
      <c r="K97" s="14"/>
      <c r="L97" s="15"/>
      <c r="M97">
        <f t="shared" si="13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8"/>
        <v/>
      </c>
      <c r="C98" s="69" t="str">
        <f t="shared" si="14"/>
        <v/>
      </c>
      <c r="D98" s="70" t="str">
        <f t="shared" si="9"/>
        <v/>
      </c>
      <c r="E98" s="70" t="str">
        <f t="shared" si="15"/>
        <v/>
      </c>
      <c r="F98" s="70" t="str">
        <f t="shared" si="15"/>
        <v/>
      </c>
      <c r="G98" s="70" t="str">
        <f t="shared" si="11"/>
        <v/>
      </c>
      <c r="H98" s="70" t="str">
        <f>IF(M98=0,"",1+COUNTIF(会員コール!$A$1:$A$198,M98))</f>
        <v/>
      </c>
      <c r="I98" s="71"/>
      <c r="J98" s="71" t="str">
        <f t="shared" si="12"/>
        <v/>
      </c>
      <c r="K98" s="14"/>
      <c r="L98" s="15"/>
      <c r="M98">
        <f t="shared" si="13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8"/>
        <v/>
      </c>
      <c r="C99" s="69" t="str">
        <f t="shared" si="14"/>
        <v/>
      </c>
      <c r="D99" s="73" t="str">
        <f t="shared" si="9"/>
        <v/>
      </c>
      <c r="E99" s="73" t="str">
        <f t="shared" si="15"/>
        <v/>
      </c>
      <c r="F99" s="73" t="str">
        <f t="shared" si="15"/>
        <v/>
      </c>
      <c r="G99" s="73" t="str">
        <f t="shared" si="11"/>
        <v/>
      </c>
      <c r="H99" s="73" t="str">
        <f>IF(M99=0,"",1+COUNTIF(会員コール!$A$1:$A$198,M99))</f>
        <v/>
      </c>
      <c r="I99" s="74"/>
      <c r="J99" s="74" t="str">
        <f t="shared" si="12"/>
        <v/>
      </c>
      <c r="K99" s="14"/>
      <c r="L99" s="15"/>
      <c r="M99">
        <f t="shared" si="13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8"/>
        <v/>
      </c>
      <c r="C100" s="69" t="str">
        <f t="shared" si="14"/>
        <v/>
      </c>
      <c r="D100" s="70" t="str">
        <f t="shared" si="9"/>
        <v/>
      </c>
      <c r="E100" s="70" t="str">
        <f t="shared" si="15"/>
        <v/>
      </c>
      <c r="F100" s="70" t="str">
        <f t="shared" si="15"/>
        <v/>
      </c>
      <c r="G100" s="70" t="str">
        <f t="shared" si="11"/>
        <v/>
      </c>
      <c r="H100" s="70" t="str">
        <f>IF(M100=0,"",1+COUNTIF(会員コール!$A$1:$A$198,M100))</f>
        <v/>
      </c>
      <c r="I100" s="71"/>
      <c r="J100" s="71" t="str">
        <f t="shared" si="12"/>
        <v/>
      </c>
      <c r="K100" s="14"/>
      <c r="L100" s="15"/>
      <c r="M100">
        <f t="shared" si="13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8"/>
        <v/>
      </c>
      <c r="C101" s="69" t="str">
        <f t="shared" si="14"/>
        <v/>
      </c>
      <c r="D101" s="70" t="str">
        <f t="shared" si="9"/>
        <v/>
      </c>
      <c r="E101" s="70" t="str">
        <f t="shared" si="15"/>
        <v/>
      </c>
      <c r="F101" s="70" t="str">
        <f t="shared" si="15"/>
        <v/>
      </c>
      <c r="G101" s="70" t="str">
        <f t="shared" si="11"/>
        <v/>
      </c>
      <c r="H101" s="70" t="str">
        <f>IF(M101=0,"",1+COUNTIF(会員コール!$A$1:$A$198,M101))</f>
        <v/>
      </c>
      <c r="I101" s="71"/>
      <c r="J101" s="71" t="str">
        <f t="shared" si="12"/>
        <v/>
      </c>
      <c r="K101" s="14"/>
      <c r="L101" s="15"/>
      <c r="M101">
        <f t="shared" si="13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8"/>
        <v/>
      </c>
      <c r="C102" s="69" t="str">
        <f t="shared" si="14"/>
        <v/>
      </c>
      <c r="D102" s="73" t="str">
        <f t="shared" si="9"/>
        <v/>
      </c>
      <c r="E102" s="73" t="str">
        <f t="shared" si="15"/>
        <v/>
      </c>
      <c r="F102" s="73" t="str">
        <f t="shared" si="15"/>
        <v/>
      </c>
      <c r="G102" s="73" t="str">
        <f t="shared" si="11"/>
        <v/>
      </c>
      <c r="H102" s="73" t="str">
        <f>IF(M102=0,"",1+COUNTIF(会員コール!$A$1:$A$198,M102))</f>
        <v/>
      </c>
      <c r="I102" s="74"/>
      <c r="J102" s="74" t="str">
        <f t="shared" si="12"/>
        <v/>
      </c>
      <c r="K102" s="14"/>
      <c r="L102" s="15"/>
      <c r="M102">
        <f t="shared" si="13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8"/>
        <v/>
      </c>
      <c r="C103" s="69" t="str">
        <f t="shared" si="14"/>
        <v/>
      </c>
      <c r="D103" s="70" t="str">
        <f t="shared" si="9"/>
        <v/>
      </c>
      <c r="E103" s="70" t="str">
        <f t="shared" si="15"/>
        <v/>
      </c>
      <c r="F103" s="70" t="str">
        <f t="shared" si="15"/>
        <v/>
      </c>
      <c r="G103" s="70" t="str">
        <f t="shared" si="11"/>
        <v/>
      </c>
      <c r="H103" s="70" t="str">
        <f>IF(M103=0,"",1+COUNTIF(会員コール!$A$1:$A$198,M103))</f>
        <v/>
      </c>
      <c r="I103" s="71"/>
      <c r="J103" s="71" t="str">
        <f t="shared" si="12"/>
        <v/>
      </c>
      <c r="K103" s="14"/>
      <c r="L103" s="15"/>
      <c r="M103">
        <f t="shared" si="13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8"/>
        <v/>
      </c>
      <c r="C104" s="69" t="str">
        <f t="shared" si="14"/>
        <v/>
      </c>
      <c r="D104" s="73" t="str">
        <f t="shared" si="9"/>
        <v/>
      </c>
      <c r="E104" s="73" t="str">
        <f t="shared" si="15"/>
        <v/>
      </c>
      <c r="F104" s="73" t="str">
        <f t="shared" si="15"/>
        <v/>
      </c>
      <c r="G104" s="73" t="str">
        <f t="shared" si="11"/>
        <v/>
      </c>
      <c r="H104" s="73" t="str">
        <f>IF(M104=0,"",1+COUNTIF(会員コール!$A$1:$A$198,M104))</f>
        <v/>
      </c>
      <c r="I104" s="74"/>
      <c r="J104" s="74" t="str">
        <f t="shared" si="12"/>
        <v/>
      </c>
      <c r="K104" s="14"/>
      <c r="L104" s="15"/>
      <c r="M104">
        <f t="shared" si="13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8"/>
        <v/>
      </c>
      <c r="C105" s="69" t="str">
        <f t="shared" si="14"/>
        <v/>
      </c>
      <c r="D105" s="70" t="str">
        <f t="shared" si="9"/>
        <v/>
      </c>
      <c r="E105" s="70" t="str">
        <f t="shared" si="15"/>
        <v/>
      </c>
      <c r="F105" s="70" t="str">
        <f t="shared" si="15"/>
        <v/>
      </c>
      <c r="G105" s="70" t="str">
        <f t="shared" si="11"/>
        <v/>
      </c>
      <c r="H105" s="70" t="str">
        <f>IF(M105=0,"",1+COUNTIF(会員コール!$A$1:$A$198,M105))</f>
        <v/>
      </c>
      <c r="I105" s="71"/>
      <c r="J105" s="71" t="str">
        <f t="shared" si="12"/>
        <v/>
      </c>
      <c r="K105" s="14"/>
      <c r="L105" s="15"/>
      <c r="M105">
        <f t="shared" si="13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8"/>
        <v/>
      </c>
      <c r="C106" s="69" t="str">
        <f t="shared" si="14"/>
        <v/>
      </c>
      <c r="D106" s="73" t="str">
        <f t="shared" si="9"/>
        <v/>
      </c>
      <c r="E106" s="73" t="str">
        <f t="shared" si="15"/>
        <v/>
      </c>
      <c r="F106" s="73" t="str">
        <f t="shared" si="15"/>
        <v/>
      </c>
      <c r="G106" s="73" t="str">
        <f t="shared" si="11"/>
        <v/>
      </c>
      <c r="H106" s="73" t="str">
        <f>IF(M106=0,"",1+COUNTIF(会員コール!$A$1:$A$198,M106))</f>
        <v/>
      </c>
      <c r="I106" s="74"/>
      <c r="J106" s="74" t="str">
        <f t="shared" si="12"/>
        <v/>
      </c>
      <c r="K106" s="14"/>
      <c r="L106" s="15"/>
      <c r="M106">
        <f t="shared" si="13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8"/>
        <v/>
      </c>
      <c r="C107" s="69" t="str">
        <f t="shared" si="14"/>
        <v/>
      </c>
      <c r="D107" s="70" t="str">
        <f t="shared" si="9"/>
        <v/>
      </c>
      <c r="E107" s="70" t="str">
        <f t="shared" si="15"/>
        <v/>
      </c>
      <c r="F107" s="70" t="str">
        <f t="shared" si="15"/>
        <v/>
      </c>
      <c r="G107" s="70" t="str">
        <f t="shared" si="11"/>
        <v/>
      </c>
      <c r="H107" s="70" t="str">
        <f>IF(M107=0,"",1+COUNTIF(会員コール!$A$1:$A$198,M107))</f>
        <v/>
      </c>
      <c r="I107" s="71"/>
      <c r="J107" s="71" t="str">
        <f t="shared" si="12"/>
        <v/>
      </c>
      <c r="K107" s="14"/>
      <c r="L107" s="15"/>
      <c r="M107">
        <f t="shared" si="13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8"/>
        <v/>
      </c>
      <c r="C108" s="69" t="str">
        <f t="shared" si="14"/>
        <v/>
      </c>
      <c r="D108" s="70" t="str">
        <f t="shared" si="9"/>
        <v/>
      </c>
      <c r="E108" s="70" t="str">
        <f t="shared" si="15"/>
        <v/>
      </c>
      <c r="F108" s="70" t="str">
        <f t="shared" si="15"/>
        <v/>
      </c>
      <c r="G108" s="70" t="str">
        <f t="shared" si="11"/>
        <v/>
      </c>
      <c r="H108" s="70" t="str">
        <f>IF(M108=0,"",1+COUNTIF(会員コール!$A$1:$A$198,M108))</f>
        <v/>
      </c>
      <c r="I108" s="71"/>
      <c r="J108" s="71" t="str">
        <f t="shared" si="12"/>
        <v/>
      </c>
      <c r="K108" s="14"/>
      <c r="L108" s="15"/>
      <c r="M108">
        <f t="shared" si="13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8"/>
        <v/>
      </c>
      <c r="C109" s="76" t="str">
        <f>IF(P109="","",LEFT(P109,6))</f>
        <v/>
      </c>
      <c r="D109" s="77" t="str">
        <f t="shared" si="9"/>
        <v/>
      </c>
      <c r="E109" s="77" t="str">
        <f t="shared" si="15"/>
        <v/>
      </c>
      <c r="F109" s="77" t="str">
        <f t="shared" si="15"/>
        <v/>
      </c>
      <c r="G109" s="77" t="str">
        <f t="shared" si="11"/>
        <v/>
      </c>
      <c r="H109" s="77" t="str">
        <f>IF(M109=0,"",1+COUNTIF(会員コール!$A$1:$A$198,M109))</f>
        <v/>
      </c>
      <c r="I109" s="78"/>
      <c r="J109" s="78" t="str">
        <f t="shared" si="12"/>
        <v/>
      </c>
      <c r="K109" s="14"/>
      <c r="L109" s="15"/>
      <c r="M109">
        <f t="shared" si="13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9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10</v>
      </c>
      <c r="C112" s="170"/>
      <c r="D112" s="47" t="str">
        <f>基本データ入力!$B$8</f>
        <v>JA1QRZ</v>
      </c>
      <c r="E112" s="52" t="s">
        <v>136</v>
      </c>
      <c r="F112" s="47" t="s">
        <v>314</v>
      </c>
      <c r="G112" s="171" t="s">
        <v>137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11</v>
      </c>
      <c r="C113" s="91" t="s">
        <v>411</v>
      </c>
      <c r="D113" s="18" t="s">
        <v>12</v>
      </c>
      <c r="E113" s="172" t="s">
        <v>13</v>
      </c>
      <c r="F113" s="172"/>
      <c r="G113" s="18" t="s">
        <v>14</v>
      </c>
      <c r="H113" s="17" t="s">
        <v>15</v>
      </c>
      <c r="I113" s="18" t="s">
        <v>16</v>
      </c>
      <c r="J113" s="18" t="s">
        <v>17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64" si="16">IF(O115="","",O115)</f>
        <v/>
      </c>
      <c r="C115" s="65" t="str">
        <f>IF(P115="","",LEFT(P115,6))</f>
        <v/>
      </c>
      <c r="D115" s="66" t="str">
        <f t="shared" ref="D115:D164" si="17">IF(N115="","",N115)</f>
        <v/>
      </c>
      <c r="E115" s="66" t="str">
        <f t="shared" ref="E115:F146" si="18">IF(Q115="","",Q115)</f>
        <v/>
      </c>
      <c r="F115" s="66" t="str">
        <f t="shared" si="18"/>
        <v/>
      </c>
      <c r="G115" s="66" t="str">
        <f t="shared" ref="G115:G164" si="19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64" si="20">IF(T115="","",T115)</f>
        <v/>
      </c>
      <c r="K115" s="14"/>
      <c r="L115" s="49"/>
      <c r="M115">
        <f t="shared" ref="M115:M164" si="21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16"/>
        <v/>
      </c>
      <c r="C116" s="69" t="str">
        <f>IF(P116="","",LEFT(P116,6))</f>
        <v/>
      </c>
      <c r="D116" s="70" t="str">
        <f t="shared" si="17"/>
        <v/>
      </c>
      <c r="E116" s="70" t="str">
        <f t="shared" si="18"/>
        <v/>
      </c>
      <c r="F116" s="70" t="str">
        <f t="shared" si="18"/>
        <v/>
      </c>
      <c r="G116" s="70" t="str">
        <f t="shared" si="19"/>
        <v/>
      </c>
      <c r="H116" s="70" t="str">
        <f>IF(M116=0,"",1+COUNTIF(会員コール!$A$1:$A$198,M116))</f>
        <v/>
      </c>
      <c r="I116" s="71"/>
      <c r="J116" s="71" t="str">
        <f t="shared" si="20"/>
        <v/>
      </c>
      <c r="K116" s="14"/>
      <c r="L116" s="49"/>
      <c r="M116">
        <f t="shared" si="21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16"/>
        <v/>
      </c>
      <c r="C117" s="69" t="str">
        <f t="shared" ref="C117:C163" si="22">IF(P117="","",LEFT(P117,6))</f>
        <v/>
      </c>
      <c r="D117" s="70" t="str">
        <f t="shared" si="17"/>
        <v/>
      </c>
      <c r="E117" s="70" t="str">
        <f t="shared" si="18"/>
        <v/>
      </c>
      <c r="F117" s="70" t="str">
        <f t="shared" si="18"/>
        <v/>
      </c>
      <c r="G117" s="70" t="str">
        <f t="shared" si="19"/>
        <v/>
      </c>
      <c r="H117" s="70" t="str">
        <f>IF(M117=0,"",1+COUNTIF(会員コール!$A$1:$A$198,M117))</f>
        <v/>
      </c>
      <c r="I117" s="71"/>
      <c r="J117" s="71" t="str">
        <f t="shared" si="20"/>
        <v/>
      </c>
      <c r="K117" s="14"/>
      <c r="L117" s="49"/>
      <c r="M117">
        <f t="shared" si="21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16"/>
        <v/>
      </c>
      <c r="C118" s="69" t="str">
        <f t="shared" si="22"/>
        <v/>
      </c>
      <c r="D118" s="70" t="str">
        <f t="shared" si="17"/>
        <v/>
      </c>
      <c r="E118" s="70" t="str">
        <f t="shared" si="18"/>
        <v/>
      </c>
      <c r="F118" s="70" t="str">
        <f t="shared" si="18"/>
        <v/>
      </c>
      <c r="G118" s="70" t="str">
        <f t="shared" si="19"/>
        <v/>
      </c>
      <c r="H118" s="70" t="str">
        <f>IF(M118=0,"",1+COUNTIF(会員コール!$A$1:$A$198,M118))</f>
        <v/>
      </c>
      <c r="I118" s="71"/>
      <c r="J118" s="71" t="str">
        <f t="shared" si="20"/>
        <v/>
      </c>
      <c r="K118" s="14"/>
      <c r="L118" s="49"/>
      <c r="M118">
        <f t="shared" si="21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16"/>
        <v/>
      </c>
      <c r="C119" s="69" t="str">
        <f t="shared" si="22"/>
        <v/>
      </c>
      <c r="D119" s="70" t="str">
        <f t="shared" si="17"/>
        <v/>
      </c>
      <c r="E119" s="70" t="str">
        <f t="shared" si="18"/>
        <v/>
      </c>
      <c r="F119" s="70" t="str">
        <f t="shared" si="18"/>
        <v/>
      </c>
      <c r="G119" s="70" t="str">
        <f t="shared" si="19"/>
        <v/>
      </c>
      <c r="H119" s="70" t="str">
        <f>IF(M119=0,"",1+COUNTIF(会員コール!$A$1:$A$198,M119))</f>
        <v/>
      </c>
      <c r="I119" s="71"/>
      <c r="J119" s="71" t="str">
        <f t="shared" si="20"/>
        <v/>
      </c>
      <c r="K119" s="14"/>
      <c r="L119" s="49"/>
      <c r="M119">
        <f t="shared" si="21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16"/>
        <v/>
      </c>
      <c r="C120" s="69" t="str">
        <f t="shared" si="22"/>
        <v/>
      </c>
      <c r="D120" s="70" t="str">
        <f t="shared" si="17"/>
        <v/>
      </c>
      <c r="E120" s="70" t="str">
        <f t="shared" si="18"/>
        <v/>
      </c>
      <c r="F120" s="70" t="str">
        <f t="shared" si="18"/>
        <v/>
      </c>
      <c r="G120" s="70" t="str">
        <f t="shared" si="19"/>
        <v/>
      </c>
      <c r="H120" s="70" t="str">
        <f>IF(M120=0,"",1+COUNTIF(会員コール!$A$1:$A$198,M120))</f>
        <v/>
      </c>
      <c r="I120" s="71"/>
      <c r="J120" s="71" t="str">
        <f t="shared" si="20"/>
        <v/>
      </c>
      <c r="K120" s="14"/>
      <c r="L120" s="49"/>
      <c r="M120">
        <f t="shared" si="21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16"/>
        <v/>
      </c>
      <c r="C121" s="69" t="str">
        <f t="shared" si="22"/>
        <v/>
      </c>
      <c r="D121" s="70" t="str">
        <f t="shared" si="17"/>
        <v/>
      </c>
      <c r="E121" s="70" t="str">
        <f t="shared" si="18"/>
        <v/>
      </c>
      <c r="F121" s="70" t="str">
        <f t="shared" si="18"/>
        <v/>
      </c>
      <c r="G121" s="70" t="str">
        <f t="shared" si="19"/>
        <v/>
      </c>
      <c r="H121" s="70" t="str">
        <f>IF(M121=0,"",1+COUNTIF(会員コール!$A$1:$A$198,M121))</f>
        <v/>
      </c>
      <c r="I121" s="71"/>
      <c r="J121" s="71" t="str">
        <f t="shared" si="20"/>
        <v/>
      </c>
      <c r="K121" s="14"/>
      <c r="L121" s="49"/>
      <c r="M121">
        <f t="shared" si="21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16"/>
        <v/>
      </c>
      <c r="C122" s="69" t="str">
        <f t="shared" si="22"/>
        <v/>
      </c>
      <c r="D122" s="70" t="str">
        <f t="shared" si="17"/>
        <v/>
      </c>
      <c r="E122" s="70" t="str">
        <f t="shared" si="18"/>
        <v/>
      </c>
      <c r="F122" s="70" t="str">
        <f t="shared" si="18"/>
        <v/>
      </c>
      <c r="G122" s="70" t="str">
        <f t="shared" si="19"/>
        <v/>
      </c>
      <c r="H122" s="70" t="str">
        <f>IF(M122=0,"",1+COUNTIF(会員コール!$A$1:$A$198,M122))</f>
        <v/>
      </c>
      <c r="I122" s="71"/>
      <c r="J122" s="71" t="str">
        <f t="shared" si="20"/>
        <v/>
      </c>
      <c r="K122" s="14"/>
      <c r="L122" s="49"/>
      <c r="M122">
        <f t="shared" si="21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16"/>
        <v/>
      </c>
      <c r="C123" s="69" t="str">
        <f t="shared" si="22"/>
        <v/>
      </c>
      <c r="D123" s="70" t="str">
        <f t="shared" si="17"/>
        <v/>
      </c>
      <c r="E123" s="70" t="str">
        <f t="shared" si="18"/>
        <v/>
      </c>
      <c r="F123" s="70" t="str">
        <f t="shared" si="18"/>
        <v/>
      </c>
      <c r="G123" s="70" t="str">
        <f t="shared" si="19"/>
        <v/>
      </c>
      <c r="H123" s="70" t="str">
        <f>IF(M123=0,"",1+COUNTIF(会員コール!$A$1:$A$198,M123))</f>
        <v/>
      </c>
      <c r="I123" s="71"/>
      <c r="J123" s="71" t="str">
        <f t="shared" si="20"/>
        <v/>
      </c>
      <c r="K123" s="14"/>
      <c r="L123" s="49"/>
      <c r="M123">
        <f t="shared" si="21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16"/>
        <v/>
      </c>
      <c r="C124" s="69" t="str">
        <f t="shared" si="22"/>
        <v/>
      </c>
      <c r="D124" s="70" t="str">
        <f t="shared" si="17"/>
        <v/>
      </c>
      <c r="E124" s="70" t="str">
        <f t="shared" si="18"/>
        <v/>
      </c>
      <c r="F124" s="70" t="str">
        <f t="shared" si="18"/>
        <v/>
      </c>
      <c r="G124" s="70" t="str">
        <f t="shared" si="19"/>
        <v/>
      </c>
      <c r="H124" s="70" t="str">
        <f>IF(M124=0,"",1+COUNTIF(会員コール!$A$1:$A$198,M124))</f>
        <v/>
      </c>
      <c r="I124" s="71"/>
      <c r="J124" s="71" t="str">
        <f t="shared" si="20"/>
        <v/>
      </c>
      <c r="K124" s="14"/>
      <c r="L124" s="49"/>
      <c r="M124">
        <f t="shared" si="21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16"/>
        <v/>
      </c>
      <c r="C125" s="69" t="str">
        <f t="shared" si="22"/>
        <v/>
      </c>
      <c r="D125" s="70" t="str">
        <f t="shared" si="17"/>
        <v/>
      </c>
      <c r="E125" s="70" t="str">
        <f t="shared" si="18"/>
        <v/>
      </c>
      <c r="F125" s="70" t="str">
        <f t="shared" si="18"/>
        <v/>
      </c>
      <c r="G125" s="70" t="str">
        <f t="shared" si="19"/>
        <v/>
      </c>
      <c r="H125" s="70" t="str">
        <f>IF(M125=0,"",1+COUNTIF(会員コール!$A$1:$A$198,M125))</f>
        <v/>
      </c>
      <c r="I125" s="71"/>
      <c r="J125" s="71" t="str">
        <f t="shared" si="20"/>
        <v/>
      </c>
      <c r="K125" s="14"/>
      <c r="L125" s="49"/>
      <c r="M125">
        <f t="shared" si="21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16"/>
        <v/>
      </c>
      <c r="C126" s="69" t="str">
        <f t="shared" si="22"/>
        <v/>
      </c>
      <c r="D126" s="70" t="str">
        <f t="shared" si="17"/>
        <v/>
      </c>
      <c r="E126" s="70" t="str">
        <f t="shared" si="18"/>
        <v/>
      </c>
      <c r="F126" s="70" t="str">
        <f t="shared" si="18"/>
        <v/>
      </c>
      <c r="G126" s="70" t="str">
        <f t="shared" si="19"/>
        <v/>
      </c>
      <c r="H126" s="70" t="str">
        <f>IF(M126=0,"",1+COUNTIF(会員コール!$A$1:$A$198,M126))</f>
        <v/>
      </c>
      <c r="I126" s="71"/>
      <c r="J126" s="71" t="str">
        <f t="shared" si="20"/>
        <v/>
      </c>
      <c r="K126" s="14"/>
      <c r="L126" s="49"/>
      <c r="M126">
        <f t="shared" si="21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16"/>
        <v/>
      </c>
      <c r="C127" s="69" t="str">
        <f t="shared" si="22"/>
        <v/>
      </c>
      <c r="D127" s="70" t="str">
        <f t="shared" si="17"/>
        <v/>
      </c>
      <c r="E127" s="70" t="str">
        <f t="shared" si="18"/>
        <v/>
      </c>
      <c r="F127" s="70" t="str">
        <f t="shared" si="18"/>
        <v/>
      </c>
      <c r="G127" s="70" t="str">
        <f t="shared" si="19"/>
        <v/>
      </c>
      <c r="H127" s="70" t="str">
        <f>IF(M127=0,"",1+COUNTIF(会員コール!$A$1:$A$198,M127))</f>
        <v/>
      </c>
      <c r="I127" s="71"/>
      <c r="J127" s="71" t="str">
        <f t="shared" si="20"/>
        <v/>
      </c>
      <c r="K127" s="14"/>
      <c r="L127" s="49"/>
      <c r="M127">
        <f t="shared" si="21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16"/>
        <v/>
      </c>
      <c r="C128" s="69" t="str">
        <f t="shared" si="22"/>
        <v/>
      </c>
      <c r="D128" s="70" t="str">
        <f t="shared" si="17"/>
        <v/>
      </c>
      <c r="E128" s="70" t="str">
        <f t="shared" si="18"/>
        <v/>
      </c>
      <c r="F128" s="70" t="str">
        <f t="shared" si="18"/>
        <v/>
      </c>
      <c r="G128" s="70" t="str">
        <f t="shared" si="19"/>
        <v/>
      </c>
      <c r="H128" s="70" t="str">
        <f>IF(M128=0,"",1+COUNTIF(会員コール!$A$1:$A$198,M128))</f>
        <v/>
      </c>
      <c r="I128" s="71"/>
      <c r="J128" s="71" t="str">
        <f t="shared" si="20"/>
        <v/>
      </c>
      <c r="K128" s="14"/>
      <c r="L128" s="49"/>
      <c r="M128">
        <f t="shared" si="21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16"/>
        <v/>
      </c>
      <c r="C129" s="69" t="str">
        <f t="shared" si="22"/>
        <v/>
      </c>
      <c r="D129" s="70" t="str">
        <f t="shared" si="17"/>
        <v/>
      </c>
      <c r="E129" s="70" t="str">
        <f t="shared" si="18"/>
        <v/>
      </c>
      <c r="F129" s="70" t="str">
        <f t="shared" si="18"/>
        <v/>
      </c>
      <c r="G129" s="70" t="str">
        <f t="shared" si="19"/>
        <v/>
      </c>
      <c r="H129" s="70" t="str">
        <f>IF(M129=0,"",1+COUNTIF(会員コール!$A$1:$A$198,M129))</f>
        <v/>
      </c>
      <c r="I129" s="71"/>
      <c r="J129" s="71" t="str">
        <f t="shared" si="20"/>
        <v/>
      </c>
      <c r="K129" s="14"/>
      <c r="L129" s="49"/>
      <c r="M129">
        <f t="shared" si="21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16"/>
        <v/>
      </c>
      <c r="C130" s="69" t="str">
        <f t="shared" si="22"/>
        <v/>
      </c>
      <c r="D130" s="70" t="str">
        <f t="shared" si="17"/>
        <v/>
      </c>
      <c r="E130" s="70" t="str">
        <f t="shared" si="18"/>
        <v/>
      </c>
      <c r="F130" s="70" t="str">
        <f t="shared" si="18"/>
        <v/>
      </c>
      <c r="G130" s="70" t="str">
        <f t="shared" si="19"/>
        <v/>
      </c>
      <c r="H130" s="70" t="str">
        <f>IF(M130=0,"",1+COUNTIF(会員コール!$A$1:$A$198,M130))</f>
        <v/>
      </c>
      <c r="I130" s="71"/>
      <c r="J130" s="71" t="str">
        <f t="shared" si="20"/>
        <v/>
      </c>
      <c r="K130" s="14"/>
      <c r="L130" s="49"/>
      <c r="M130">
        <f t="shared" si="21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16"/>
        <v/>
      </c>
      <c r="C131" s="69" t="str">
        <f t="shared" si="22"/>
        <v/>
      </c>
      <c r="D131" s="70" t="str">
        <f t="shared" si="17"/>
        <v/>
      </c>
      <c r="E131" s="70" t="str">
        <f t="shared" si="18"/>
        <v/>
      </c>
      <c r="F131" s="70" t="str">
        <f t="shared" si="18"/>
        <v/>
      </c>
      <c r="G131" s="70" t="str">
        <f t="shared" si="19"/>
        <v/>
      </c>
      <c r="H131" s="70" t="str">
        <f>IF(M131=0,"",1+COUNTIF(会員コール!$A$1:$A$198,M131))</f>
        <v/>
      </c>
      <c r="I131" s="71"/>
      <c r="J131" s="71" t="str">
        <f t="shared" si="20"/>
        <v/>
      </c>
      <c r="K131" s="14"/>
      <c r="L131" s="15"/>
      <c r="M131">
        <f t="shared" si="21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16"/>
        <v/>
      </c>
      <c r="C132" s="69" t="str">
        <f t="shared" si="22"/>
        <v/>
      </c>
      <c r="D132" s="73" t="str">
        <f t="shared" si="17"/>
        <v/>
      </c>
      <c r="E132" s="73" t="str">
        <f t="shared" si="18"/>
        <v/>
      </c>
      <c r="F132" s="73" t="str">
        <f t="shared" si="18"/>
        <v/>
      </c>
      <c r="G132" s="73" t="str">
        <f t="shared" si="19"/>
        <v/>
      </c>
      <c r="H132" s="73" t="str">
        <f>IF(M132=0,"",1+COUNTIF(会員コール!$A$1:$A$198,M132))</f>
        <v/>
      </c>
      <c r="I132" s="74"/>
      <c r="J132" s="74" t="str">
        <f t="shared" si="20"/>
        <v/>
      </c>
      <c r="K132" s="14"/>
      <c r="L132" s="15"/>
      <c r="M132">
        <f t="shared" si="21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16"/>
        <v/>
      </c>
      <c r="C133" s="69" t="str">
        <f t="shared" si="22"/>
        <v/>
      </c>
      <c r="D133" s="70" t="str">
        <f t="shared" si="17"/>
        <v/>
      </c>
      <c r="E133" s="70" t="str">
        <f t="shared" si="18"/>
        <v/>
      </c>
      <c r="F133" s="70" t="str">
        <f t="shared" si="18"/>
        <v/>
      </c>
      <c r="G133" s="70" t="str">
        <f t="shared" si="19"/>
        <v/>
      </c>
      <c r="H133" s="70" t="str">
        <f>IF(M133=0,"",1+COUNTIF(会員コール!$A$1:$A$198,M133))</f>
        <v/>
      </c>
      <c r="I133" s="71"/>
      <c r="J133" s="71" t="str">
        <f t="shared" si="20"/>
        <v/>
      </c>
      <c r="K133" s="14"/>
      <c r="L133" s="15"/>
      <c r="M133">
        <f t="shared" si="21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16"/>
        <v/>
      </c>
      <c r="C134" s="69" t="str">
        <f t="shared" si="22"/>
        <v/>
      </c>
      <c r="D134" s="70" t="str">
        <f t="shared" si="17"/>
        <v/>
      </c>
      <c r="E134" s="70" t="str">
        <f t="shared" si="18"/>
        <v/>
      </c>
      <c r="F134" s="70" t="str">
        <f t="shared" si="18"/>
        <v/>
      </c>
      <c r="G134" s="70" t="str">
        <f t="shared" si="19"/>
        <v/>
      </c>
      <c r="H134" s="70" t="str">
        <f>IF(M134=0,"",1+COUNTIF(会員コール!$A$1:$A$198,M134))</f>
        <v/>
      </c>
      <c r="I134" s="71"/>
      <c r="J134" s="71" t="str">
        <f t="shared" si="20"/>
        <v/>
      </c>
      <c r="K134" s="14"/>
      <c r="L134" s="15"/>
      <c r="M134">
        <f t="shared" si="21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16"/>
        <v/>
      </c>
      <c r="C135" s="69" t="str">
        <f t="shared" si="22"/>
        <v/>
      </c>
      <c r="D135" s="70" t="str">
        <f t="shared" si="17"/>
        <v/>
      </c>
      <c r="E135" s="70" t="str">
        <f t="shared" si="18"/>
        <v/>
      </c>
      <c r="F135" s="70" t="str">
        <f t="shared" si="18"/>
        <v/>
      </c>
      <c r="G135" s="70" t="str">
        <f t="shared" si="19"/>
        <v/>
      </c>
      <c r="H135" s="70" t="str">
        <f>IF(M135=0,"",1+COUNTIF(会員コール!$A$1:$A$198,M135))</f>
        <v/>
      </c>
      <c r="I135" s="71"/>
      <c r="J135" s="71" t="str">
        <f t="shared" si="20"/>
        <v/>
      </c>
      <c r="K135" s="14"/>
      <c r="L135" s="15"/>
      <c r="M135">
        <f t="shared" si="21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16"/>
        <v/>
      </c>
      <c r="C136" s="69" t="str">
        <f t="shared" si="22"/>
        <v/>
      </c>
      <c r="D136" s="70" t="str">
        <f t="shared" si="17"/>
        <v/>
      </c>
      <c r="E136" s="70" t="str">
        <f t="shared" si="18"/>
        <v/>
      </c>
      <c r="F136" s="70" t="str">
        <f t="shared" si="18"/>
        <v/>
      </c>
      <c r="G136" s="70" t="str">
        <f t="shared" si="19"/>
        <v/>
      </c>
      <c r="H136" s="70" t="str">
        <f>IF(M136=0,"",1+COUNTIF(会員コール!$A$1:$A$198,M136))</f>
        <v/>
      </c>
      <c r="I136" s="71"/>
      <c r="J136" s="71" t="str">
        <f t="shared" si="20"/>
        <v/>
      </c>
      <c r="K136" s="14"/>
      <c r="L136" s="15"/>
      <c r="M136">
        <f t="shared" si="21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16"/>
        <v/>
      </c>
      <c r="C137" s="69" t="str">
        <f t="shared" si="22"/>
        <v/>
      </c>
      <c r="D137" s="70" t="str">
        <f t="shared" si="17"/>
        <v/>
      </c>
      <c r="E137" s="70" t="str">
        <f t="shared" si="18"/>
        <v/>
      </c>
      <c r="F137" s="70" t="str">
        <f t="shared" si="18"/>
        <v/>
      </c>
      <c r="G137" s="70" t="str">
        <f t="shared" si="19"/>
        <v/>
      </c>
      <c r="H137" s="70" t="str">
        <f>IF(M137=0,"",1+COUNTIF(会員コール!$A$1:$A$198,M137))</f>
        <v/>
      </c>
      <c r="I137" s="71"/>
      <c r="J137" s="71" t="str">
        <f t="shared" si="20"/>
        <v/>
      </c>
      <c r="K137" s="14"/>
      <c r="L137" s="15"/>
      <c r="M137">
        <f t="shared" si="21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16"/>
        <v/>
      </c>
      <c r="C138" s="69" t="str">
        <f t="shared" si="22"/>
        <v/>
      </c>
      <c r="D138" s="70" t="str">
        <f t="shared" si="17"/>
        <v/>
      </c>
      <c r="E138" s="70" t="str">
        <f t="shared" si="18"/>
        <v/>
      </c>
      <c r="F138" s="70" t="str">
        <f t="shared" si="18"/>
        <v/>
      </c>
      <c r="G138" s="70" t="str">
        <f t="shared" si="19"/>
        <v/>
      </c>
      <c r="H138" s="70" t="str">
        <f>IF(M138=0,"",1+COUNTIF(会員コール!$A$1:$A$198,M138))</f>
        <v/>
      </c>
      <c r="I138" s="71"/>
      <c r="J138" s="71" t="str">
        <f t="shared" si="20"/>
        <v/>
      </c>
      <c r="K138" s="14"/>
      <c r="L138" s="15"/>
      <c r="M138">
        <f t="shared" si="21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16"/>
        <v/>
      </c>
      <c r="C139" s="69" t="str">
        <f t="shared" si="22"/>
        <v/>
      </c>
      <c r="D139" s="70" t="str">
        <f t="shared" si="17"/>
        <v/>
      </c>
      <c r="E139" s="70" t="str">
        <f t="shared" si="18"/>
        <v/>
      </c>
      <c r="F139" s="70" t="str">
        <f t="shared" si="18"/>
        <v/>
      </c>
      <c r="G139" s="70" t="str">
        <f t="shared" si="19"/>
        <v/>
      </c>
      <c r="H139" s="70" t="str">
        <f>IF(M139=0,"",1+COUNTIF(会員コール!$A$1:$A$198,M139))</f>
        <v/>
      </c>
      <c r="I139" s="71"/>
      <c r="J139" s="71" t="str">
        <f t="shared" si="20"/>
        <v/>
      </c>
      <c r="K139" s="14"/>
      <c r="L139" s="15"/>
      <c r="M139">
        <f t="shared" si="21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16"/>
        <v/>
      </c>
      <c r="C140" s="69" t="str">
        <f t="shared" si="22"/>
        <v/>
      </c>
      <c r="D140" s="73" t="str">
        <f t="shared" si="17"/>
        <v/>
      </c>
      <c r="E140" s="73" t="str">
        <f t="shared" si="18"/>
        <v/>
      </c>
      <c r="F140" s="73" t="str">
        <f t="shared" si="18"/>
        <v/>
      </c>
      <c r="G140" s="73" t="str">
        <f t="shared" si="19"/>
        <v/>
      </c>
      <c r="H140" s="73" t="str">
        <f>IF(M140=0,"",1+COUNTIF(会員コール!$A$1:$A$198,M140))</f>
        <v/>
      </c>
      <c r="I140" s="74"/>
      <c r="J140" s="74" t="str">
        <f t="shared" si="20"/>
        <v/>
      </c>
      <c r="K140" s="14"/>
      <c r="L140" s="15"/>
      <c r="M140">
        <f t="shared" si="21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16"/>
        <v/>
      </c>
      <c r="C141" s="69" t="str">
        <f t="shared" si="22"/>
        <v/>
      </c>
      <c r="D141" s="70" t="str">
        <f t="shared" si="17"/>
        <v/>
      </c>
      <c r="E141" s="70" t="str">
        <f t="shared" si="18"/>
        <v/>
      </c>
      <c r="F141" s="70" t="str">
        <f t="shared" si="18"/>
        <v/>
      </c>
      <c r="G141" s="70" t="str">
        <f t="shared" si="19"/>
        <v/>
      </c>
      <c r="H141" s="70" t="str">
        <f>IF(M141=0,"",1+COUNTIF(会員コール!$A$1:$A$198,M141))</f>
        <v/>
      </c>
      <c r="I141" s="71"/>
      <c r="J141" s="71" t="str">
        <f t="shared" si="20"/>
        <v/>
      </c>
      <c r="K141" s="14"/>
      <c r="L141" s="15"/>
      <c r="M141">
        <f t="shared" si="21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16"/>
        <v/>
      </c>
      <c r="C142" s="69" t="str">
        <f t="shared" si="22"/>
        <v/>
      </c>
      <c r="D142" s="73" t="str">
        <f t="shared" si="17"/>
        <v/>
      </c>
      <c r="E142" s="73" t="str">
        <f t="shared" si="18"/>
        <v/>
      </c>
      <c r="F142" s="73" t="str">
        <f t="shared" si="18"/>
        <v/>
      </c>
      <c r="G142" s="73" t="str">
        <f t="shared" si="19"/>
        <v/>
      </c>
      <c r="H142" s="73" t="str">
        <f>IF(M142=0,"",1+COUNTIF(会員コール!$A$1:$A$198,M142))</f>
        <v/>
      </c>
      <c r="I142" s="74"/>
      <c r="J142" s="74" t="str">
        <f t="shared" si="20"/>
        <v/>
      </c>
      <c r="K142" s="14"/>
      <c r="L142" s="15"/>
      <c r="M142">
        <f t="shared" si="21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16"/>
        <v/>
      </c>
      <c r="C143" s="69" t="str">
        <f t="shared" si="22"/>
        <v/>
      </c>
      <c r="D143" s="70" t="str">
        <f t="shared" si="17"/>
        <v/>
      </c>
      <c r="E143" s="70" t="str">
        <f t="shared" si="18"/>
        <v/>
      </c>
      <c r="F143" s="70" t="str">
        <f t="shared" si="18"/>
        <v/>
      </c>
      <c r="G143" s="70" t="str">
        <f t="shared" si="19"/>
        <v/>
      </c>
      <c r="H143" s="70" t="str">
        <f>IF(M143=0,"",1+COUNTIF(会員コール!$A$1:$A$198,M143))</f>
        <v/>
      </c>
      <c r="I143" s="71"/>
      <c r="J143" s="71" t="str">
        <f t="shared" si="20"/>
        <v/>
      </c>
      <c r="K143" s="14"/>
      <c r="L143" s="15"/>
      <c r="M143">
        <f t="shared" si="21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16"/>
        <v/>
      </c>
      <c r="C144" s="69" t="str">
        <f t="shared" si="22"/>
        <v/>
      </c>
      <c r="D144" s="73" t="str">
        <f t="shared" si="17"/>
        <v/>
      </c>
      <c r="E144" s="73" t="str">
        <f t="shared" si="18"/>
        <v/>
      </c>
      <c r="F144" s="73" t="str">
        <f t="shared" si="18"/>
        <v/>
      </c>
      <c r="G144" s="73" t="str">
        <f t="shared" si="19"/>
        <v/>
      </c>
      <c r="H144" s="73" t="str">
        <f>IF(M144=0,"",1+COUNTIF(会員コール!$A$1:$A$198,M144))</f>
        <v/>
      </c>
      <c r="I144" s="74"/>
      <c r="J144" s="74" t="str">
        <f t="shared" si="20"/>
        <v/>
      </c>
      <c r="K144" s="14"/>
      <c r="L144" s="15"/>
      <c r="M144">
        <f t="shared" si="21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16"/>
        <v/>
      </c>
      <c r="C145" s="69" t="str">
        <f t="shared" si="22"/>
        <v/>
      </c>
      <c r="D145" s="70" t="str">
        <f t="shared" si="17"/>
        <v/>
      </c>
      <c r="E145" s="70" t="str">
        <f t="shared" si="18"/>
        <v/>
      </c>
      <c r="F145" s="70" t="str">
        <f t="shared" si="18"/>
        <v/>
      </c>
      <c r="G145" s="70" t="str">
        <f t="shared" si="19"/>
        <v/>
      </c>
      <c r="H145" s="70" t="str">
        <f>IF(M145=0,"",1+COUNTIF(会員コール!$A$1:$A$198,M145))</f>
        <v/>
      </c>
      <c r="I145" s="71"/>
      <c r="J145" s="71" t="str">
        <f t="shared" si="20"/>
        <v/>
      </c>
      <c r="K145" s="14"/>
      <c r="L145" s="15"/>
      <c r="M145">
        <f t="shared" si="21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16"/>
        <v/>
      </c>
      <c r="C146" s="69" t="str">
        <f t="shared" si="22"/>
        <v/>
      </c>
      <c r="D146" s="73" t="str">
        <f t="shared" si="17"/>
        <v/>
      </c>
      <c r="E146" s="73" t="str">
        <f t="shared" si="18"/>
        <v/>
      </c>
      <c r="F146" s="73" t="str">
        <f t="shared" si="18"/>
        <v/>
      </c>
      <c r="G146" s="73" t="str">
        <f t="shared" si="19"/>
        <v/>
      </c>
      <c r="H146" s="73" t="str">
        <f>IF(M146=0,"",1+COUNTIF(会員コール!$A$1:$A$198,M146))</f>
        <v/>
      </c>
      <c r="I146" s="74"/>
      <c r="J146" s="74" t="str">
        <f t="shared" si="20"/>
        <v/>
      </c>
      <c r="K146" s="14"/>
      <c r="L146" s="15"/>
      <c r="M146">
        <f t="shared" si="21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si="16"/>
        <v/>
      </c>
      <c r="C147" s="69" t="str">
        <f t="shared" si="22"/>
        <v/>
      </c>
      <c r="D147" s="70" t="str">
        <f t="shared" si="17"/>
        <v/>
      </c>
      <c r="E147" s="70" t="str">
        <f t="shared" ref="E147:F164" si="23">IF(Q147="","",Q147)</f>
        <v/>
      </c>
      <c r="F147" s="70" t="str">
        <f t="shared" si="23"/>
        <v/>
      </c>
      <c r="G147" s="70" t="str">
        <f t="shared" si="19"/>
        <v/>
      </c>
      <c r="H147" s="70" t="str">
        <f>IF(M147=0,"",1+COUNTIF(会員コール!$A$1:$A$198,M147))</f>
        <v/>
      </c>
      <c r="I147" s="71"/>
      <c r="J147" s="71" t="str">
        <f t="shared" si="20"/>
        <v/>
      </c>
      <c r="K147" s="14"/>
      <c r="L147" s="15"/>
      <c r="M147">
        <f t="shared" si="21"/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16"/>
        <v/>
      </c>
      <c r="C148" s="69" t="str">
        <f t="shared" si="22"/>
        <v/>
      </c>
      <c r="D148" s="73" t="str">
        <f t="shared" si="17"/>
        <v/>
      </c>
      <c r="E148" s="73" t="str">
        <f t="shared" si="23"/>
        <v/>
      </c>
      <c r="F148" s="73" t="str">
        <f t="shared" si="23"/>
        <v/>
      </c>
      <c r="G148" s="73" t="str">
        <f t="shared" si="19"/>
        <v/>
      </c>
      <c r="H148" s="73" t="str">
        <f>IF(M148=0,"",1+COUNTIF(会員コール!$A$1:$A$198,M148))</f>
        <v/>
      </c>
      <c r="I148" s="74"/>
      <c r="J148" s="74" t="str">
        <f t="shared" si="20"/>
        <v/>
      </c>
      <c r="K148" s="14"/>
      <c r="L148" s="15"/>
      <c r="M148">
        <f t="shared" si="21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16"/>
        <v/>
      </c>
      <c r="C149" s="69" t="str">
        <f t="shared" si="22"/>
        <v/>
      </c>
      <c r="D149" s="70" t="str">
        <f t="shared" si="17"/>
        <v/>
      </c>
      <c r="E149" s="70" t="str">
        <f t="shared" si="23"/>
        <v/>
      </c>
      <c r="F149" s="70" t="str">
        <f t="shared" si="23"/>
        <v/>
      </c>
      <c r="G149" s="70" t="str">
        <f t="shared" si="19"/>
        <v/>
      </c>
      <c r="H149" s="70" t="str">
        <f>IF(M149=0,"",1+COUNTIF(会員コール!$A$1:$A$198,M149))</f>
        <v/>
      </c>
      <c r="I149" s="71"/>
      <c r="J149" s="71" t="str">
        <f t="shared" si="20"/>
        <v/>
      </c>
      <c r="K149" s="14"/>
      <c r="L149" s="15"/>
      <c r="M149">
        <f t="shared" si="21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16"/>
        <v/>
      </c>
      <c r="C150" s="69" t="str">
        <f t="shared" si="22"/>
        <v/>
      </c>
      <c r="D150" s="73" t="str">
        <f t="shared" si="17"/>
        <v/>
      </c>
      <c r="E150" s="73" t="str">
        <f t="shared" si="23"/>
        <v/>
      </c>
      <c r="F150" s="73" t="str">
        <f t="shared" si="23"/>
        <v/>
      </c>
      <c r="G150" s="73" t="str">
        <f t="shared" si="19"/>
        <v/>
      </c>
      <c r="H150" s="73" t="str">
        <f>IF(M150=0,"",1+COUNTIF(会員コール!$A$1:$A$198,M150))</f>
        <v/>
      </c>
      <c r="I150" s="74"/>
      <c r="J150" s="74" t="str">
        <f t="shared" si="20"/>
        <v/>
      </c>
      <c r="K150" s="14"/>
      <c r="L150" s="15"/>
      <c r="M150">
        <f t="shared" si="21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16"/>
        <v/>
      </c>
      <c r="C151" s="69" t="str">
        <f t="shared" si="22"/>
        <v/>
      </c>
      <c r="D151" s="70" t="str">
        <f t="shared" si="17"/>
        <v/>
      </c>
      <c r="E151" s="70" t="str">
        <f t="shared" si="23"/>
        <v/>
      </c>
      <c r="F151" s="70" t="str">
        <f t="shared" si="23"/>
        <v/>
      </c>
      <c r="G151" s="70" t="str">
        <f t="shared" si="19"/>
        <v/>
      </c>
      <c r="H151" s="70" t="str">
        <f>IF(M151=0,"",1+COUNTIF(会員コール!$A$1:$A$198,M151))</f>
        <v/>
      </c>
      <c r="I151" s="71"/>
      <c r="J151" s="71" t="str">
        <f t="shared" si="20"/>
        <v/>
      </c>
      <c r="K151" s="14"/>
      <c r="L151" s="15"/>
      <c r="M151">
        <f t="shared" si="21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16"/>
        <v/>
      </c>
      <c r="C152" s="69" t="str">
        <f t="shared" si="22"/>
        <v/>
      </c>
      <c r="D152" s="73" t="str">
        <f t="shared" si="17"/>
        <v/>
      </c>
      <c r="E152" s="73" t="str">
        <f t="shared" si="23"/>
        <v/>
      </c>
      <c r="F152" s="73" t="str">
        <f t="shared" si="23"/>
        <v/>
      </c>
      <c r="G152" s="73" t="str">
        <f t="shared" si="19"/>
        <v/>
      </c>
      <c r="H152" s="73" t="str">
        <f>IF(M152=0,"",1+COUNTIF(会員コール!$A$1:$A$198,M152))</f>
        <v/>
      </c>
      <c r="I152" s="74"/>
      <c r="J152" s="74" t="str">
        <f t="shared" si="20"/>
        <v/>
      </c>
      <c r="K152" s="14"/>
      <c r="L152" s="15"/>
      <c r="M152">
        <f t="shared" si="21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16"/>
        <v/>
      </c>
      <c r="C153" s="69" t="str">
        <f t="shared" si="22"/>
        <v/>
      </c>
      <c r="D153" s="70" t="str">
        <f t="shared" si="17"/>
        <v/>
      </c>
      <c r="E153" s="70" t="str">
        <f t="shared" si="23"/>
        <v/>
      </c>
      <c r="F153" s="70" t="str">
        <f t="shared" si="23"/>
        <v/>
      </c>
      <c r="G153" s="70" t="str">
        <f t="shared" si="19"/>
        <v/>
      </c>
      <c r="H153" s="70" t="str">
        <f>IF(M153=0,"",1+COUNTIF(会員コール!$A$1:$A$198,M153))</f>
        <v/>
      </c>
      <c r="I153" s="71"/>
      <c r="J153" s="71" t="str">
        <f t="shared" si="20"/>
        <v/>
      </c>
      <c r="K153" s="14"/>
      <c r="L153" s="15"/>
      <c r="M153">
        <f t="shared" si="21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16"/>
        <v/>
      </c>
      <c r="C154" s="69" t="str">
        <f t="shared" si="22"/>
        <v/>
      </c>
      <c r="D154" s="73" t="str">
        <f t="shared" si="17"/>
        <v/>
      </c>
      <c r="E154" s="73" t="str">
        <f t="shared" si="23"/>
        <v/>
      </c>
      <c r="F154" s="73" t="str">
        <f t="shared" si="23"/>
        <v/>
      </c>
      <c r="G154" s="73" t="str">
        <f t="shared" si="19"/>
        <v/>
      </c>
      <c r="H154" s="73" t="str">
        <f>IF(M154=0,"",1+COUNTIF(会員コール!$A$1:$A$198,M154))</f>
        <v/>
      </c>
      <c r="I154" s="74"/>
      <c r="J154" s="74" t="str">
        <f t="shared" si="20"/>
        <v/>
      </c>
      <c r="K154" s="14"/>
      <c r="L154" s="15"/>
      <c r="M154">
        <f t="shared" si="21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16"/>
        <v/>
      </c>
      <c r="C155" s="69" t="str">
        <f t="shared" si="22"/>
        <v/>
      </c>
      <c r="D155" s="70" t="str">
        <f t="shared" si="17"/>
        <v/>
      </c>
      <c r="E155" s="70" t="str">
        <f t="shared" si="23"/>
        <v/>
      </c>
      <c r="F155" s="70" t="str">
        <f t="shared" si="23"/>
        <v/>
      </c>
      <c r="G155" s="70" t="str">
        <f t="shared" si="19"/>
        <v/>
      </c>
      <c r="H155" s="70" t="str">
        <f>IF(M155=0,"",1+COUNTIF(会員コール!$A$1:$A$198,M155))</f>
        <v/>
      </c>
      <c r="I155" s="71"/>
      <c r="J155" s="71" t="str">
        <f t="shared" si="20"/>
        <v/>
      </c>
      <c r="K155" s="14"/>
      <c r="L155" s="15"/>
      <c r="M155">
        <f t="shared" si="21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16"/>
        <v/>
      </c>
      <c r="C156" s="69" t="str">
        <f t="shared" si="22"/>
        <v/>
      </c>
      <c r="D156" s="70" t="str">
        <f t="shared" si="17"/>
        <v/>
      </c>
      <c r="E156" s="70" t="str">
        <f t="shared" si="23"/>
        <v/>
      </c>
      <c r="F156" s="70" t="str">
        <f t="shared" si="23"/>
        <v/>
      </c>
      <c r="G156" s="70" t="str">
        <f t="shared" si="19"/>
        <v/>
      </c>
      <c r="H156" s="70" t="str">
        <f>IF(M156=0,"",1+COUNTIF(会員コール!$A$1:$A$198,M156))</f>
        <v/>
      </c>
      <c r="I156" s="71"/>
      <c r="J156" s="71" t="str">
        <f t="shared" si="20"/>
        <v/>
      </c>
      <c r="K156" s="14"/>
      <c r="L156" s="15"/>
      <c r="M156">
        <f t="shared" si="21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16"/>
        <v/>
      </c>
      <c r="C157" s="69" t="str">
        <f t="shared" si="22"/>
        <v/>
      </c>
      <c r="D157" s="73" t="str">
        <f t="shared" si="17"/>
        <v/>
      </c>
      <c r="E157" s="73" t="str">
        <f t="shared" si="23"/>
        <v/>
      </c>
      <c r="F157" s="73" t="str">
        <f t="shared" si="23"/>
        <v/>
      </c>
      <c r="G157" s="73" t="str">
        <f t="shared" si="19"/>
        <v/>
      </c>
      <c r="H157" s="73" t="str">
        <f>IF(M157=0,"",1+COUNTIF(会員コール!$A$1:$A$198,M157))</f>
        <v/>
      </c>
      <c r="I157" s="74"/>
      <c r="J157" s="74" t="str">
        <f t="shared" si="20"/>
        <v/>
      </c>
      <c r="K157" s="14"/>
      <c r="L157" s="15"/>
      <c r="M157">
        <f t="shared" si="21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16"/>
        <v/>
      </c>
      <c r="C158" s="69" t="str">
        <f t="shared" si="22"/>
        <v/>
      </c>
      <c r="D158" s="70" t="str">
        <f t="shared" si="17"/>
        <v/>
      </c>
      <c r="E158" s="70" t="str">
        <f t="shared" si="23"/>
        <v/>
      </c>
      <c r="F158" s="70" t="str">
        <f t="shared" si="23"/>
        <v/>
      </c>
      <c r="G158" s="70" t="str">
        <f t="shared" si="19"/>
        <v/>
      </c>
      <c r="H158" s="70" t="str">
        <f>IF(M158=0,"",1+COUNTIF(会員コール!$A$1:$A$198,M158))</f>
        <v/>
      </c>
      <c r="I158" s="71"/>
      <c r="J158" s="71" t="str">
        <f t="shared" si="20"/>
        <v/>
      </c>
      <c r="K158" s="14"/>
      <c r="L158" s="15"/>
      <c r="M158">
        <f t="shared" si="21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16"/>
        <v/>
      </c>
      <c r="C159" s="69" t="str">
        <f t="shared" si="22"/>
        <v/>
      </c>
      <c r="D159" s="73" t="str">
        <f t="shared" si="17"/>
        <v/>
      </c>
      <c r="E159" s="73" t="str">
        <f t="shared" si="23"/>
        <v/>
      </c>
      <c r="F159" s="73" t="str">
        <f t="shared" si="23"/>
        <v/>
      </c>
      <c r="G159" s="73" t="str">
        <f t="shared" si="19"/>
        <v/>
      </c>
      <c r="H159" s="73" t="str">
        <f>IF(M159=0,"",1+COUNTIF(会員コール!$A$1:$A$198,M159))</f>
        <v/>
      </c>
      <c r="I159" s="74"/>
      <c r="J159" s="74" t="str">
        <f t="shared" si="20"/>
        <v/>
      </c>
      <c r="K159" s="14"/>
      <c r="L159" s="15"/>
      <c r="M159">
        <f t="shared" si="21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16"/>
        <v/>
      </c>
      <c r="C160" s="69" t="str">
        <f t="shared" si="22"/>
        <v/>
      </c>
      <c r="D160" s="70" t="str">
        <f t="shared" si="17"/>
        <v/>
      </c>
      <c r="E160" s="70" t="str">
        <f t="shared" si="23"/>
        <v/>
      </c>
      <c r="F160" s="70" t="str">
        <f t="shared" si="23"/>
        <v/>
      </c>
      <c r="G160" s="70" t="str">
        <f t="shared" si="19"/>
        <v/>
      </c>
      <c r="H160" s="70" t="str">
        <f>IF(M160=0,"",1+COUNTIF(会員コール!$A$1:$A$198,M160))</f>
        <v/>
      </c>
      <c r="I160" s="71"/>
      <c r="J160" s="71" t="str">
        <f t="shared" si="20"/>
        <v/>
      </c>
      <c r="K160" s="14"/>
      <c r="L160" s="15"/>
      <c r="M160">
        <f t="shared" si="21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16"/>
        <v/>
      </c>
      <c r="C161" s="69" t="str">
        <f t="shared" si="22"/>
        <v/>
      </c>
      <c r="D161" s="73" t="str">
        <f t="shared" si="17"/>
        <v/>
      </c>
      <c r="E161" s="73" t="str">
        <f t="shared" si="23"/>
        <v/>
      </c>
      <c r="F161" s="73" t="str">
        <f t="shared" si="23"/>
        <v/>
      </c>
      <c r="G161" s="73" t="str">
        <f t="shared" si="19"/>
        <v/>
      </c>
      <c r="H161" s="73" t="str">
        <f>IF(M161=0,"",1+COUNTIF(会員コール!$A$1:$A$198,M161))</f>
        <v/>
      </c>
      <c r="I161" s="74"/>
      <c r="J161" s="74" t="str">
        <f t="shared" si="20"/>
        <v/>
      </c>
      <c r="K161" s="14"/>
      <c r="L161" s="15"/>
      <c r="M161">
        <f t="shared" si="21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16"/>
        <v/>
      </c>
      <c r="C162" s="69" t="str">
        <f t="shared" si="22"/>
        <v/>
      </c>
      <c r="D162" s="70" t="str">
        <f t="shared" si="17"/>
        <v/>
      </c>
      <c r="E162" s="70" t="str">
        <f t="shared" si="23"/>
        <v/>
      </c>
      <c r="F162" s="70" t="str">
        <f t="shared" si="23"/>
        <v/>
      </c>
      <c r="G162" s="70" t="str">
        <f t="shared" si="19"/>
        <v/>
      </c>
      <c r="H162" s="70" t="str">
        <f>IF(M162=0,"",1+COUNTIF(会員コール!$A$1:$A$198,M162))</f>
        <v/>
      </c>
      <c r="I162" s="71"/>
      <c r="J162" s="71" t="str">
        <f t="shared" si="20"/>
        <v/>
      </c>
      <c r="K162" s="14"/>
      <c r="L162" s="15"/>
      <c r="M162">
        <f t="shared" si="21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16"/>
        <v/>
      </c>
      <c r="C163" s="69" t="str">
        <f t="shared" si="22"/>
        <v/>
      </c>
      <c r="D163" s="70" t="str">
        <f t="shared" si="17"/>
        <v/>
      </c>
      <c r="E163" s="70" t="str">
        <f t="shared" si="23"/>
        <v/>
      </c>
      <c r="F163" s="70" t="str">
        <f t="shared" si="23"/>
        <v/>
      </c>
      <c r="G163" s="70" t="str">
        <f t="shared" si="19"/>
        <v/>
      </c>
      <c r="H163" s="70" t="str">
        <f>IF(M163=0,"",1+COUNTIF(会員コール!$A$1:$A$198,M163))</f>
        <v/>
      </c>
      <c r="I163" s="71"/>
      <c r="J163" s="71" t="str">
        <f t="shared" si="20"/>
        <v/>
      </c>
      <c r="K163" s="14"/>
      <c r="L163" s="15"/>
      <c r="M163">
        <f t="shared" si="21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16"/>
        <v/>
      </c>
      <c r="C164" s="76" t="str">
        <f>IF(P164="","",LEFT(P164,6))</f>
        <v/>
      </c>
      <c r="D164" s="77" t="str">
        <f t="shared" si="17"/>
        <v/>
      </c>
      <c r="E164" s="77" t="str">
        <f t="shared" si="23"/>
        <v/>
      </c>
      <c r="F164" s="77" t="str">
        <f t="shared" si="23"/>
        <v/>
      </c>
      <c r="G164" s="77" t="str">
        <f t="shared" si="19"/>
        <v/>
      </c>
      <c r="H164" s="77" t="str">
        <f>IF(M164=0,"",1+COUNTIF(会員コール!$A$1:$A$198,M164))</f>
        <v/>
      </c>
      <c r="I164" s="78"/>
      <c r="J164" s="78" t="str">
        <f t="shared" si="20"/>
        <v/>
      </c>
      <c r="K164" s="14"/>
      <c r="L164" s="15"/>
      <c r="M164">
        <f t="shared" si="21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9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10</v>
      </c>
      <c r="C167" s="170"/>
      <c r="D167" s="47" t="str">
        <f>基本データ入力!$B$8</f>
        <v>JA1QRZ</v>
      </c>
      <c r="E167" s="52" t="s">
        <v>136</v>
      </c>
      <c r="F167" s="47" t="s">
        <v>314</v>
      </c>
      <c r="G167" s="171" t="s">
        <v>137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11</v>
      </c>
      <c r="C168" s="91" t="s">
        <v>411</v>
      </c>
      <c r="D168" s="18" t="s">
        <v>12</v>
      </c>
      <c r="E168" s="172" t="s">
        <v>13</v>
      </c>
      <c r="F168" s="172"/>
      <c r="G168" s="18" t="s">
        <v>14</v>
      </c>
      <c r="H168" s="17" t="s">
        <v>15</v>
      </c>
      <c r="I168" s="18" t="s">
        <v>16</v>
      </c>
      <c r="J168" s="18" t="s">
        <v>17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19" si="24">IF(O170="","",O170)</f>
        <v/>
      </c>
      <c r="C170" s="65" t="str">
        <f>IF(P170="","",LEFT(P170,6))</f>
        <v/>
      </c>
      <c r="D170" s="66" t="str">
        <f t="shared" ref="D170:D219" si="25">IF(N170="","",N170)</f>
        <v/>
      </c>
      <c r="E170" s="66" t="str">
        <f t="shared" ref="E170:F201" si="26">IF(Q170="","",Q170)</f>
        <v/>
      </c>
      <c r="F170" s="66" t="str">
        <f t="shared" si="26"/>
        <v/>
      </c>
      <c r="G170" s="66" t="str">
        <f t="shared" ref="G170:G219" si="27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19" si="28">IF(T170="","",T170)</f>
        <v/>
      </c>
      <c r="K170" s="14"/>
      <c r="L170" s="49"/>
      <c r="M170">
        <f t="shared" ref="M170:M219" si="29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24"/>
        <v/>
      </c>
      <c r="C171" s="69" t="str">
        <f>IF(P171="","",LEFT(P171,6))</f>
        <v/>
      </c>
      <c r="D171" s="70" t="str">
        <f t="shared" si="25"/>
        <v/>
      </c>
      <c r="E171" s="70" t="str">
        <f t="shared" si="26"/>
        <v/>
      </c>
      <c r="F171" s="70" t="str">
        <f t="shared" si="26"/>
        <v/>
      </c>
      <c r="G171" s="70" t="str">
        <f t="shared" si="27"/>
        <v/>
      </c>
      <c r="H171" s="70" t="str">
        <f>IF(M171=0,"",1+COUNTIF(会員コール!$A$1:$A$198,M171))</f>
        <v/>
      </c>
      <c r="I171" s="71"/>
      <c r="J171" s="71" t="str">
        <f t="shared" si="28"/>
        <v/>
      </c>
      <c r="K171" s="14"/>
      <c r="L171" s="49"/>
      <c r="M171">
        <f t="shared" si="29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24"/>
        <v/>
      </c>
      <c r="C172" s="69" t="str">
        <f t="shared" ref="C172:C218" si="30">IF(P172="","",LEFT(P172,6))</f>
        <v/>
      </c>
      <c r="D172" s="70" t="str">
        <f t="shared" si="25"/>
        <v/>
      </c>
      <c r="E172" s="70" t="str">
        <f t="shared" si="26"/>
        <v/>
      </c>
      <c r="F172" s="70" t="str">
        <f t="shared" si="26"/>
        <v/>
      </c>
      <c r="G172" s="70" t="str">
        <f t="shared" si="27"/>
        <v/>
      </c>
      <c r="H172" s="70" t="str">
        <f>IF(M172=0,"",1+COUNTIF(会員コール!$A$1:$A$198,M172))</f>
        <v/>
      </c>
      <c r="I172" s="71"/>
      <c r="J172" s="71" t="str">
        <f t="shared" si="28"/>
        <v/>
      </c>
      <c r="K172" s="14"/>
      <c r="L172" s="49"/>
      <c r="M172">
        <f t="shared" si="29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24"/>
        <v/>
      </c>
      <c r="C173" s="69" t="str">
        <f t="shared" si="30"/>
        <v/>
      </c>
      <c r="D173" s="70" t="str">
        <f t="shared" si="25"/>
        <v/>
      </c>
      <c r="E173" s="70" t="str">
        <f t="shared" si="26"/>
        <v/>
      </c>
      <c r="F173" s="70" t="str">
        <f t="shared" si="26"/>
        <v/>
      </c>
      <c r="G173" s="70" t="str">
        <f t="shared" si="27"/>
        <v/>
      </c>
      <c r="H173" s="70" t="str">
        <f>IF(M173=0,"",1+COUNTIF(会員コール!$A$1:$A$198,M173))</f>
        <v/>
      </c>
      <c r="I173" s="71"/>
      <c r="J173" s="71" t="str">
        <f t="shared" si="28"/>
        <v/>
      </c>
      <c r="K173" s="14"/>
      <c r="L173" s="49"/>
      <c r="M173">
        <f t="shared" si="29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24"/>
        <v/>
      </c>
      <c r="C174" s="69" t="str">
        <f t="shared" si="30"/>
        <v/>
      </c>
      <c r="D174" s="70" t="str">
        <f t="shared" si="25"/>
        <v/>
      </c>
      <c r="E174" s="70" t="str">
        <f t="shared" si="26"/>
        <v/>
      </c>
      <c r="F174" s="70" t="str">
        <f t="shared" si="26"/>
        <v/>
      </c>
      <c r="G174" s="70" t="str">
        <f t="shared" si="27"/>
        <v/>
      </c>
      <c r="H174" s="70" t="str">
        <f>IF(M174=0,"",1+COUNTIF(会員コール!$A$1:$A$198,M174))</f>
        <v/>
      </c>
      <c r="I174" s="71"/>
      <c r="J174" s="71" t="str">
        <f t="shared" si="28"/>
        <v/>
      </c>
      <c r="K174" s="14"/>
      <c r="L174" s="49"/>
      <c r="M174">
        <f t="shared" si="29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24"/>
        <v/>
      </c>
      <c r="C175" s="69" t="str">
        <f t="shared" si="30"/>
        <v/>
      </c>
      <c r="D175" s="70" t="str">
        <f t="shared" si="25"/>
        <v/>
      </c>
      <c r="E175" s="70" t="str">
        <f t="shared" si="26"/>
        <v/>
      </c>
      <c r="F175" s="70" t="str">
        <f t="shared" si="26"/>
        <v/>
      </c>
      <c r="G175" s="70" t="str">
        <f t="shared" si="27"/>
        <v/>
      </c>
      <c r="H175" s="70" t="str">
        <f>IF(M175=0,"",1+COUNTIF(会員コール!$A$1:$A$198,M175))</f>
        <v/>
      </c>
      <c r="I175" s="71"/>
      <c r="J175" s="71" t="str">
        <f t="shared" si="28"/>
        <v/>
      </c>
      <c r="K175" s="14"/>
      <c r="L175" s="49"/>
      <c r="M175">
        <f t="shared" si="29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24"/>
        <v/>
      </c>
      <c r="C176" s="69" t="str">
        <f t="shared" si="30"/>
        <v/>
      </c>
      <c r="D176" s="70" t="str">
        <f t="shared" si="25"/>
        <v/>
      </c>
      <c r="E176" s="70" t="str">
        <f t="shared" si="26"/>
        <v/>
      </c>
      <c r="F176" s="70" t="str">
        <f t="shared" si="26"/>
        <v/>
      </c>
      <c r="G176" s="70" t="str">
        <f t="shared" si="27"/>
        <v/>
      </c>
      <c r="H176" s="70" t="str">
        <f>IF(M176=0,"",1+COUNTIF(会員コール!$A$1:$A$198,M176))</f>
        <v/>
      </c>
      <c r="I176" s="71"/>
      <c r="J176" s="71" t="str">
        <f t="shared" si="28"/>
        <v/>
      </c>
      <c r="K176" s="14"/>
      <c r="L176" s="49"/>
      <c r="M176">
        <f t="shared" si="29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24"/>
        <v/>
      </c>
      <c r="C177" s="69" t="str">
        <f t="shared" si="30"/>
        <v/>
      </c>
      <c r="D177" s="70" t="str">
        <f t="shared" si="25"/>
        <v/>
      </c>
      <c r="E177" s="70" t="str">
        <f t="shared" si="26"/>
        <v/>
      </c>
      <c r="F177" s="70" t="str">
        <f t="shared" si="26"/>
        <v/>
      </c>
      <c r="G177" s="70" t="str">
        <f t="shared" si="27"/>
        <v/>
      </c>
      <c r="H177" s="70" t="str">
        <f>IF(M177=0,"",1+COUNTIF(会員コール!$A$1:$A$198,M177))</f>
        <v/>
      </c>
      <c r="I177" s="71"/>
      <c r="J177" s="71" t="str">
        <f t="shared" si="28"/>
        <v/>
      </c>
      <c r="K177" s="14"/>
      <c r="L177" s="49"/>
      <c r="M177">
        <f t="shared" si="29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24"/>
        <v/>
      </c>
      <c r="C178" s="69" t="str">
        <f t="shared" si="30"/>
        <v/>
      </c>
      <c r="D178" s="70" t="str">
        <f t="shared" si="25"/>
        <v/>
      </c>
      <c r="E178" s="70" t="str">
        <f t="shared" si="26"/>
        <v/>
      </c>
      <c r="F178" s="70" t="str">
        <f t="shared" si="26"/>
        <v/>
      </c>
      <c r="G178" s="70" t="str">
        <f t="shared" si="27"/>
        <v/>
      </c>
      <c r="H178" s="70" t="str">
        <f>IF(M178=0,"",1+COUNTIF(会員コール!$A$1:$A$198,M178))</f>
        <v/>
      </c>
      <c r="I178" s="71"/>
      <c r="J178" s="71" t="str">
        <f t="shared" si="28"/>
        <v/>
      </c>
      <c r="K178" s="14"/>
      <c r="L178" s="49"/>
      <c r="M178">
        <f t="shared" si="29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24"/>
        <v/>
      </c>
      <c r="C179" s="69" t="str">
        <f t="shared" si="30"/>
        <v/>
      </c>
      <c r="D179" s="70" t="str">
        <f t="shared" si="25"/>
        <v/>
      </c>
      <c r="E179" s="70" t="str">
        <f t="shared" si="26"/>
        <v/>
      </c>
      <c r="F179" s="70" t="str">
        <f t="shared" si="26"/>
        <v/>
      </c>
      <c r="G179" s="70" t="str">
        <f t="shared" si="27"/>
        <v/>
      </c>
      <c r="H179" s="70" t="str">
        <f>IF(M179=0,"",1+COUNTIF(会員コール!$A$1:$A$198,M179))</f>
        <v/>
      </c>
      <c r="I179" s="71"/>
      <c r="J179" s="71" t="str">
        <f t="shared" si="28"/>
        <v/>
      </c>
      <c r="K179" s="14"/>
      <c r="L179" s="49"/>
      <c r="M179">
        <f t="shared" si="29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24"/>
        <v/>
      </c>
      <c r="C180" s="69" t="str">
        <f t="shared" si="30"/>
        <v/>
      </c>
      <c r="D180" s="70" t="str">
        <f t="shared" si="25"/>
        <v/>
      </c>
      <c r="E180" s="70" t="str">
        <f t="shared" si="26"/>
        <v/>
      </c>
      <c r="F180" s="70" t="str">
        <f t="shared" si="26"/>
        <v/>
      </c>
      <c r="G180" s="70" t="str">
        <f t="shared" si="27"/>
        <v/>
      </c>
      <c r="H180" s="70" t="str">
        <f>IF(M180=0,"",1+COUNTIF(会員コール!$A$1:$A$198,M180))</f>
        <v/>
      </c>
      <c r="I180" s="71"/>
      <c r="J180" s="71" t="str">
        <f t="shared" si="28"/>
        <v/>
      </c>
      <c r="K180" s="14"/>
      <c r="L180" s="49"/>
      <c r="M180">
        <f t="shared" si="29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24"/>
        <v/>
      </c>
      <c r="C181" s="69" t="str">
        <f t="shared" si="30"/>
        <v/>
      </c>
      <c r="D181" s="70" t="str">
        <f t="shared" si="25"/>
        <v/>
      </c>
      <c r="E181" s="70" t="str">
        <f t="shared" si="26"/>
        <v/>
      </c>
      <c r="F181" s="70" t="str">
        <f t="shared" si="26"/>
        <v/>
      </c>
      <c r="G181" s="70" t="str">
        <f t="shared" si="27"/>
        <v/>
      </c>
      <c r="H181" s="70" t="str">
        <f>IF(M181=0,"",1+COUNTIF(会員コール!$A$1:$A$198,M181))</f>
        <v/>
      </c>
      <c r="I181" s="71"/>
      <c r="J181" s="71" t="str">
        <f t="shared" si="28"/>
        <v/>
      </c>
      <c r="K181" s="14"/>
      <c r="L181" s="49"/>
      <c r="M181">
        <f t="shared" si="29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24"/>
        <v/>
      </c>
      <c r="C182" s="69" t="str">
        <f t="shared" si="30"/>
        <v/>
      </c>
      <c r="D182" s="70" t="str">
        <f t="shared" si="25"/>
        <v/>
      </c>
      <c r="E182" s="70" t="str">
        <f t="shared" si="26"/>
        <v/>
      </c>
      <c r="F182" s="70" t="str">
        <f t="shared" si="26"/>
        <v/>
      </c>
      <c r="G182" s="70" t="str">
        <f t="shared" si="27"/>
        <v/>
      </c>
      <c r="H182" s="70" t="str">
        <f>IF(M182=0,"",1+COUNTIF(会員コール!$A$1:$A$198,M182))</f>
        <v/>
      </c>
      <c r="I182" s="71"/>
      <c r="J182" s="71" t="str">
        <f t="shared" si="28"/>
        <v/>
      </c>
      <c r="K182" s="14"/>
      <c r="L182" s="49"/>
      <c r="M182">
        <f t="shared" si="29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24"/>
        <v/>
      </c>
      <c r="C183" s="69" t="str">
        <f t="shared" si="30"/>
        <v/>
      </c>
      <c r="D183" s="70" t="str">
        <f t="shared" si="25"/>
        <v/>
      </c>
      <c r="E183" s="70" t="str">
        <f t="shared" si="26"/>
        <v/>
      </c>
      <c r="F183" s="70" t="str">
        <f t="shared" si="26"/>
        <v/>
      </c>
      <c r="G183" s="70" t="str">
        <f t="shared" si="27"/>
        <v/>
      </c>
      <c r="H183" s="70" t="str">
        <f>IF(M183=0,"",1+COUNTIF(会員コール!$A$1:$A$198,M183))</f>
        <v/>
      </c>
      <c r="I183" s="71"/>
      <c r="J183" s="71" t="str">
        <f t="shared" si="28"/>
        <v/>
      </c>
      <c r="K183" s="14"/>
      <c r="L183" s="49"/>
      <c r="M183">
        <f t="shared" si="29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24"/>
        <v/>
      </c>
      <c r="C184" s="69" t="str">
        <f t="shared" si="30"/>
        <v/>
      </c>
      <c r="D184" s="70" t="str">
        <f t="shared" si="25"/>
        <v/>
      </c>
      <c r="E184" s="70" t="str">
        <f t="shared" si="26"/>
        <v/>
      </c>
      <c r="F184" s="70" t="str">
        <f t="shared" si="26"/>
        <v/>
      </c>
      <c r="G184" s="70" t="str">
        <f t="shared" si="27"/>
        <v/>
      </c>
      <c r="H184" s="70" t="str">
        <f>IF(M184=0,"",1+COUNTIF(会員コール!$A$1:$A$198,M184))</f>
        <v/>
      </c>
      <c r="I184" s="71"/>
      <c r="J184" s="71" t="str">
        <f t="shared" si="28"/>
        <v/>
      </c>
      <c r="K184" s="14"/>
      <c r="L184" s="49"/>
      <c r="M184">
        <f t="shared" si="29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24"/>
        <v/>
      </c>
      <c r="C185" s="69" t="str">
        <f t="shared" si="30"/>
        <v/>
      </c>
      <c r="D185" s="70" t="str">
        <f t="shared" si="25"/>
        <v/>
      </c>
      <c r="E185" s="70" t="str">
        <f t="shared" si="26"/>
        <v/>
      </c>
      <c r="F185" s="70" t="str">
        <f t="shared" si="26"/>
        <v/>
      </c>
      <c r="G185" s="70" t="str">
        <f t="shared" si="27"/>
        <v/>
      </c>
      <c r="H185" s="70" t="str">
        <f>IF(M185=0,"",1+COUNTIF(会員コール!$A$1:$A$198,M185))</f>
        <v/>
      </c>
      <c r="I185" s="71"/>
      <c r="J185" s="71" t="str">
        <f t="shared" si="28"/>
        <v/>
      </c>
      <c r="K185" s="14"/>
      <c r="L185" s="49"/>
      <c r="M185">
        <f t="shared" si="29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24"/>
        <v/>
      </c>
      <c r="C186" s="69" t="str">
        <f t="shared" si="30"/>
        <v/>
      </c>
      <c r="D186" s="70" t="str">
        <f t="shared" si="25"/>
        <v/>
      </c>
      <c r="E186" s="70" t="str">
        <f t="shared" si="26"/>
        <v/>
      </c>
      <c r="F186" s="70" t="str">
        <f t="shared" si="26"/>
        <v/>
      </c>
      <c r="G186" s="70" t="str">
        <f t="shared" si="27"/>
        <v/>
      </c>
      <c r="H186" s="70" t="str">
        <f>IF(M186=0,"",1+COUNTIF(会員コール!$A$1:$A$198,M186))</f>
        <v/>
      </c>
      <c r="I186" s="71"/>
      <c r="J186" s="71" t="str">
        <f t="shared" si="28"/>
        <v/>
      </c>
      <c r="K186" s="14"/>
      <c r="L186" s="15"/>
      <c r="M186">
        <f t="shared" si="29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24"/>
        <v/>
      </c>
      <c r="C187" s="69" t="str">
        <f t="shared" si="30"/>
        <v/>
      </c>
      <c r="D187" s="73" t="str">
        <f t="shared" si="25"/>
        <v/>
      </c>
      <c r="E187" s="73" t="str">
        <f t="shared" si="26"/>
        <v/>
      </c>
      <c r="F187" s="73" t="str">
        <f t="shared" si="26"/>
        <v/>
      </c>
      <c r="G187" s="73" t="str">
        <f t="shared" si="27"/>
        <v/>
      </c>
      <c r="H187" s="73" t="str">
        <f>IF(M187=0,"",1+COUNTIF(会員コール!$A$1:$A$198,M187))</f>
        <v/>
      </c>
      <c r="I187" s="74"/>
      <c r="J187" s="74" t="str">
        <f t="shared" si="28"/>
        <v/>
      </c>
      <c r="K187" s="14"/>
      <c r="L187" s="15"/>
      <c r="M187">
        <f t="shared" si="29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24"/>
        <v/>
      </c>
      <c r="C188" s="69" t="str">
        <f t="shared" si="30"/>
        <v/>
      </c>
      <c r="D188" s="70" t="str">
        <f t="shared" si="25"/>
        <v/>
      </c>
      <c r="E188" s="70" t="str">
        <f t="shared" si="26"/>
        <v/>
      </c>
      <c r="F188" s="70" t="str">
        <f t="shared" si="26"/>
        <v/>
      </c>
      <c r="G188" s="70" t="str">
        <f t="shared" si="27"/>
        <v/>
      </c>
      <c r="H188" s="70" t="str">
        <f>IF(M188=0,"",1+COUNTIF(会員コール!$A$1:$A$198,M188))</f>
        <v/>
      </c>
      <c r="I188" s="71"/>
      <c r="J188" s="71" t="str">
        <f t="shared" si="28"/>
        <v/>
      </c>
      <c r="K188" s="14"/>
      <c r="L188" s="15"/>
      <c r="M188">
        <f t="shared" si="29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24"/>
        <v/>
      </c>
      <c r="C189" s="69" t="str">
        <f t="shared" si="30"/>
        <v/>
      </c>
      <c r="D189" s="70" t="str">
        <f t="shared" si="25"/>
        <v/>
      </c>
      <c r="E189" s="70" t="str">
        <f t="shared" si="26"/>
        <v/>
      </c>
      <c r="F189" s="70" t="str">
        <f t="shared" si="26"/>
        <v/>
      </c>
      <c r="G189" s="70" t="str">
        <f t="shared" si="27"/>
        <v/>
      </c>
      <c r="H189" s="70" t="str">
        <f>IF(M189=0,"",1+COUNTIF(会員コール!$A$1:$A$198,M189))</f>
        <v/>
      </c>
      <c r="I189" s="71"/>
      <c r="J189" s="71" t="str">
        <f t="shared" si="28"/>
        <v/>
      </c>
      <c r="K189" s="14"/>
      <c r="L189" s="15"/>
      <c r="M189">
        <f t="shared" si="29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24"/>
        <v/>
      </c>
      <c r="C190" s="69" t="str">
        <f t="shared" si="30"/>
        <v/>
      </c>
      <c r="D190" s="70" t="str">
        <f t="shared" si="25"/>
        <v/>
      </c>
      <c r="E190" s="70" t="str">
        <f t="shared" si="26"/>
        <v/>
      </c>
      <c r="F190" s="70" t="str">
        <f t="shared" si="26"/>
        <v/>
      </c>
      <c r="G190" s="70" t="str">
        <f t="shared" si="27"/>
        <v/>
      </c>
      <c r="H190" s="70" t="str">
        <f>IF(M190=0,"",1+COUNTIF(会員コール!$A$1:$A$198,M190))</f>
        <v/>
      </c>
      <c r="I190" s="71"/>
      <c r="J190" s="71" t="str">
        <f t="shared" si="28"/>
        <v/>
      </c>
      <c r="K190" s="14"/>
      <c r="L190" s="15"/>
      <c r="M190">
        <f t="shared" si="29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24"/>
        <v/>
      </c>
      <c r="C191" s="69" t="str">
        <f t="shared" si="30"/>
        <v/>
      </c>
      <c r="D191" s="70" t="str">
        <f t="shared" si="25"/>
        <v/>
      </c>
      <c r="E191" s="70" t="str">
        <f t="shared" si="26"/>
        <v/>
      </c>
      <c r="F191" s="70" t="str">
        <f t="shared" si="26"/>
        <v/>
      </c>
      <c r="G191" s="70" t="str">
        <f t="shared" si="27"/>
        <v/>
      </c>
      <c r="H191" s="70" t="str">
        <f>IF(M191=0,"",1+COUNTIF(会員コール!$A$1:$A$198,M191))</f>
        <v/>
      </c>
      <c r="I191" s="71"/>
      <c r="J191" s="71" t="str">
        <f t="shared" si="28"/>
        <v/>
      </c>
      <c r="K191" s="14"/>
      <c r="L191" s="15"/>
      <c r="M191">
        <f t="shared" si="29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24"/>
        <v/>
      </c>
      <c r="C192" s="69" t="str">
        <f t="shared" si="30"/>
        <v/>
      </c>
      <c r="D192" s="70" t="str">
        <f t="shared" si="25"/>
        <v/>
      </c>
      <c r="E192" s="70" t="str">
        <f t="shared" si="26"/>
        <v/>
      </c>
      <c r="F192" s="70" t="str">
        <f t="shared" si="26"/>
        <v/>
      </c>
      <c r="G192" s="70" t="str">
        <f t="shared" si="27"/>
        <v/>
      </c>
      <c r="H192" s="70" t="str">
        <f>IF(M192=0,"",1+COUNTIF(会員コール!$A$1:$A$198,M192))</f>
        <v/>
      </c>
      <c r="I192" s="71"/>
      <c r="J192" s="71" t="str">
        <f t="shared" si="28"/>
        <v/>
      </c>
      <c r="K192" s="14"/>
      <c r="L192" s="15"/>
      <c r="M192">
        <f t="shared" si="29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24"/>
        <v/>
      </c>
      <c r="C193" s="69" t="str">
        <f t="shared" si="30"/>
        <v/>
      </c>
      <c r="D193" s="70" t="str">
        <f t="shared" si="25"/>
        <v/>
      </c>
      <c r="E193" s="70" t="str">
        <f t="shared" si="26"/>
        <v/>
      </c>
      <c r="F193" s="70" t="str">
        <f t="shared" si="26"/>
        <v/>
      </c>
      <c r="G193" s="70" t="str">
        <f t="shared" si="27"/>
        <v/>
      </c>
      <c r="H193" s="70" t="str">
        <f>IF(M193=0,"",1+COUNTIF(会員コール!$A$1:$A$198,M193))</f>
        <v/>
      </c>
      <c r="I193" s="71"/>
      <c r="J193" s="71" t="str">
        <f t="shared" si="28"/>
        <v/>
      </c>
      <c r="K193" s="14"/>
      <c r="L193" s="15"/>
      <c r="M193">
        <f t="shared" si="29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24"/>
        <v/>
      </c>
      <c r="C194" s="69" t="str">
        <f t="shared" si="30"/>
        <v/>
      </c>
      <c r="D194" s="70" t="str">
        <f t="shared" si="25"/>
        <v/>
      </c>
      <c r="E194" s="70" t="str">
        <f t="shared" si="26"/>
        <v/>
      </c>
      <c r="F194" s="70" t="str">
        <f t="shared" si="26"/>
        <v/>
      </c>
      <c r="G194" s="70" t="str">
        <f t="shared" si="27"/>
        <v/>
      </c>
      <c r="H194" s="70" t="str">
        <f>IF(M194=0,"",1+COUNTIF(会員コール!$A$1:$A$198,M194))</f>
        <v/>
      </c>
      <c r="I194" s="71"/>
      <c r="J194" s="71" t="str">
        <f t="shared" si="28"/>
        <v/>
      </c>
      <c r="K194" s="14"/>
      <c r="L194" s="15"/>
      <c r="M194">
        <f t="shared" si="29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24"/>
        <v/>
      </c>
      <c r="C195" s="69" t="str">
        <f t="shared" si="30"/>
        <v/>
      </c>
      <c r="D195" s="73" t="str">
        <f t="shared" si="25"/>
        <v/>
      </c>
      <c r="E195" s="73" t="str">
        <f t="shared" si="26"/>
        <v/>
      </c>
      <c r="F195" s="73" t="str">
        <f t="shared" si="26"/>
        <v/>
      </c>
      <c r="G195" s="73" t="str">
        <f t="shared" si="27"/>
        <v/>
      </c>
      <c r="H195" s="73" t="str">
        <f>IF(M195=0,"",1+COUNTIF(会員コール!$A$1:$A$198,M195))</f>
        <v/>
      </c>
      <c r="I195" s="74"/>
      <c r="J195" s="74" t="str">
        <f t="shared" si="28"/>
        <v/>
      </c>
      <c r="K195" s="14"/>
      <c r="L195" s="15"/>
      <c r="M195">
        <f t="shared" si="29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24"/>
        <v/>
      </c>
      <c r="C196" s="69" t="str">
        <f t="shared" si="30"/>
        <v/>
      </c>
      <c r="D196" s="70" t="str">
        <f t="shared" si="25"/>
        <v/>
      </c>
      <c r="E196" s="70" t="str">
        <f t="shared" si="26"/>
        <v/>
      </c>
      <c r="F196" s="70" t="str">
        <f t="shared" si="26"/>
        <v/>
      </c>
      <c r="G196" s="70" t="str">
        <f t="shared" si="27"/>
        <v/>
      </c>
      <c r="H196" s="70" t="str">
        <f>IF(M196=0,"",1+COUNTIF(会員コール!$A$1:$A$198,M196))</f>
        <v/>
      </c>
      <c r="I196" s="71"/>
      <c r="J196" s="71" t="str">
        <f t="shared" si="28"/>
        <v/>
      </c>
      <c r="K196" s="14"/>
      <c r="L196" s="15"/>
      <c r="M196">
        <f t="shared" si="29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24"/>
        <v/>
      </c>
      <c r="C197" s="69" t="str">
        <f t="shared" si="30"/>
        <v/>
      </c>
      <c r="D197" s="73" t="str">
        <f t="shared" si="25"/>
        <v/>
      </c>
      <c r="E197" s="73" t="str">
        <f t="shared" si="26"/>
        <v/>
      </c>
      <c r="F197" s="73" t="str">
        <f t="shared" si="26"/>
        <v/>
      </c>
      <c r="G197" s="73" t="str">
        <f t="shared" si="27"/>
        <v/>
      </c>
      <c r="H197" s="73" t="str">
        <f>IF(M197=0,"",1+COUNTIF(会員コール!$A$1:$A$198,M197))</f>
        <v/>
      </c>
      <c r="I197" s="74"/>
      <c r="J197" s="74" t="str">
        <f t="shared" si="28"/>
        <v/>
      </c>
      <c r="K197" s="14"/>
      <c r="L197" s="15"/>
      <c r="M197">
        <f t="shared" si="29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24"/>
        <v/>
      </c>
      <c r="C198" s="69" t="str">
        <f t="shared" si="30"/>
        <v/>
      </c>
      <c r="D198" s="70" t="str">
        <f t="shared" si="25"/>
        <v/>
      </c>
      <c r="E198" s="70" t="str">
        <f t="shared" si="26"/>
        <v/>
      </c>
      <c r="F198" s="70" t="str">
        <f t="shared" si="26"/>
        <v/>
      </c>
      <c r="G198" s="70" t="str">
        <f t="shared" si="27"/>
        <v/>
      </c>
      <c r="H198" s="70" t="str">
        <f>IF(M198=0,"",1+COUNTIF(会員コール!$A$1:$A$198,M198))</f>
        <v/>
      </c>
      <c r="I198" s="71"/>
      <c r="J198" s="71" t="str">
        <f t="shared" si="28"/>
        <v/>
      </c>
      <c r="K198" s="14"/>
      <c r="L198" s="15"/>
      <c r="M198">
        <f t="shared" si="29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24"/>
        <v/>
      </c>
      <c r="C199" s="69" t="str">
        <f t="shared" si="30"/>
        <v/>
      </c>
      <c r="D199" s="73" t="str">
        <f t="shared" si="25"/>
        <v/>
      </c>
      <c r="E199" s="73" t="str">
        <f t="shared" si="26"/>
        <v/>
      </c>
      <c r="F199" s="73" t="str">
        <f t="shared" si="26"/>
        <v/>
      </c>
      <c r="G199" s="73" t="str">
        <f t="shared" si="27"/>
        <v/>
      </c>
      <c r="H199" s="73" t="str">
        <f>IF(M199=0,"",1+COUNTIF(会員コール!$A$1:$A$198,M199))</f>
        <v/>
      </c>
      <c r="I199" s="74"/>
      <c r="J199" s="74" t="str">
        <f t="shared" si="28"/>
        <v/>
      </c>
      <c r="K199" s="14"/>
      <c r="L199" s="15"/>
      <c r="M199">
        <f t="shared" si="29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24"/>
        <v/>
      </c>
      <c r="C200" s="69" t="str">
        <f t="shared" si="30"/>
        <v/>
      </c>
      <c r="D200" s="70" t="str">
        <f t="shared" si="25"/>
        <v/>
      </c>
      <c r="E200" s="70" t="str">
        <f t="shared" si="26"/>
        <v/>
      </c>
      <c r="F200" s="70" t="str">
        <f t="shared" si="26"/>
        <v/>
      </c>
      <c r="G200" s="70" t="str">
        <f t="shared" si="27"/>
        <v/>
      </c>
      <c r="H200" s="70" t="str">
        <f>IF(M200=0,"",1+COUNTIF(会員コール!$A$1:$A$198,M200))</f>
        <v/>
      </c>
      <c r="I200" s="71"/>
      <c r="J200" s="71" t="str">
        <f t="shared" si="28"/>
        <v/>
      </c>
      <c r="K200" s="14"/>
      <c r="L200" s="15"/>
      <c r="M200">
        <f t="shared" si="29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24"/>
        <v/>
      </c>
      <c r="C201" s="69" t="str">
        <f t="shared" si="30"/>
        <v/>
      </c>
      <c r="D201" s="73" t="str">
        <f t="shared" si="25"/>
        <v/>
      </c>
      <c r="E201" s="73" t="str">
        <f t="shared" si="26"/>
        <v/>
      </c>
      <c r="F201" s="73" t="str">
        <f t="shared" si="26"/>
        <v/>
      </c>
      <c r="G201" s="73" t="str">
        <f t="shared" si="27"/>
        <v/>
      </c>
      <c r="H201" s="73" t="str">
        <f>IF(M201=0,"",1+COUNTIF(会員コール!$A$1:$A$198,M201))</f>
        <v/>
      </c>
      <c r="I201" s="74"/>
      <c r="J201" s="74" t="str">
        <f t="shared" si="28"/>
        <v/>
      </c>
      <c r="K201" s="14"/>
      <c r="L201" s="15"/>
      <c r="M201">
        <f t="shared" si="29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si="24"/>
        <v/>
      </c>
      <c r="C202" s="69" t="str">
        <f t="shared" si="30"/>
        <v/>
      </c>
      <c r="D202" s="70" t="str">
        <f t="shared" si="25"/>
        <v/>
      </c>
      <c r="E202" s="70" t="str">
        <f t="shared" ref="E202:F219" si="31">IF(Q202="","",Q202)</f>
        <v/>
      </c>
      <c r="F202" s="70" t="str">
        <f t="shared" si="31"/>
        <v/>
      </c>
      <c r="G202" s="70" t="str">
        <f t="shared" si="27"/>
        <v/>
      </c>
      <c r="H202" s="70" t="str">
        <f>IF(M202=0,"",1+COUNTIF(会員コール!$A$1:$A$198,M202))</f>
        <v/>
      </c>
      <c r="I202" s="71"/>
      <c r="J202" s="71" t="str">
        <f t="shared" si="28"/>
        <v/>
      </c>
      <c r="K202" s="14"/>
      <c r="L202" s="15"/>
      <c r="M202">
        <f t="shared" si="29"/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24"/>
        <v/>
      </c>
      <c r="C203" s="69" t="str">
        <f t="shared" si="30"/>
        <v/>
      </c>
      <c r="D203" s="73" t="str">
        <f t="shared" si="25"/>
        <v/>
      </c>
      <c r="E203" s="73" t="str">
        <f t="shared" si="31"/>
        <v/>
      </c>
      <c r="F203" s="73" t="str">
        <f t="shared" si="31"/>
        <v/>
      </c>
      <c r="G203" s="73" t="str">
        <f t="shared" si="27"/>
        <v/>
      </c>
      <c r="H203" s="73" t="str">
        <f>IF(M203=0,"",1+COUNTIF(会員コール!$A$1:$A$198,M203))</f>
        <v/>
      </c>
      <c r="I203" s="74"/>
      <c r="J203" s="74" t="str">
        <f t="shared" si="28"/>
        <v/>
      </c>
      <c r="K203" s="14"/>
      <c r="L203" s="15"/>
      <c r="M203">
        <f t="shared" si="2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24"/>
        <v/>
      </c>
      <c r="C204" s="69" t="str">
        <f t="shared" si="30"/>
        <v/>
      </c>
      <c r="D204" s="70" t="str">
        <f t="shared" si="25"/>
        <v/>
      </c>
      <c r="E204" s="70" t="str">
        <f t="shared" si="31"/>
        <v/>
      </c>
      <c r="F204" s="70" t="str">
        <f t="shared" si="31"/>
        <v/>
      </c>
      <c r="G204" s="70" t="str">
        <f t="shared" si="27"/>
        <v/>
      </c>
      <c r="H204" s="70" t="str">
        <f>IF(M204=0,"",1+COUNTIF(会員コール!$A$1:$A$198,M204))</f>
        <v/>
      </c>
      <c r="I204" s="71"/>
      <c r="J204" s="71" t="str">
        <f t="shared" si="28"/>
        <v/>
      </c>
      <c r="K204" s="14"/>
      <c r="L204" s="15"/>
      <c r="M204">
        <f t="shared" si="2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24"/>
        <v/>
      </c>
      <c r="C205" s="69" t="str">
        <f t="shared" si="30"/>
        <v/>
      </c>
      <c r="D205" s="73" t="str">
        <f t="shared" si="25"/>
        <v/>
      </c>
      <c r="E205" s="73" t="str">
        <f t="shared" si="31"/>
        <v/>
      </c>
      <c r="F205" s="73" t="str">
        <f t="shared" si="31"/>
        <v/>
      </c>
      <c r="G205" s="73" t="str">
        <f t="shared" si="27"/>
        <v/>
      </c>
      <c r="H205" s="73" t="str">
        <f>IF(M205=0,"",1+COUNTIF(会員コール!$A$1:$A$198,M205))</f>
        <v/>
      </c>
      <c r="I205" s="74"/>
      <c r="J205" s="74" t="str">
        <f t="shared" si="28"/>
        <v/>
      </c>
      <c r="K205" s="14"/>
      <c r="L205" s="15"/>
      <c r="M205">
        <f t="shared" si="2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24"/>
        <v/>
      </c>
      <c r="C206" s="69" t="str">
        <f t="shared" si="30"/>
        <v/>
      </c>
      <c r="D206" s="70" t="str">
        <f t="shared" si="25"/>
        <v/>
      </c>
      <c r="E206" s="70" t="str">
        <f t="shared" si="31"/>
        <v/>
      </c>
      <c r="F206" s="70" t="str">
        <f t="shared" si="31"/>
        <v/>
      </c>
      <c r="G206" s="70" t="str">
        <f t="shared" si="27"/>
        <v/>
      </c>
      <c r="H206" s="70" t="str">
        <f>IF(M206=0,"",1+COUNTIF(会員コール!$A$1:$A$198,M206))</f>
        <v/>
      </c>
      <c r="I206" s="71"/>
      <c r="J206" s="71" t="str">
        <f t="shared" si="28"/>
        <v/>
      </c>
      <c r="K206" s="14"/>
      <c r="L206" s="15"/>
      <c r="M206">
        <f t="shared" si="2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24"/>
        <v/>
      </c>
      <c r="C207" s="69" t="str">
        <f t="shared" si="30"/>
        <v/>
      </c>
      <c r="D207" s="73" t="str">
        <f t="shared" si="25"/>
        <v/>
      </c>
      <c r="E207" s="73" t="str">
        <f t="shared" si="31"/>
        <v/>
      </c>
      <c r="F207" s="73" t="str">
        <f t="shared" si="31"/>
        <v/>
      </c>
      <c r="G207" s="73" t="str">
        <f t="shared" si="27"/>
        <v/>
      </c>
      <c r="H207" s="73" t="str">
        <f>IF(M207=0,"",1+COUNTIF(会員コール!$A$1:$A$198,M207))</f>
        <v/>
      </c>
      <c r="I207" s="74"/>
      <c r="J207" s="74" t="str">
        <f t="shared" si="28"/>
        <v/>
      </c>
      <c r="K207" s="14"/>
      <c r="L207" s="15"/>
      <c r="M207">
        <f t="shared" si="2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24"/>
        <v/>
      </c>
      <c r="C208" s="69" t="str">
        <f t="shared" si="30"/>
        <v/>
      </c>
      <c r="D208" s="70" t="str">
        <f t="shared" si="25"/>
        <v/>
      </c>
      <c r="E208" s="70" t="str">
        <f t="shared" si="31"/>
        <v/>
      </c>
      <c r="F208" s="70" t="str">
        <f t="shared" si="31"/>
        <v/>
      </c>
      <c r="G208" s="70" t="str">
        <f t="shared" si="27"/>
        <v/>
      </c>
      <c r="H208" s="70" t="str">
        <f>IF(M208=0,"",1+COUNTIF(会員コール!$A$1:$A$198,M208))</f>
        <v/>
      </c>
      <c r="I208" s="71"/>
      <c r="J208" s="71" t="str">
        <f t="shared" si="28"/>
        <v/>
      </c>
      <c r="K208" s="14"/>
      <c r="L208" s="15"/>
      <c r="M208">
        <f t="shared" si="2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24"/>
        <v/>
      </c>
      <c r="C209" s="69" t="str">
        <f t="shared" si="30"/>
        <v/>
      </c>
      <c r="D209" s="73" t="str">
        <f t="shared" si="25"/>
        <v/>
      </c>
      <c r="E209" s="73" t="str">
        <f t="shared" si="31"/>
        <v/>
      </c>
      <c r="F209" s="73" t="str">
        <f t="shared" si="31"/>
        <v/>
      </c>
      <c r="G209" s="73" t="str">
        <f t="shared" si="27"/>
        <v/>
      </c>
      <c r="H209" s="73" t="str">
        <f>IF(M209=0,"",1+COUNTIF(会員コール!$A$1:$A$198,M209))</f>
        <v/>
      </c>
      <c r="I209" s="74"/>
      <c r="J209" s="74" t="str">
        <f t="shared" si="28"/>
        <v/>
      </c>
      <c r="K209" s="14"/>
      <c r="L209" s="15"/>
      <c r="M209">
        <f t="shared" si="2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24"/>
        <v/>
      </c>
      <c r="C210" s="69" t="str">
        <f t="shared" si="30"/>
        <v/>
      </c>
      <c r="D210" s="70" t="str">
        <f t="shared" si="25"/>
        <v/>
      </c>
      <c r="E210" s="70" t="str">
        <f t="shared" si="31"/>
        <v/>
      </c>
      <c r="F210" s="70" t="str">
        <f t="shared" si="31"/>
        <v/>
      </c>
      <c r="G210" s="70" t="str">
        <f t="shared" si="27"/>
        <v/>
      </c>
      <c r="H210" s="70" t="str">
        <f>IF(M210=0,"",1+COUNTIF(会員コール!$A$1:$A$198,M210))</f>
        <v/>
      </c>
      <c r="I210" s="71"/>
      <c r="J210" s="71" t="str">
        <f t="shared" si="28"/>
        <v/>
      </c>
      <c r="K210" s="14"/>
      <c r="L210" s="15"/>
      <c r="M210">
        <f t="shared" si="2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24"/>
        <v/>
      </c>
      <c r="C211" s="69" t="str">
        <f t="shared" si="30"/>
        <v/>
      </c>
      <c r="D211" s="70" t="str">
        <f t="shared" si="25"/>
        <v/>
      </c>
      <c r="E211" s="70" t="str">
        <f t="shared" si="31"/>
        <v/>
      </c>
      <c r="F211" s="70" t="str">
        <f t="shared" si="31"/>
        <v/>
      </c>
      <c r="G211" s="70" t="str">
        <f t="shared" si="27"/>
        <v/>
      </c>
      <c r="H211" s="70" t="str">
        <f>IF(M211=0,"",1+COUNTIF(会員コール!$A$1:$A$198,M211))</f>
        <v/>
      </c>
      <c r="I211" s="71"/>
      <c r="J211" s="71" t="str">
        <f t="shared" si="28"/>
        <v/>
      </c>
      <c r="K211" s="14"/>
      <c r="L211" s="15"/>
      <c r="M211">
        <f t="shared" si="2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24"/>
        <v/>
      </c>
      <c r="C212" s="69" t="str">
        <f t="shared" si="30"/>
        <v/>
      </c>
      <c r="D212" s="73" t="str">
        <f t="shared" si="25"/>
        <v/>
      </c>
      <c r="E212" s="73" t="str">
        <f t="shared" si="31"/>
        <v/>
      </c>
      <c r="F212" s="73" t="str">
        <f t="shared" si="31"/>
        <v/>
      </c>
      <c r="G212" s="73" t="str">
        <f t="shared" si="27"/>
        <v/>
      </c>
      <c r="H212" s="73" t="str">
        <f>IF(M212=0,"",1+COUNTIF(会員コール!$A$1:$A$198,M212))</f>
        <v/>
      </c>
      <c r="I212" s="74"/>
      <c r="J212" s="74" t="str">
        <f t="shared" si="28"/>
        <v/>
      </c>
      <c r="K212" s="14"/>
      <c r="L212" s="15"/>
      <c r="M212">
        <f t="shared" si="2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24"/>
        <v/>
      </c>
      <c r="C213" s="69" t="str">
        <f t="shared" si="30"/>
        <v/>
      </c>
      <c r="D213" s="70" t="str">
        <f t="shared" si="25"/>
        <v/>
      </c>
      <c r="E213" s="70" t="str">
        <f t="shared" si="31"/>
        <v/>
      </c>
      <c r="F213" s="70" t="str">
        <f t="shared" si="31"/>
        <v/>
      </c>
      <c r="G213" s="70" t="str">
        <f t="shared" si="27"/>
        <v/>
      </c>
      <c r="H213" s="70" t="str">
        <f>IF(M213=0,"",1+COUNTIF(会員コール!$A$1:$A$198,M213))</f>
        <v/>
      </c>
      <c r="I213" s="71"/>
      <c r="J213" s="71" t="str">
        <f t="shared" si="28"/>
        <v/>
      </c>
      <c r="K213" s="14"/>
      <c r="L213" s="15"/>
      <c r="M213">
        <f t="shared" si="2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24"/>
        <v/>
      </c>
      <c r="C214" s="69" t="str">
        <f t="shared" si="30"/>
        <v/>
      </c>
      <c r="D214" s="73" t="str">
        <f t="shared" si="25"/>
        <v/>
      </c>
      <c r="E214" s="73" t="str">
        <f t="shared" si="31"/>
        <v/>
      </c>
      <c r="F214" s="73" t="str">
        <f t="shared" si="31"/>
        <v/>
      </c>
      <c r="G214" s="73" t="str">
        <f t="shared" si="27"/>
        <v/>
      </c>
      <c r="H214" s="73" t="str">
        <f>IF(M214=0,"",1+COUNTIF(会員コール!$A$1:$A$198,M214))</f>
        <v/>
      </c>
      <c r="I214" s="74"/>
      <c r="J214" s="74" t="str">
        <f t="shared" si="28"/>
        <v/>
      </c>
      <c r="K214" s="14"/>
      <c r="L214" s="15"/>
      <c r="M214">
        <f t="shared" si="2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24"/>
        <v/>
      </c>
      <c r="C215" s="69" t="str">
        <f t="shared" si="30"/>
        <v/>
      </c>
      <c r="D215" s="70" t="str">
        <f t="shared" si="25"/>
        <v/>
      </c>
      <c r="E215" s="70" t="str">
        <f t="shared" si="31"/>
        <v/>
      </c>
      <c r="F215" s="70" t="str">
        <f t="shared" si="31"/>
        <v/>
      </c>
      <c r="G215" s="70" t="str">
        <f t="shared" si="27"/>
        <v/>
      </c>
      <c r="H215" s="70" t="str">
        <f>IF(M215=0,"",1+COUNTIF(会員コール!$A$1:$A$198,M215))</f>
        <v/>
      </c>
      <c r="I215" s="71"/>
      <c r="J215" s="71" t="str">
        <f t="shared" si="28"/>
        <v/>
      </c>
      <c r="K215" s="14"/>
      <c r="L215" s="15"/>
      <c r="M215">
        <f t="shared" si="2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24"/>
        <v/>
      </c>
      <c r="C216" s="69" t="str">
        <f t="shared" si="30"/>
        <v/>
      </c>
      <c r="D216" s="73" t="str">
        <f t="shared" si="25"/>
        <v/>
      </c>
      <c r="E216" s="73" t="str">
        <f t="shared" si="31"/>
        <v/>
      </c>
      <c r="F216" s="73" t="str">
        <f t="shared" si="31"/>
        <v/>
      </c>
      <c r="G216" s="73" t="str">
        <f t="shared" si="27"/>
        <v/>
      </c>
      <c r="H216" s="73" t="str">
        <f>IF(M216=0,"",1+COUNTIF(会員コール!$A$1:$A$198,M216))</f>
        <v/>
      </c>
      <c r="I216" s="74"/>
      <c r="J216" s="74" t="str">
        <f t="shared" si="28"/>
        <v/>
      </c>
      <c r="K216" s="14"/>
      <c r="L216" s="15"/>
      <c r="M216">
        <f t="shared" si="2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24"/>
        <v/>
      </c>
      <c r="C217" s="69" t="str">
        <f t="shared" si="30"/>
        <v/>
      </c>
      <c r="D217" s="70" t="str">
        <f t="shared" si="25"/>
        <v/>
      </c>
      <c r="E217" s="70" t="str">
        <f t="shared" si="31"/>
        <v/>
      </c>
      <c r="F217" s="70" t="str">
        <f t="shared" si="31"/>
        <v/>
      </c>
      <c r="G217" s="70" t="str">
        <f t="shared" si="27"/>
        <v/>
      </c>
      <c r="H217" s="70" t="str">
        <f>IF(M217=0,"",1+COUNTIF(会員コール!$A$1:$A$198,M217))</f>
        <v/>
      </c>
      <c r="I217" s="71"/>
      <c r="J217" s="71" t="str">
        <f t="shared" si="28"/>
        <v/>
      </c>
      <c r="K217" s="14"/>
      <c r="L217" s="15"/>
      <c r="M217">
        <f t="shared" si="2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24"/>
        <v/>
      </c>
      <c r="C218" s="69" t="str">
        <f t="shared" si="30"/>
        <v/>
      </c>
      <c r="D218" s="70" t="str">
        <f t="shared" si="25"/>
        <v/>
      </c>
      <c r="E218" s="70" t="str">
        <f t="shared" si="31"/>
        <v/>
      </c>
      <c r="F218" s="70" t="str">
        <f t="shared" si="31"/>
        <v/>
      </c>
      <c r="G218" s="70" t="str">
        <f t="shared" si="27"/>
        <v/>
      </c>
      <c r="H218" s="70" t="str">
        <f>IF(M218=0,"",1+COUNTIF(会員コール!$A$1:$A$198,M218))</f>
        <v/>
      </c>
      <c r="I218" s="71"/>
      <c r="J218" s="71" t="str">
        <f t="shared" si="28"/>
        <v/>
      </c>
      <c r="K218" s="14"/>
      <c r="L218" s="15"/>
      <c r="M218">
        <f t="shared" si="2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24"/>
        <v/>
      </c>
      <c r="C219" s="76" t="str">
        <f>IF(P219="","",LEFT(P219,6))</f>
        <v/>
      </c>
      <c r="D219" s="77" t="str">
        <f t="shared" si="25"/>
        <v/>
      </c>
      <c r="E219" s="77" t="str">
        <f t="shared" si="31"/>
        <v/>
      </c>
      <c r="F219" s="77" t="str">
        <f t="shared" si="31"/>
        <v/>
      </c>
      <c r="G219" s="77" t="str">
        <f t="shared" si="27"/>
        <v/>
      </c>
      <c r="H219" s="77" t="str">
        <f>IF(M219=0,"",1+COUNTIF(会員コール!$A$1:$A$198,M219))</f>
        <v/>
      </c>
      <c r="I219" s="78"/>
      <c r="J219" s="78" t="str">
        <f t="shared" si="28"/>
        <v/>
      </c>
      <c r="K219" s="14"/>
      <c r="L219" s="15"/>
      <c r="M219">
        <f t="shared" si="2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9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10</v>
      </c>
      <c r="C222" s="170"/>
      <c r="D222" s="47" t="str">
        <f>基本データ入力!$B$8</f>
        <v>JA1QRZ</v>
      </c>
      <c r="E222" s="52" t="s">
        <v>136</v>
      </c>
      <c r="F222" s="47" t="s">
        <v>314</v>
      </c>
      <c r="G222" s="171" t="s">
        <v>137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11</v>
      </c>
      <c r="C223" s="91" t="s">
        <v>411</v>
      </c>
      <c r="D223" s="18" t="s">
        <v>12</v>
      </c>
      <c r="E223" s="172" t="s">
        <v>13</v>
      </c>
      <c r="F223" s="172"/>
      <c r="G223" s="18" t="s">
        <v>14</v>
      </c>
      <c r="H223" s="17" t="s">
        <v>15</v>
      </c>
      <c r="I223" s="18" t="s">
        <v>16</v>
      </c>
      <c r="J223" s="18" t="s">
        <v>17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74" si="32">IF(O225="","",O225)</f>
        <v/>
      </c>
      <c r="C225" s="65" t="str">
        <f>IF(P225="","",LEFT(P225,6))</f>
        <v/>
      </c>
      <c r="D225" s="66" t="str">
        <f t="shared" ref="D225:D274" si="33">IF(N225="","",N225)</f>
        <v/>
      </c>
      <c r="E225" s="66" t="str">
        <f t="shared" ref="E225:F256" si="34">IF(Q225="","",Q225)</f>
        <v/>
      </c>
      <c r="F225" s="66" t="str">
        <f t="shared" si="34"/>
        <v/>
      </c>
      <c r="G225" s="66" t="str">
        <f t="shared" ref="G225:G274" si="35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74" si="36">IF(T225="","",T225)</f>
        <v/>
      </c>
      <c r="K225" s="14"/>
      <c r="L225" s="49"/>
      <c r="M225">
        <f t="shared" ref="M225:M274" si="37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32"/>
        <v/>
      </c>
      <c r="C226" s="69" t="str">
        <f>IF(P226="","",LEFT(P226,6))</f>
        <v/>
      </c>
      <c r="D226" s="70" t="str">
        <f t="shared" si="33"/>
        <v/>
      </c>
      <c r="E226" s="70" t="str">
        <f t="shared" si="34"/>
        <v/>
      </c>
      <c r="F226" s="70" t="str">
        <f t="shared" si="34"/>
        <v/>
      </c>
      <c r="G226" s="70" t="str">
        <f t="shared" si="35"/>
        <v/>
      </c>
      <c r="H226" s="70" t="str">
        <f>IF(M226=0,"",1+COUNTIF(会員コール!$A$1:$A$198,M226))</f>
        <v/>
      </c>
      <c r="I226" s="71"/>
      <c r="J226" s="71" t="str">
        <f t="shared" si="36"/>
        <v/>
      </c>
      <c r="K226" s="14"/>
      <c r="L226" s="49"/>
      <c r="M226">
        <f t="shared" si="37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32"/>
        <v/>
      </c>
      <c r="C227" s="69" t="str">
        <f t="shared" ref="C227:C273" si="38">IF(P227="","",LEFT(P227,6))</f>
        <v/>
      </c>
      <c r="D227" s="70" t="str">
        <f t="shared" si="33"/>
        <v/>
      </c>
      <c r="E227" s="70" t="str">
        <f t="shared" si="34"/>
        <v/>
      </c>
      <c r="F227" s="70" t="str">
        <f t="shared" si="34"/>
        <v/>
      </c>
      <c r="G227" s="70" t="str">
        <f t="shared" si="35"/>
        <v/>
      </c>
      <c r="H227" s="70" t="str">
        <f>IF(M227=0,"",1+COUNTIF(会員コール!$A$1:$A$198,M227))</f>
        <v/>
      </c>
      <c r="I227" s="71"/>
      <c r="J227" s="71" t="str">
        <f t="shared" si="36"/>
        <v/>
      </c>
      <c r="K227" s="14"/>
      <c r="L227" s="49"/>
      <c r="M227">
        <f t="shared" si="37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32"/>
        <v/>
      </c>
      <c r="C228" s="69" t="str">
        <f t="shared" si="38"/>
        <v/>
      </c>
      <c r="D228" s="70" t="str">
        <f t="shared" si="33"/>
        <v/>
      </c>
      <c r="E228" s="70" t="str">
        <f t="shared" si="34"/>
        <v/>
      </c>
      <c r="F228" s="70" t="str">
        <f t="shared" si="34"/>
        <v/>
      </c>
      <c r="G228" s="70" t="str">
        <f t="shared" si="35"/>
        <v/>
      </c>
      <c r="H228" s="70" t="str">
        <f>IF(M228=0,"",1+COUNTIF(会員コール!$A$1:$A$198,M228))</f>
        <v/>
      </c>
      <c r="I228" s="71"/>
      <c r="J228" s="71" t="str">
        <f t="shared" si="36"/>
        <v/>
      </c>
      <c r="K228" s="14"/>
      <c r="L228" s="49"/>
      <c r="M228">
        <f t="shared" si="37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32"/>
        <v/>
      </c>
      <c r="C229" s="69" t="str">
        <f t="shared" si="38"/>
        <v/>
      </c>
      <c r="D229" s="70" t="str">
        <f t="shared" si="33"/>
        <v/>
      </c>
      <c r="E229" s="70" t="str">
        <f t="shared" si="34"/>
        <v/>
      </c>
      <c r="F229" s="70" t="str">
        <f t="shared" si="34"/>
        <v/>
      </c>
      <c r="G229" s="70" t="str">
        <f t="shared" si="35"/>
        <v/>
      </c>
      <c r="H229" s="70" t="str">
        <f>IF(M229=0,"",1+COUNTIF(会員コール!$A$1:$A$198,M229))</f>
        <v/>
      </c>
      <c r="I229" s="71"/>
      <c r="J229" s="71" t="str">
        <f t="shared" si="36"/>
        <v/>
      </c>
      <c r="K229" s="14"/>
      <c r="L229" s="49"/>
      <c r="M229">
        <f t="shared" si="37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32"/>
        <v/>
      </c>
      <c r="C230" s="69" t="str">
        <f t="shared" si="38"/>
        <v/>
      </c>
      <c r="D230" s="70" t="str">
        <f t="shared" si="33"/>
        <v/>
      </c>
      <c r="E230" s="70" t="str">
        <f t="shared" si="34"/>
        <v/>
      </c>
      <c r="F230" s="70" t="str">
        <f t="shared" si="34"/>
        <v/>
      </c>
      <c r="G230" s="70" t="str">
        <f t="shared" si="35"/>
        <v/>
      </c>
      <c r="H230" s="70" t="str">
        <f>IF(M230=0,"",1+COUNTIF(会員コール!$A$1:$A$198,M230))</f>
        <v/>
      </c>
      <c r="I230" s="71"/>
      <c r="J230" s="71" t="str">
        <f t="shared" si="36"/>
        <v/>
      </c>
      <c r="K230" s="14"/>
      <c r="L230" s="49"/>
      <c r="M230">
        <f t="shared" si="37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32"/>
        <v/>
      </c>
      <c r="C231" s="69" t="str">
        <f t="shared" si="38"/>
        <v/>
      </c>
      <c r="D231" s="70" t="str">
        <f t="shared" si="33"/>
        <v/>
      </c>
      <c r="E231" s="70" t="str">
        <f t="shared" si="34"/>
        <v/>
      </c>
      <c r="F231" s="70" t="str">
        <f t="shared" si="34"/>
        <v/>
      </c>
      <c r="G231" s="70" t="str">
        <f t="shared" si="35"/>
        <v/>
      </c>
      <c r="H231" s="70" t="str">
        <f>IF(M231=0,"",1+COUNTIF(会員コール!$A$1:$A$198,M231))</f>
        <v/>
      </c>
      <c r="I231" s="71"/>
      <c r="J231" s="71" t="str">
        <f t="shared" si="36"/>
        <v/>
      </c>
      <c r="K231" s="14"/>
      <c r="L231" s="49"/>
      <c r="M231">
        <f t="shared" si="37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32"/>
        <v/>
      </c>
      <c r="C232" s="69" t="str">
        <f t="shared" si="38"/>
        <v/>
      </c>
      <c r="D232" s="70" t="str">
        <f t="shared" si="33"/>
        <v/>
      </c>
      <c r="E232" s="70" t="str">
        <f t="shared" si="34"/>
        <v/>
      </c>
      <c r="F232" s="70" t="str">
        <f t="shared" si="34"/>
        <v/>
      </c>
      <c r="G232" s="70" t="str">
        <f t="shared" si="35"/>
        <v/>
      </c>
      <c r="H232" s="70" t="str">
        <f>IF(M232=0,"",1+COUNTIF(会員コール!$A$1:$A$198,M232))</f>
        <v/>
      </c>
      <c r="I232" s="71"/>
      <c r="J232" s="71" t="str">
        <f t="shared" si="36"/>
        <v/>
      </c>
      <c r="K232" s="14"/>
      <c r="L232" s="49"/>
      <c r="M232">
        <f t="shared" si="37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32"/>
        <v/>
      </c>
      <c r="C233" s="69" t="str">
        <f t="shared" si="38"/>
        <v/>
      </c>
      <c r="D233" s="70" t="str">
        <f t="shared" si="33"/>
        <v/>
      </c>
      <c r="E233" s="70" t="str">
        <f t="shared" si="34"/>
        <v/>
      </c>
      <c r="F233" s="70" t="str">
        <f t="shared" si="34"/>
        <v/>
      </c>
      <c r="G233" s="70" t="str">
        <f t="shared" si="35"/>
        <v/>
      </c>
      <c r="H233" s="70" t="str">
        <f>IF(M233=0,"",1+COUNTIF(会員コール!$A$1:$A$198,M233))</f>
        <v/>
      </c>
      <c r="I233" s="71"/>
      <c r="J233" s="71" t="str">
        <f t="shared" si="36"/>
        <v/>
      </c>
      <c r="K233" s="14"/>
      <c r="L233" s="49"/>
      <c r="M233">
        <f t="shared" si="37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32"/>
        <v/>
      </c>
      <c r="C234" s="69" t="str">
        <f t="shared" si="38"/>
        <v/>
      </c>
      <c r="D234" s="70" t="str">
        <f t="shared" si="33"/>
        <v/>
      </c>
      <c r="E234" s="70" t="str">
        <f t="shared" si="34"/>
        <v/>
      </c>
      <c r="F234" s="70" t="str">
        <f t="shared" si="34"/>
        <v/>
      </c>
      <c r="G234" s="70" t="str">
        <f t="shared" si="35"/>
        <v/>
      </c>
      <c r="H234" s="70" t="str">
        <f>IF(M234=0,"",1+COUNTIF(会員コール!$A$1:$A$198,M234))</f>
        <v/>
      </c>
      <c r="I234" s="71"/>
      <c r="J234" s="71" t="str">
        <f t="shared" si="36"/>
        <v/>
      </c>
      <c r="K234" s="14"/>
      <c r="L234" s="49"/>
      <c r="M234">
        <f t="shared" si="37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32"/>
        <v/>
      </c>
      <c r="C235" s="69" t="str">
        <f t="shared" si="38"/>
        <v/>
      </c>
      <c r="D235" s="70" t="str">
        <f t="shared" si="33"/>
        <v/>
      </c>
      <c r="E235" s="70" t="str">
        <f t="shared" si="34"/>
        <v/>
      </c>
      <c r="F235" s="70" t="str">
        <f t="shared" si="34"/>
        <v/>
      </c>
      <c r="G235" s="70" t="str">
        <f t="shared" si="35"/>
        <v/>
      </c>
      <c r="H235" s="70" t="str">
        <f>IF(M235=0,"",1+COUNTIF(会員コール!$A$1:$A$198,M235))</f>
        <v/>
      </c>
      <c r="I235" s="71"/>
      <c r="J235" s="71" t="str">
        <f t="shared" si="36"/>
        <v/>
      </c>
      <c r="K235" s="14"/>
      <c r="L235" s="49"/>
      <c r="M235">
        <f t="shared" si="37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32"/>
        <v/>
      </c>
      <c r="C236" s="69" t="str">
        <f t="shared" si="38"/>
        <v/>
      </c>
      <c r="D236" s="70" t="str">
        <f t="shared" si="33"/>
        <v/>
      </c>
      <c r="E236" s="70" t="str">
        <f t="shared" si="34"/>
        <v/>
      </c>
      <c r="F236" s="70" t="str">
        <f t="shared" si="34"/>
        <v/>
      </c>
      <c r="G236" s="70" t="str">
        <f t="shared" si="35"/>
        <v/>
      </c>
      <c r="H236" s="70" t="str">
        <f>IF(M236=0,"",1+COUNTIF(会員コール!$A$1:$A$198,M236))</f>
        <v/>
      </c>
      <c r="I236" s="71"/>
      <c r="J236" s="71" t="str">
        <f t="shared" si="36"/>
        <v/>
      </c>
      <c r="K236" s="14"/>
      <c r="L236" s="49"/>
      <c r="M236">
        <f t="shared" si="37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32"/>
        <v/>
      </c>
      <c r="C237" s="69" t="str">
        <f t="shared" si="38"/>
        <v/>
      </c>
      <c r="D237" s="70" t="str">
        <f t="shared" si="33"/>
        <v/>
      </c>
      <c r="E237" s="70" t="str">
        <f t="shared" si="34"/>
        <v/>
      </c>
      <c r="F237" s="70" t="str">
        <f t="shared" si="34"/>
        <v/>
      </c>
      <c r="G237" s="70" t="str">
        <f t="shared" si="35"/>
        <v/>
      </c>
      <c r="H237" s="70" t="str">
        <f>IF(M237=0,"",1+COUNTIF(会員コール!$A$1:$A$198,M237))</f>
        <v/>
      </c>
      <c r="I237" s="71"/>
      <c r="J237" s="71" t="str">
        <f t="shared" si="36"/>
        <v/>
      </c>
      <c r="K237" s="14"/>
      <c r="L237" s="49"/>
      <c r="M237">
        <f t="shared" si="37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32"/>
        <v/>
      </c>
      <c r="C238" s="69" t="str">
        <f t="shared" si="38"/>
        <v/>
      </c>
      <c r="D238" s="70" t="str">
        <f t="shared" si="33"/>
        <v/>
      </c>
      <c r="E238" s="70" t="str">
        <f t="shared" si="34"/>
        <v/>
      </c>
      <c r="F238" s="70" t="str">
        <f t="shared" si="34"/>
        <v/>
      </c>
      <c r="G238" s="70" t="str">
        <f t="shared" si="35"/>
        <v/>
      </c>
      <c r="H238" s="70" t="str">
        <f>IF(M238=0,"",1+COUNTIF(会員コール!$A$1:$A$198,M238))</f>
        <v/>
      </c>
      <c r="I238" s="71"/>
      <c r="J238" s="71" t="str">
        <f t="shared" si="36"/>
        <v/>
      </c>
      <c r="K238" s="14"/>
      <c r="L238" s="49"/>
      <c r="M238">
        <f t="shared" si="37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32"/>
        <v/>
      </c>
      <c r="C239" s="69" t="str">
        <f t="shared" si="38"/>
        <v/>
      </c>
      <c r="D239" s="70" t="str">
        <f t="shared" si="33"/>
        <v/>
      </c>
      <c r="E239" s="70" t="str">
        <f t="shared" si="34"/>
        <v/>
      </c>
      <c r="F239" s="70" t="str">
        <f t="shared" si="34"/>
        <v/>
      </c>
      <c r="G239" s="70" t="str">
        <f t="shared" si="35"/>
        <v/>
      </c>
      <c r="H239" s="70" t="str">
        <f>IF(M239=0,"",1+COUNTIF(会員コール!$A$1:$A$198,M239))</f>
        <v/>
      </c>
      <c r="I239" s="71"/>
      <c r="J239" s="71" t="str">
        <f t="shared" si="36"/>
        <v/>
      </c>
      <c r="K239" s="14"/>
      <c r="L239" s="49"/>
      <c r="M239">
        <f t="shared" si="37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32"/>
        <v/>
      </c>
      <c r="C240" s="69" t="str">
        <f t="shared" si="38"/>
        <v/>
      </c>
      <c r="D240" s="70" t="str">
        <f t="shared" si="33"/>
        <v/>
      </c>
      <c r="E240" s="70" t="str">
        <f t="shared" si="34"/>
        <v/>
      </c>
      <c r="F240" s="70" t="str">
        <f t="shared" si="34"/>
        <v/>
      </c>
      <c r="G240" s="70" t="str">
        <f t="shared" si="35"/>
        <v/>
      </c>
      <c r="H240" s="70" t="str">
        <f>IF(M240=0,"",1+COUNTIF(会員コール!$A$1:$A$198,M240))</f>
        <v/>
      </c>
      <c r="I240" s="71"/>
      <c r="J240" s="71" t="str">
        <f t="shared" si="36"/>
        <v/>
      </c>
      <c r="K240" s="14"/>
      <c r="L240" s="49"/>
      <c r="M240">
        <f t="shared" si="37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32"/>
        <v/>
      </c>
      <c r="C241" s="69" t="str">
        <f t="shared" si="38"/>
        <v/>
      </c>
      <c r="D241" s="70" t="str">
        <f t="shared" si="33"/>
        <v/>
      </c>
      <c r="E241" s="70" t="str">
        <f t="shared" si="34"/>
        <v/>
      </c>
      <c r="F241" s="70" t="str">
        <f t="shared" si="34"/>
        <v/>
      </c>
      <c r="G241" s="70" t="str">
        <f t="shared" si="35"/>
        <v/>
      </c>
      <c r="H241" s="70" t="str">
        <f>IF(M241=0,"",1+COUNTIF(会員コール!$A$1:$A$198,M241))</f>
        <v/>
      </c>
      <c r="I241" s="71"/>
      <c r="J241" s="71" t="str">
        <f t="shared" si="36"/>
        <v/>
      </c>
      <c r="K241" s="14"/>
      <c r="L241" s="15"/>
      <c r="M241">
        <f t="shared" si="37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32"/>
        <v/>
      </c>
      <c r="C242" s="69" t="str">
        <f t="shared" si="38"/>
        <v/>
      </c>
      <c r="D242" s="73" t="str">
        <f t="shared" si="33"/>
        <v/>
      </c>
      <c r="E242" s="73" t="str">
        <f t="shared" si="34"/>
        <v/>
      </c>
      <c r="F242" s="73" t="str">
        <f t="shared" si="34"/>
        <v/>
      </c>
      <c r="G242" s="73" t="str">
        <f t="shared" si="35"/>
        <v/>
      </c>
      <c r="H242" s="73" t="str">
        <f>IF(M242=0,"",1+COUNTIF(会員コール!$A$1:$A$198,M242))</f>
        <v/>
      </c>
      <c r="I242" s="74"/>
      <c r="J242" s="74" t="str">
        <f t="shared" si="36"/>
        <v/>
      </c>
      <c r="K242" s="14"/>
      <c r="L242" s="15"/>
      <c r="M242">
        <f t="shared" si="37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32"/>
        <v/>
      </c>
      <c r="C243" s="69" t="str">
        <f t="shared" si="38"/>
        <v/>
      </c>
      <c r="D243" s="70" t="str">
        <f t="shared" si="33"/>
        <v/>
      </c>
      <c r="E243" s="70" t="str">
        <f t="shared" si="34"/>
        <v/>
      </c>
      <c r="F243" s="70" t="str">
        <f t="shared" si="34"/>
        <v/>
      </c>
      <c r="G243" s="70" t="str">
        <f t="shared" si="35"/>
        <v/>
      </c>
      <c r="H243" s="70" t="str">
        <f>IF(M243=0,"",1+COUNTIF(会員コール!$A$1:$A$198,M243))</f>
        <v/>
      </c>
      <c r="I243" s="71"/>
      <c r="J243" s="71" t="str">
        <f t="shared" si="36"/>
        <v/>
      </c>
      <c r="K243" s="14"/>
      <c r="L243" s="15"/>
      <c r="M243">
        <f t="shared" si="37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32"/>
        <v/>
      </c>
      <c r="C244" s="69" t="str">
        <f t="shared" si="38"/>
        <v/>
      </c>
      <c r="D244" s="70" t="str">
        <f t="shared" si="33"/>
        <v/>
      </c>
      <c r="E244" s="70" t="str">
        <f t="shared" si="34"/>
        <v/>
      </c>
      <c r="F244" s="70" t="str">
        <f t="shared" si="34"/>
        <v/>
      </c>
      <c r="G244" s="70" t="str">
        <f t="shared" si="35"/>
        <v/>
      </c>
      <c r="H244" s="70" t="str">
        <f>IF(M244=0,"",1+COUNTIF(会員コール!$A$1:$A$198,M244))</f>
        <v/>
      </c>
      <c r="I244" s="71"/>
      <c r="J244" s="71" t="str">
        <f t="shared" si="36"/>
        <v/>
      </c>
      <c r="K244" s="14"/>
      <c r="L244" s="15"/>
      <c r="M244">
        <f t="shared" si="37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32"/>
        <v/>
      </c>
      <c r="C245" s="69" t="str">
        <f t="shared" si="38"/>
        <v/>
      </c>
      <c r="D245" s="70" t="str">
        <f t="shared" si="33"/>
        <v/>
      </c>
      <c r="E245" s="70" t="str">
        <f t="shared" si="34"/>
        <v/>
      </c>
      <c r="F245" s="70" t="str">
        <f t="shared" si="34"/>
        <v/>
      </c>
      <c r="G245" s="70" t="str">
        <f t="shared" si="35"/>
        <v/>
      </c>
      <c r="H245" s="70" t="str">
        <f>IF(M245=0,"",1+COUNTIF(会員コール!$A$1:$A$198,M245))</f>
        <v/>
      </c>
      <c r="I245" s="71"/>
      <c r="J245" s="71" t="str">
        <f t="shared" si="36"/>
        <v/>
      </c>
      <c r="K245" s="14"/>
      <c r="L245" s="15"/>
      <c r="M245">
        <f t="shared" si="37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32"/>
        <v/>
      </c>
      <c r="C246" s="69" t="str">
        <f t="shared" si="38"/>
        <v/>
      </c>
      <c r="D246" s="70" t="str">
        <f t="shared" si="33"/>
        <v/>
      </c>
      <c r="E246" s="70" t="str">
        <f t="shared" si="34"/>
        <v/>
      </c>
      <c r="F246" s="70" t="str">
        <f t="shared" si="34"/>
        <v/>
      </c>
      <c r="G246" s="70" t="str">
        <f t="shared" si="35"/>
        <v/>
      </c>
      <c r="H246" s="70" t="str">
        <f>IF(M246=0,"",1+COUNTIF(会員コール!$A$1:$A$198,M246))</f>
        <v/>
      </c>
      <c r="I246" s="71"/>
      <c r="J246" s="71" t="str">
        <f t="shared" si="36"/>
        <v/>
      </c>
      <c r="K246" s="14"/>
      <c r="L246" s="15"/>
      <c r="M246">
        <f t="shared" si="37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32"/>
        <v/>
      </c>
      <c r="C247" s="69" t="str">
        <f t="shared" si="38"/>
        <v/>
      </c>
      <c r="D247" s="70" t="str">
        <f t="shared" si="33"/>
        <v/>
      </c>
      <c r="E247" s="70" t="str">
        <f t="shared" si="34"/>
        <v/>
      </c>
      <c r="F247" s="70" t="str">
        <f t="shared" si="34"/>
        <v/>
      </c>
      <c r="G247" s="70" t="str">
        <f t="shared" si="35"/>
        <v/>
      </c>
      <c r="H247" s="70" t="str">
        <f>IF(M247=0,"",1+COUNTIF(会員コール!$A$1:$A$198,M247))</f>
        <v/>
      </c>
      <c r="I247" s="71"/>
      <c r="J247" s="71" t="str">
        <f t="shared" si="36"/>
        <v/>
      </c>
      <c r="K247" s="14"/>
      <c r="L247" s="15"/>
      <c r="M247">
        <f t="shared" si="37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32"/>
        <v/>
      </c>
      <c r="C248" s="69" t="str">
        <f t="shared" si="38"/>
        <v/>
      </c>
      <c r="D248" s="70" t="str">
        <f t="shared" si="33"/>
        <v/>
      </c>
      <c r="E248" s="70" t="str">
        <f t="shared" si="34"/>
        <v/>
      </c>
      <c r="F248" s="70" t="str">
        <f t="shared" si="34"/>
        <v/>
      </c>
      <c r="G248" s="70" t="str">
        <f t="shared" si="35"/>
        <v/>
      </c>
      <c r="H248" s="70" t="str">
        <f>IF(M248=0,"",1+COUNTIF(会員コール!$A$1:$A$198,M248))</f>
        <v/>
      </c>
      <c r="I248" s="71"/>
      <c r="J248" s="71" t="str">
        <f t="shared" si="36"/>
        <v/>
      </c>
      <c r="K248" s="14"/>
      <c r="L248" s="15"/>
      <c r="M248">
        <f t="shared" si="37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32"/>
        <v/>
      </c>
      <c r="C249" s="69" t="str">
        <f t="shared" si="38"/>
        <v/>
      </c>
      <c r="D249" s="70" t="str">
        <f t="shared" si="33"/>
        <v/>
      </c>
      <c r="E249" s="70" t="str">
        <f t="shared" si="34"/>
        <v/>
      </c>
      <c r="F249" s="70" t="str">
        <f t="shared" si="34"/>
        <v/>
      </c>
      <c r="G249" s="70" t="str">
        <f t="shared" si="35"/>
        <v/>
      </c>
      <c r="H249" s="70" t="str">
        <f>IF(M249=0,"",1+COUNTIF(会員コール!$A$1:$A$198,M249))</f>
        <v/>
      </c>
      <c r="I249" s="71"/>
      <c r="J249" s="71" t="str">
        <f t="shared" si="36"/>
        <v/>
      </c>
      <c r="K249" s="14"/>
      <c r="L249" s="15"/>
      <c r="M249">
        <f t="shared" si="37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32"/>
        <v/>
      </c>
      <c r="C250" s="69" t="str">
        <f t="shared" si="38"/>
        <v/>
      </c>
      <c r="D250" s="73" t="str">
        <f t="shared" si="33"/>
        <v/>
      </c>
      <c r="E250" s="73" t="str">
        <f t="shared" si="34"/>
        <v/>
      </c>
      <c r="F250" s="73" t="str">
        <f t="shared" si="34"/>
        <v/>
      </c>
      <c r="G250" s="73" t="str">
        <f t="shared" si="35"/>
        <v/>
      </c>
      <c r="H250" s="73" t="str">
        <f>IF(M250=0,"",1+COUNTIF(会員コール!$A$1:$A$198,M250))</f>
        <v/>
      </c>
      <c r="I250" s="74"/>
      <c r="J250" s="74" t="str">
        <f t="shared" si="36"/>
        <v/>
      </c>
      <c r="K250" s="14"/>
      <c r="L250" s="15"/>
      <c r="M250">
        <f t="shared" si="37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32"/>
        <v/>
      </c>
      <c r="C251" s="69" t="str">
        <f t="shared" si="38"/>
        <v/>
      </c>
      <c r="D251" s="70" t="str">
        <f t="shared" si="33"/>
        <v/>
      </c>
      <c r="E251" s="70" t="str">
        <f t="shared" si="34"/>
        <v/>
      </c>
      <c r="F251" s="70" t="str">
        <f t="shared" si="34"/>
        <v/>
      </c>
      <c r="G251" s="70" t="str">
        <f t="shared" si="35"/>
        <v/>
      </c>
      <c r="H251" s="70" t="str">
        <f>IF(M251=0,"",1+COUNTIF(会員コール!$A$1:$A$198,M251))</f>
        <v/>
      </c>
      <c r="I251" s="71"/>
      <c r="J251" s="71" t="str">
        <f t="shared" si="36"/>
        <v/>
      </c>
      <c r="K251" s="14"/>
      <c r="L251" s="15"/>
      <c r="M251">
        <f t="shared" si="37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32"/>
        <v/>
      </c>
      <c r="C252" s="69" t="str">
        <f t="shared" si="38"/>
        <v/>
      </c>
      <c r="D252" s="73" t="str">
        <f t="shared" si="33"/>
        <v/>
      </c>
      <c r="E252" s="73" t="str">
        <f t="shared" si="34"/>
        <v/>
      </c>
      <c r="F252" s="73" t="str">
        <f t="shared" si="34"/>
        <v/>
      </c>
      <c r="G252" s="73" t="str">
        <f t="shared" si="35"/>
        <v/>
      </c>
      <c r="H252" s="73" t="str">
        <f>IF(M252=0,"",1+COUNTIF(会員コール!$A$1:$A$198,M252))</f>
        <v/>
      </c>
      <c r="I252" s="74"/>
      <c r="J252" s="74" t="str">
        <f t="shared" si="36"/>
        <v/>
      </c>
      <c r="K252" s="14"/>
      <c r="L252" s="15"/>
      <c r="M252">
        <f t="shared" si="37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32"/>
        <v/>
      </c>
      <c r="C253" s="69" t="str">
        <f t="shared" si="38"/>
        <v/>
      </c>
      <c r="D253" s="70" t="str">
        <f t="shared" si="33"/>
        <v/>
      </c>
      <c r="E253" s="70" t="str">
        <f t="shared" si="34"/>
        <v/>
      </c>
      <c r="F253" s="70" t="str">
        <f t="shared" si="34"/>
        <v/>
      </c>
      <c r="G253" s="70" t="str">
        <f t="shared" si="35"/>
        <v/>
      </c>
      <c r="H253" s="70" t="str">
        <f>IF(M253=0,"",1+COUNTIF(会員コール!$A$1:$A$198,M253))</f>
        <v/>
      </c>
      <c r="I253" s="71"/>
      <c r="J253" s="71" t="str">
        <f t="shared" si="36"/>
        <v/>
      </c>
      <c r="K253" s="14"/>
      <c r="L253" s="15"/>
      <c r="M253">
        <f t="shared" si="37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32"/>
        <v/>
      </c>
      <c r="C254" s="69" t="str">
        <f t="shared" si="38"/>
        <v/>
      </c>
      <c r="D254" s="73" t="str">
        <f t="shared" si="33"/>
        <v/>
      </c>
      <c r="E254" s="73" t="str">
        <f t="shared" si="34"/>
        <v/>
      </c>
      <c r="F254" s="73" t="str">
        <f t="shared" si="34"/>
        <v/>
      </c>
      <c r="G254" s="73" t="str">
        <f t="shared" si="35"/>
        <v/>
      </c>
      <c r="H254" s="73" t="str">
        <f>IF(M254=0,"",1+COUNTIF(会員コール!$A$1:$A$198,M254))</f>
        <v/>
      </c>
      <c r="I254" s="74"/>
      <c r="J254" s="74" t="str">
        <f t="shared" si="36"/>
        <v/>
      </c>
      <c r="K254" s="14"/>
      <c r="L254" s="15"/>
      <c r="M254">
        <f t="shared" si="37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32"/>
        <v/>
      </c>
      <c r="C255" s="69" t="str">
        <f t="shared" si="38"/>
        <v/>
      </c>
      <c r="D255" s="70" t="str">
        <f t="shared" si="33"/>
        <v/>
      </c>
      <c r="E255" s="70" t="str">
        <f t="shared" si="34"/>
        <v/>
      </c>
      <c r="F255" s="70" t="str">
        <f t="shared" si="34"/>
        <v/>
      </c>
      <c r="G255" s="70" t="str">
        <f t="shared" si="35"/>
        <v/>
      </c>
      <c r="H255" s="70" t="str">
        <f>IF(M255=0,"",1+COUNTIF(会員コール!$A$1:$A$198,M255))</f>
        <v/>
      </c>
      <c r="I255" s="71"/>
      <c r="J255" s="71" t="str">
        <f t="shared" si="36"/>
        <v/>
      </c>
      <c r="K255" s="14"/>
      <c r="L255" s="15"/>
      <c r="M255">
        <f t="shared" si="37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32"/>
        <v/>
      </c>
      <c r="C256" s="69" t="str">
        <f t="shared" si="38"/>
        <v/>
      </c>
      <c r="D256" s="73" t="str">
        <f t="shared" si="33"/>
        <v/>
      </c>
      <c r="E256" s="73" t="str">
        <f t="shared" si="34"/>
        <v/>
      </c>
      <c r="F256" s="73" t="str">
        <f t="shared" si="34"/>
        <v/>
      </c>
      <c r="G256" s="73" t="str">
        <f t="shared" si="35"/>
        <v/>
      </c>
      <c r="H256" s="73" t="str">
        <f>IF(M256=0,"",1+COUNTIF(会員コール!$A$1:$A$198,M256))</f>
        <v/>
      </c>
      <c r="I256" s="74"/>
      <c r="J256" s="74" t="str">
        <f t="shared" si="36"/>
        <v/>
      </c>
      <c r="K256" s="14"/>
      <c r="L256" s="15"/>
      <c r="M256">
        <f t="shared" si="37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si="32"/>
        <v/>
      </c>
      <c r="C257" s="69" t="str">
        <f t="shared" si="38"/>
        <v/>
      </c>
      <c r="D257" s="70" t="str">
        <f t="shared" si="33"/>
        <v/>
      </c>
      <c r="E257" s="70" t="str">
        <f t="shared" ref="E257:F274" si="39">IF(Q257="","",Q257)</f>
        <v/>
      </c>
      <c r="F257" s="70" t="str">
        <f t="shared" si="39"/>
        <v/>
      </c>
      <c r="G257" s="70" t="str">
        <f t="shared" si="35"/>
        <v/>
      </c>
      <c r="H257" s="70" t="str">
        <f>IF(M257=0,"",1+COUNTIF(会員コール!$A$1:$A$198,M257))</f>
        <v/>
      </c>
      <c r="I257" s="71"/>
      <c r="J257" s="71" t="str">
        <f t="shared" si="36"/>
        <v/>
      </c>
      <c r="K257" s="14"/>
      <c r="L257" s="15"/>
      <c r="M257">
        <f t="shared" si="37"/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32"/>
        <v/>
      </c>
      <c r="C258" s="69" t="str">
        <f t="shared" si="38"/>
        <v/>
      </c>
      <c r="D258" s="73" t="str">
        <f t="shared" si="33"/>
        <v/>
      </c>
      <c r="E258" s="73" t="str">
        <f t="shared" si="39"/>
        <v/>
      </c>
      <c r="F258" s="73" t="str">
        <f t="shared" si="39"/>
        <v/>
      </c>
      <c r="G258" s="73" t="str">
        <f t="shared" si="35"/>
        <v/>
      </c>
      <c r="H258" s="73" t="str">
        <f>IF(M258=0,"",1+COUNTIF(会員コール!$A$1:$A$198,M258))</f>
        <v/>
      </c>
      <c r="I258" s="74"/>
      <c r="J258" s="74" t="str">
        <f t="shared" si="36"/>
        <v/>
      </c>
      <c r="K258" s="14"/>
      <c r="L258" s="15"/>
      <c r="M258">
        <f t="shared" si="37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32"/>
        <v/>
      </c>
      <c r="C259" s="69" t="str">
        <f t="shared" si="38"/>
        <v/>
      </c>
      <c r="D259" s="70" t="str">
        <f t="shared" si="33"/>
        <v/>
      </c>
      <c r="E259" s="70" t="str">
        <f t="shared" si="39"/>
        <v/>
      </c>
      <c r="F259" s="70" t="str">
        <f t="shared" si="39"/>
        <v/>
      </c>
      <c r="G259" s="70" t="str">
        <f t="shared" si="35"/>
        <v/>
      </c>
      <c r="H259" s="70" t="str">
        <f>IF(M259=0,"",1+COUNTIF(会員コール!$A$1:$A$198,M259))</f>
        <v/>
      </c>
      <c r="I259" s="71"/>
      <c r="J259" s="71" t="str">
        <f t="shared" si="36"/>
        <v/>
      </c>
      <c r="K259" s="14"/>
      <c r="L259" s="15"/>
      <c r="M259">
        <f t="shared" si="37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32"/>
        <v/>
      </c>
      <c r="C260" s="69" t="str">
        <f t="shared" si="38"/>
        <v/>
      </c>
      <c r="D260" s="73" t="str">
        <f t="shared" si="33"/>
        <v/>
      </c>
      <c r="E260" s="73" t="str">
        <f t="shared" si="39"/>
        <v/>
      </c>
      <c r="F260" s="73" t="str">
        <f t="shared" si="39"/>
        <v/>
      </c>
      <c r="G260" s="73" t="str">
        <f t="shared" si="35"/>
        <v/>
      </c>
      <c r="H260" s="73" t="str">
        <f>IF(M260=0,"",1+COUNTIF(会員コール!$A$1:$A$198,M260))</f>
        <v/>
      </c>
      <c r="I260" s="74"/>
      <c r="J260" s="74" t="str">
        <f t="shared" si="36"/>
        <v/>
      </c>
      <c r="K260" s="14"/>
      <c r="L260" s="15"/>
      <c r="M260">
        <f t="shared" si="37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32"/>
        <v/>
      </c>
      <c r="C261" s="69" t="str">
        <f t="shared" si="38"/>
        <v/>
      </c>
      <c r="D261" s="70" t="str">
        <f t="shared" si="33"/>
        <v/>
      </c>
      <c r="E261" s="70" t="str">
        <f t="shared" si="39"/>
        <v/>
      </c>
      <c r="F261" s="70" t="str">
        <f t="shared" si="39"/>
        <v/>
      </c>
      <c r="G261" s="70" t="str">
        <f t="shared" si="35"/>
        <v/>
      </c>
      <c r="H261" s="70" t="str">
        <f>IF(M261=0,"",1+COUNTIF(会員コール!$A$1:$A$198,M261))</f>
        <v/>
      </c>
      <c r="I261" s="71"/>
      <c r="J261" s="71" t="str">
        <f t="shared" si="36"/>
        <v/>
      </c>
      <c r="K261" s="14"/>
      <c r="L261" s="15"/>
      <c r="M261">
        <f t="shared" si="37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32"/>
        <v/>
      </c>
      <c r="C262" s="69" t="str">
        <f t="shared" si="38"/>
        <v/>
      </c>
      <c r="D262" s="73" t="str">
        <f t="shared" si="33"/>
        <v/>
      </c>
      <c r="E262" s="73" t="str">
        <f t="shared" si="39"/>
        <v/>
      </c>
      <c r="F262" s="73" t="str">
        <f t="shared" si="39"/>
        <v/>
      </c>
      <c r="G262" s="73" t="str">
        <f t="shared" si="35"/>
        <v/>
      </c>
      <c r="H262" s="73" t="str">
        <f>IF(M262=0,"",1+COUNTIF(会員コール!$A$1:$A$198,M262))</f>
        <v/>
      </c>
      <c r="I262" s="74"/>
      <c r="J262" s="74" t="str">
        <f t="shared" si="36"/>
        <v/>
      </c>
      <c r="K262" s="14"/>
      <c r="L262" s="15"/>
      <c r="M262">
        <f t="shared" si="37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32"/>
        <v/>
      </c>
      <c r="C263" s="69" t="str">
        <f t="shared" si="38"/>
        <v/>
      </c>
      <c r="D263" s="70" t="str">
        <f t="shared" si="33"/>
        <v/>
      </c>
      <c r="E263" s="70" t="str">
        <f t="shared" si="39"/>
        <v/>
      </c>
      <c r="F263" s="70" t="str">
        <f t="shared" si="39"/>
        <v/>
      </c>
      <c r="G263" s="70" t="str">
        <f t="shared" si="35"/>
        <v/>
      </c>
      <c r="H263" s="70" t="str">
        <f>IF(M263=0,"",1+COUNTIF(会員コール!$A$1:$A$198,M263))</f>
        <v/>
      </c>
      <c r="I263" s="71"/>
      <c r="J263" s="71" t="str">
        <f t="shared" si="36"/>
        <v/>
      </c>
      <c r="K263" s="14"/>
      <c r="L263" s="15"/>
      <c r="M263">
        <f t="shared" si="37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32"/>
        <v/>
      </c>
      <c r="C264" s="69" t="str">
        <f t="shared" si="38"/>
        <v/>
      </c>
      <c r="D264" s="73" t="str">
        <f t="shared" si="33"/>
        <v/>
      </c>
      <c r="E264" s="73" t="str">
        <f t="shared" si="39"/>
        <v/>
      </c>
      <c r="F264" s="73" t="str">
        <f t="shared" si="39"/>
        <v/>
      </c>
      <c r="G264" s="73" t="str">
        <f t="shared" si="35"/>
        <v/>
      </c>
      <c r="H264" s="73" t="str">
        <f>IF(M264=0,"",1+COUNTIF(会員コール!$A$1:$A$198,M264))</f>
        <v/>
      </c>
      <c r="I264" s="74"/>
      <c r="J264" s="74" t="str">
        <f t="shared" si="36"/>
        <v/>
      </c>
      <c r="K264" s="14"/>
      <c r="L264" s="15"/>
      <c r="M264">
        <f t="shared" si="37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32"/>
        <v/>
      </c>
      <c r="C265" s="69" t="str">
        <f t="shared" si="38"/>
        <v/>
      </c>
      <c r="D265" s="70" t="str">
        <f t="shared" si="33"/>
        <v/>
      </c>
      <c r="E265" s="70" t="str">
        <f t="shared" si="39"/>
        <v/>
      </c>
      <c r="F265" s="70" t="str">
        <f t="shared" si="39"/>
        <v/>
      </c>
      <c r="G265" s="70" t="str">
        <f t="shared" si="35"/>
        <v/>
      </c>
      <c r="H265" s="70" t="str">
        <f>IF(M265=0,"",1+COUNTIF(会員コール!$A$1:$A$198,M265))</f>
        <v/>
      </c>
      <c r="I265" s="71"/>
      <c r="J265" s="71" t="str">
        <f t="shared" si="36"/>
        <v/>
      </c>
      <c r="K265" s="14"/>
      <c r="L265" s="15"/>
      <c r="M265">
        <f t="shared" si="37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32"/>
        <v/>
      </c>
      <c r="C266" s="69" t="str">
        <f t="shared" si="38"/>
        <v/>
      </c>
      <c r="D266" s="70" t="str">
        <f t="shared" si="33"/>
        <v/>
      </c>
      <c r="E266" s="70" t="str">
        <f t="shared" si="39"/>
        <v/>
      </c>
      <c r="F266" s="70" t="str">
        <f t="shared" si="39"/>
        <v/>
      </c>
      <c r="G266" s="70" t="str">
        <f t="shared" si="35"/>
        <v/>
      </c>
      <c r="H266" s="70" t="str">
        <f>IF(M266=0,"",1+COUNTIF(会員コール!$A$1:$A$198,M266))</f>
        <v/>
      </c>
      <c r="I266" s="71"/>
      <c r="J266" s="71" t="str">
        <f t="shared" si="36"/>
        <v/>
      </c>
      <c r="K266" s="14"/>
      <c r="L266" s="15"/>
      <c r="M266">
        <f t="shared" si="37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32"/>
        <v/>
      </c>
      <c r="C267" s="69" t="str">
        <f t="shared" si="38"/>
        <v/>
      </c>
      <c r="D267" s="73" t="str">
        <f t="shared" si="33"/>
        <v/>
      </c>
      <c r="E267" s="73" t="str">
        <f t="shared" si="39"/>
        <v/>
      </c>
      <c r="F267" s="73" t="str">
        <f t="shared" si="39"/>
        <v/>
      </c>
      <c r="G267" s="73" t="str">
        <f t="shared" si="35"/>
        <v/>
      </c>
      <c r="H267" s="73" t="str">
        <f>IF(M267=0,"",1+COUNTIF(会員コール!$A$1:$A$198,M267))</f>
        <v/>
      </c>
      <c r="I267" s="74"/>
      <c r="J267" s="74" t="str">
        <f t="shared" si="36"/>
        <v/>
      </c>
      <c r="K267" s="14"/>
      <c r="L267" s="15"/>
      <c r="M267">
        <f t="shared" si="37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32"/>
        <v/>
      </c>
      <c r="C268" s="69" t="str">
        <f t="shared" si="38"/>
        <v/>
      </c>
      <c r="D268" s="70" t="str">
        <f t="shared" si="33"/>
        <v/>
      </c>
      <c r="E268" s="70" t="str">
        <f t="shared" si="39"/>
        <v/>
      </c>
      <c r="F268" s="70" t="str">
        <f t="shared" si="39"/>
        <v/>
      </c>
      <c r="G268" s="70" t="str">
        <f t="shared" si="35"/>
        <v/>
      </c>
      <c r="H268" s="70" t="str">
        <f>IF(M268=0,"",1+COUNTIF(会員コール!$A$1:$A$198,M268))</f>
        <v/>
      </c>
      <c r="I268" s="71"/>
      <c r="J268" s="71" t="str">
        <f t="shared" si="36"/>
        <v/>
      </c>
      <c r="K268" s="14"/>
      <c r="L268" s="15"/>
      <c r="M268">
        <f t="shared" si="37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32"/>
        <v/>
      </c>
      <c r="C269" s="69" t="str">
        <f t="shared" si="38"/>
        <v/>
      </c>
      <c r="D269" s="73" t="str">
        <f t="shared" si="33"/>
        <v/>
      </c>
      <c r="E269" s="73" t="str">
        <f t="shared" si="39"/>
        <v/>
      </c>
      <c r="F269" s="73" t="str">
        <f t="shared" si="39"/>
        <v/>
      </c>
      <c r="G269" s="73" t="str">
        <f t="shared" si="35"/>
        <v/>
      </c>
      <c r="H269" s="73" t="str">
        <f>IF(M269=0,"",1+COUNTIF(会員コール!$A$1:$A$198,M269))</f>
        <v/>
      </c>
      <c r="I269" s="74"/>
      <c r="J269" s="74" t="str">
        <f t="shared" si="36"/>
        <v/>
      </c>
      <c r="K269" s="14"/>
      <c r="L269" s="15"/>
      <c r="M269">
        <f t="shared" si="37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32"/>
        <v/>
      </c>
      <c r="C270" s="69" t="str">
        <f t="shared" si="38"/>
        <v/>
      </c>
      <c r="D270" s="70" t="str">
        <f t="shared" si="33"/>
        <v/>
      </c>
      <c r="E270" s="70" t="str">
        <f t="shared" si="39"/>
        <v/>
      </c>
      <c r="F270" s="70" t="str">
        <f t="shared" si="39"/>
        <v/>
      </c>
      <c r="G270" s="70" t="str">
        <f t="shared" si="35"/>
        <v/>
      </c>
      <c r="H270" s="70" t="str">
        <f>IF(M270=0,"",1+COUNTIF(会員コール!$A$1:$A$198,M270))</f>
        <v/>
      </c>
      <c r="I270" s="71"/>
      <c r="J270" s="71" t="str">
        <f t="shared" si="36"/>
        <v/>
      </c>
      <c r="K270" s="14"/>
      <c r="L270" s="15"/>
      <c r="M270">
        <f t="shared" si="37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32"/>
        <v/>
      </c>
      <c r="C271" s="69" t="str">
        <f t="shared" si="38"/>
        <v/>
      </c>
      <c r="D271" s="73" t="str">
        <f t="shared" si="33"/>
        <v/>
      </c>
      <c r="E271" s="73" t="str">
        <f t="shared" si="39"/>
        <v/>
      </c>
      <c r="F271" s="73" t="str">
        <f t="shared" si="39"/>
        <v/>
      </c>
      <c r="G271" s="73" t="str">
        <f t="shared" si="35"/>
        <v/>
      </c>
      <c r="H271" s="73" t="str">
        <f>IF(M271=0,"",1+COUNTIF(会員コール!$A$1:$A$198,M271))</f>
        <v/>
      </c>
      <c r="I271" s="74"/>
      <c r="J271" s="74" t="str">
        <f t="shared" si="36"/>
        <v/>
      </c>
      <c r="K271" s="14"/>
      <c r="L271" s="15"/>
      <c r="M271">
        <f t="shared" si="37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32"/>
        <v/>
      </c>
      <c r="C272" s="69" t="str">
        <f t="shared" si="38"/>
        <v/>
      </c>
      <c r="D272" s="70" t="str">
        <f t="shared" si="33"/>
        <v/>
      </c>
      <c r="E272" s="70" t="str">
        <f t="shared" si="39"/>
        <v/>
      </c>
      <c r="F272" s="70" t="str">
        <f t="shared" si="39"/>
        <v/>
      </c>
      <c r="G272" s="70" t="str">
        <f t="shared" si="35"/>
        <v/>
      </c>
      <c r="H272" s="70" t="str">
        <f>IF(M272=0,"",1+COUNTIF(会員コール!$A$1:$A$198,M272))</f>
        <v/>
      </c>
      <c r="I272" s="71"/>
      <c r="J272" s="71" t="str">
        <f t="shared" si="36"/>
        <v/>
      </c>
      <c r="K272" s="14"/>
      <c r="L272" s="15"/>
      <c r="M272">
        <f t="shared" si="37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32"/>
        <v/>
      </c>
      <c r="C273" s="69" t="str">
        <f t="shared" si="38"/>
        <v/>
      </c>
      <c r="D273" s="70" t="str">
        <f t="shared" si="33"/>
        <v/>
      </c>
      <c r="E273" s="70" t="str">
        <f t="shared" si="39"/>
        <v/>
      </c>
      <c r="F273" s="70" t="str">
        <f t="shared" si="39"/>
        <v/>
      </c>
      <c r="G273" s="70" t="str">
        <f t="shared" si="35"/>
        <v/>
      </c>
      <c r="H273" s="70" t="str">
        <f>IF(M273=0,"",1+COUNTIF(会員コール!$A$1:$A$198,M273))</f>
        <v/>
      </c>
      <c r="I273" s="71"/>
      <c r="J273" s="71" t="str">
        <f t="shared" si="36"/>
        <v/>
      </c>
      <c r="K273" s="14"/>
      <c r="L273" s="15"/>
      <c r="M273">
        <f t="shared" si="37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32"/>
        <v/>
      </c>
      <c r="C274" s="76" t="str">
        <f>IF(P274="","",LEFT(P274,6))</f>
        <v/>
      </c>
      <c r="D274" s="77" t="str">
        <f t="shared" si="33"/>
        <v/>
      </c>
      <c r="E274" s="77" t="str">
        <f t="shared" si="39"/>
        <v/>
      </c>
      <c r="F274" s="77" t="str">
        <f t="shared" si="39"/>
        <v/>
      </c>
      <c r="G274" s="77" t="str">
        <f t="shared" si="35"/>
        <v/>
      </c>
      <c r="H274" s="77" t="str">
        <f>IF(M274=0,"",1+COUNTIF(会員コール!$A$1:$A$198,M274))</f>
        <v/>
      </c>
      <c r="I274" s="78"/>
      <c r="J274" s="78" t="str">
        <f t="shared" si="36"/>
        <v/>
      </c>
      <c r="K274" s="14"/>
      <c r="L274" s="15"/>
      <c r="M274">
        <f t="shared" si="37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9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10</v>
      </c>
      <c r="C277" s="170"/>
      <c r="D277" s="47" t="str">
        <f>基本データ入力!$B$8</f>
        <v>JA1QRZ</v>
      </c>
      <c r="E277" s="52" t="s">
        <v>136</v>
      </c>
      <c r="F277" s="47" t="s">
        <v>314</v>
      </c>
      <c r="G277" s="171" t="s">
        <v>137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11</v>
      </c>
      <c r="C278" s="91" t="s">
        <v>411</v>
      </c>
      <c r="D278" s="18" t="s">
        <v>12</v>
      </c>
      <c r="E278" s="172" t="s">
        <v>13</v>
      </c>
      <c r="F278" s="172"/>
      <c r="G278" s="18" t="s">
        <v>14</v>
      </c>
      <c r="H278" s="17" t="s">
        <v>15</v>
      </c>
      <c r="I278" s="18" t="s">
        <v>16</v>
      </c>
      <c r="J278" s="18" t="s">
        <v>17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29" si="40">IF(O280="","",O280)</f>
        <v/>
      </c>
      <c r="C280" s="65" t="str">
        <f>IF(P280="","",LEFT(P280,6))</f>
        <v/>
      </c>
      <c r="D280" s="66" t="str">
        <f t="shared" ref="D280:D329" si="41">IF(N280="","",N280)</f>
        <v/>
      </c>
      <c r="E280" s="66" t="str">
        <f t="shared" ref="E280:F311" si="42">IF(Q280="","",Q280)</f>
        <v/>
      </c>
      <c r="F280" s="66" t="str">
        <f t="shared" si="42"/>
        <v/>
      </c>
      <c r="G280" s="66" t="str">
        <f t="shared" ref="G280:G329" si="43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29" si="44">IF(T280="","",T280)</f>
        <v/>
      </c>
      <c r="K280" s="14"/>
      <c r="L280" s="49"/>
      <c r="M280">
        <f t="shared" ref="M280:M329" si="45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40"/>
        <v/>
      </c>
      <c r="C281" s="69" t="str">
        <f>IF(P281="","",LEFT(P281,6))</f>
        <v/>
      </c>
      <c r="D281" s="70" t="str">
        <f t="shared" si="41"/>
        <v/>
      </c>
      <c r="E281" s="70" t="str">
        <f t="shared" si="42"/>
        <v/>
      </c>
      <c r="F281" s="70" t="str">
        <f t="shared" si="42"/>
        <v/>
      </c>
      <c r="G281" s="70" t="str">
        <f t="shared" si="43"/>
        <v/>
      </c>
      <c r="H281" s="70" t="str">
        <f>IF(M281=0,"",1+COUNTIF(会員コール!$A$1:$A$198,M281))</f>
        <v/>
      </c>
      <c r="I281" s="71"/>
      <c r="J281" s="71" t="str">
        <f t="shared" si="44"/>
        <v/>
      </c>
      <c r="K281" s="14"/>
      <c r="L281" s="49"/>
      <c r="M281">
        <f t="shared" si="45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40"/>
        <v/>
      </c>
      <c r="C282" s="69" t="str">
        <f t="shared" ref="C282:C328" si="46">IF(P282="","",LEFT(P282,6))</f>
        <v/>
      </c>
      <c r="D282" s="70" t="str">
        <f t="shared" si="41"/>
        <v/>
      </c>
      <c r="E282" s="70" t="str">
        <f t="shared" si="42"/>
        <v/>
      </c>
      <c r="F282" s="70" t="str">
        <f t="shared" si="42"/>
        <v/>
      </c>
      <c r="G282" s="70" t="str">
        <f t="shared" si="43"/>
        <v/>
      </c>
      <c r="H282" s="70" t="str">
        <f>IF(M282=0,"",1+COUNTIF(会員コール!$A$1:$A$198,M282))</f>
        <v/>
      </c>
      <c r="I282" s="71"/>
      <c r="J282" s="71" t="str">
        <f t="shared" si="44"/>
        <v/>
      </c>
      <c r="K282" s="14"/>
      <c r="L282" s="49"/>
      <c r="M282">
        <f t="shared" si="45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40"/>
        <v/>
      </c>
      <c r="C283" s="69" t="str">
        <f t="shared" si="46"/>
        <v/>
      </c>
      <c r="D283" s="70" t="str">
        <f t="shared" si="41"/>
        <v/>
      </c>
      <c r="E283" s="70" t="str">
        <f t="shared" si="42"/>
        <v/>
      </c>
      <c r="F283" s="70" t="str">
        <f t="shared" si="42"/>
        <v/>
      </c>
      <c r="G283" s="70" t="str">
        <f t="shared" si="43"/>
        <v/>
      </c>
      <c r="H283" s="70" t="str">
        <f>IF(M283=0,"",1+COUNTIF(会員コール!$A$1:$A$198,M283))</f>
        <v/>
      </c>
      <c r="I283" s="71"/>
      <c r="J283" s="71" t="str">
        <f t="shared" si="44"/>
        <v/>
      </c>
      <c r="K283" s="14"/>
      <c r="L283" s="49"/>
      <c r="M283">
        <f t="shared" si="45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40"/>
        <v/>
      </c>
      <c r="C284" s="69" t="str">
        <f t="shared" si="46"/>
        <v/>
      </c>
      <c r="D284" s="70" t="str">
        <f t="shared" si="41"/>
        <v/>
      </c>
      <c r="E284" s="70" t="str">
        <f t="shared" si="42"/>
        <v/>
      </c>
      <c r="F284" s="70" t="str">
        <f t="shared" si="42"/>
        <v/>
      </c>
      <c r="G284" s="70" t="str">
        <f t="shared" si="43"/>
        <v/>
      </c>
      <c r="H284" s="70" t="str">
        <f>IF(M284=0,"",1+COUNTIF(会員コール!$A$1:$A$198,M284))</f>
        <v/>
      </c>
      <c r="I284" s="71"/>
      <c r="J284" s="71" t="str">
        <f t="shared" si="44"/>
        <v/>
      </c>
      <c r="K284" s="14"/>
      <c r="L284" s="49"/>
      <c r="M284">
        <f t="shared" si="45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40"/>
        <v/>
      </c>
      <c r="C285" s="69" t="str">
        <f t="shared" si="46"/>
        <v/>
      </c>
      <c r="D285" s="70" t="str">
        <f t="shared" si="41"/>
        <v/>
      </c>
      <c r="E285" s="70" t="str">
        <f t="shared" si="42"/>
        <v/>
      </c>
      <c r="F285" s="70" t="str">
        <f t="shared" si="42"/>
        <v/>
      </c>
      <c r="G285" s="70" t="str">
        <f t="shared" si="43"/>
        <v/>
      </c>
      <c r="H285" s="70" t="str">
        <f>IF(M285=0,"",1+COUNTIF(会員コール!$A$1:$A$198,M285))</f>
        <v/>
      </c>
      <c r="I285" s="71"/>
      <c r="J285" s="71" t="str">
        <f t="shared" si="44"/>
        <v/>
      </c>
      <c r="K285" s="14"/>
      <c r="L285" s="49"/>
      <c r="M285">
        <f t="shared" si="45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40"/>
        <v/>
      </c>
      <c r="C286" s="69" t="str">
        <f t="shared" si="46"/>
        <v/>
      </c>
      <c r="D286" s="70" t="str">
        <f t="shared" si="41"/>
        <v/>
      </c>
      <c r="E286" s="70" t="str">
        <f t="shared" si="42"/>
        <v/>
      </c>
      <c r="F286" s="70" t="str">
        <f t="shared" si="42"/>
        <v/>
      </c>
      <c r="G286" s="70" t="str">
        <f t="shared" si="43"/>
        <v/>
      </c>
      <c r="H286" s="70" t="str">
        <f>IF(M286=0,"",1+COUNTIF(会員コール!$A$1:$A$198,M286))</f>
        <v/>
      </c>
      <c r="I286" s="71"/>
      <c r="J286" s="71" t="str">
        <f t="shared" si="44"/>
        <v/>
      </c>
      <c r="K286" s="14"/>
      <c r="L286" s="49"/>
      <c r="M286">
        <f t="shared" si="45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40"/>
        <v/>
      </c>
      <c r="C287" s="69" t="str">
        <f t="shared" si="46"/>
        <v/>
      </c>
      <c r="D287" s="70" t="str">
        <f t="shared" si="41"/>
        <v/>
      </c>
      <c r="E287" s="70" t="str">
        <f t="shared" si="42"/>
        <v/>
      </c>
      <c r="F287" s="70" t="str">
        <f t="shared" si="42"/>
        <v/>
      </c>
      <c r="G287" s="70" t="str">
        <f t="shared" si="43"/>
        <v/>
      </c>
      <c r="H287" s="70" t="str">
        <f>IF(M287=0,"",1+COUNTIF(会員コール!$A$1:$A$198,M287))</f>
        <v/>
      </c>
      <c r="I287" s="71"/>
      <c r="J287" s="71" t="str">
        <f t="shared" si="44"/>
        <v/>
      </c>
      <c r="K287" s="14"/>
      <c r="L287" s="49"/>
      <c r="M287">
        <f t="shared" si="45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40"/>
        <v/>
      </c>
      <c r="C288" s="69" t="str">
        <f t="shared" si="46"/>
        <v/>
      </c>
      <c r="D288" s="70" t="str">
        <f t="shared" si="41"/>
        <v/>
      </c>
      <c r="E288" s="70" t="str">
        <f t="shared" si="42"/>
        <v/>
      </c>
      <c r="F288" s="70" t="str">
        <f t="shared" si="42"/>
        <v/>
      </c>
      <c r="G288" s="70" t="str">
        <f t="shared" si="43"/>
        <v/>
      </c>
      <c r="H288" s="70" t="str">
        <f>IF(M288=0,"",1+COUNTIF(会員コール!$A$1:$A$198,M288))</f>
        <v/>
      </c>
      <c r="I288" s="71"/>
      <c r="J288" s="71" t="str">
        <f t="shared" si="44"/>
        <v/>
      </c>
      <c r="K288" s="14"/>
      <c r="L288" s="49"/>
      <c r="M288">
        <f t="shared" si="45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40"/>
        <v/>
      </c>
      <c r="C289" s="69" t="str">
        <f t="shared" si="46"/>
        <v/>
      </c>
      <c r="D289" s="70" t="str">
        <f t="shared" si="41"/>
        <v/>
      </c>
      <c r="E289" s="70" t="str">
        <f t="shared" si="42"/>
        <v/>
      </c>
      <c r="F289" s="70" t="str">
        <f t="shared" si="42"/>
        <v/>
      </c>
      <c r="G289" s="70" t="str">
        <f t="shared" si="43"/>
        <v/>
      </c>
      <c r="H289" s="70" t="str">
        <f>IF(M289=0,"",1+COUNTIF(会員コール!$A$1:$A$198,M289))</f>
        <v/>
      </c>
      <c r="I289" s="71"/>
      <c r="J289" s="71" t="str">
        <f t="shared" si="44"/>
        <v/>
      </c>
      <c r="K289" s="14"/>
      <c r="L289" s="49"/>
      <c r="M289">
        <f t="shared" si="45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40"/>
        <v/>
      </c>
      <c r="C290" s="69" t="str">
        <f t="shared" si="46"/>
        <v/>
      </c>
      <c r="D290" s="70" t="str">
        <f t="shared" si="41"/>
        <v/>
      </c>
      <c r="E290" s="70" t="str">
        <f t="shared" si="42"/>
        <v/>
      </c>
      <c r="F290" s="70" t="str">
        <f t="shared" si="42"/>
        <v/>
      </c>
      <c r="G290" s="70" t="str">
        <f t="shared" si="43"/>
        <v/>
      </c>
      <c r="H290" s="70" t="str">
        <f>IF(M290=0,"",1+COUNTIF(会員コール!$A$1:$A$198,M290))</f>
        <v/>
      </c>
      <c r="I290" s="71"/>
      <c r="J290" s="71" t="str">
        <f t="shared" si="44"/>
        <v/>
      </c>
      <c r="K290" s="14"/>
      <c r="L290" s="49"/>
      <c r="M290">
        <f t="shared" si="45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40"/>
        <v/>
      </c>
      <c r="C291" s="69" t="str">
        <f t="shared" si="46"/>
        <v/>
      </c>
      <c r="D291" s="70" t="str">
        <f t="shared" si="41"/>
        <v/>
      </c>
      <c r="E291" s="70" t="str">
        <f t="shared" si="42"/>
        <v/>
      </c>
      <c r="F291" s="70" t="str">
        <f t="shared" si="42"/>
        <v/>
      </c>
      <c r="G291" s="70" t="str">
        <f t="shared" si="43"/>
        <v/>
      </c>
      <c r="H291" s="70" t="str">
        <f>IF(M291=0,"",1+COUNTIF(会員コール!$A$1:$A$198,M291))</f>
        <v/>
      </c>
      <c r="I291" s="71"/>
      <c r="J291" s="71" t="str">
        <f t="shared" si="44"/>
        <v/>
      </c>
      <c r="K291" s="14"/>
      <c r="L291" s="49"/>
      <c r="M291">
        <f t="shared" si="45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40"/>
        <v/>
      </c>
      <c r="C292" s="69" t="str">
        <f t="shared" si="46"/>
        <v/>
      </c>
      <c r="D292" s="70" t="str">
        <f t="shared" si="41"/>
        <v/>
      </c>
      <c r="E292" s="70" t="str">
        <f t="shared" si="42"/>
        <v/>
      </c>
      <c r="F292" s="70" t="str">
        <f t="shared" si="42"/>
        <v/>
      </c>
      <c r="G292" s="70" t="str">
        <f t="shared" si="43"/>
        <v/>
      </c>
      <c r="H292" s="70" t="str">
        <f>IF(M292=0,"",1+COUNTIF(会員コール!$A$1:$A$198,M292))</f>
        <v/>
      </c>
      <c r="I292" s="71"/>
      <c r="J292" s="71" t="str">
        <f t="shared" si="44"/>
        <v/>
      </c>
      <c r="K292" s="14"/>
      <c r="L292" s="49"/>
      <c r="M292">
        <f t="shared" si="45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40"/>
        <v/>
      </c>
      <c r="C293" s="69" t="str">
        <f t="shared" si="46"/>
        <v/>
      </c>
      <c r="D293" s="70" t="str">
        <f t="shared" si="41"/>
        <v/>
      </c>
      <c r="E293" s="70" t="str">
        <f t="shared" si="42"/>
        <v/>
      </c>
      <c r="F293" s="70" t="str">
        <f t="shared" si="42"/>
        <v/>
      </c>
      <c r="G293" s="70" t="str">
        <f t="shared" si="43"/>
        <v/>
      </c>
      <c r="H293" s="70" t="str">
        <f>IF(M293=0,"",1+COUNTIF(会員コール!$A$1:$A$198,M293))</f>
        <v/>
      </c>
      <c r="I293" s="71"/>
      <c r="J293" s="71" t="str">
        <f t="shared" si="44"/>
        <v/>
      </c>
      <c r="K293" s="14"/>
      <c r="L293" s="49"/>
      <c r="M293">
        <f t="shared" si="45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40"/>
        <v/>
      </c>
      <c r="C294" s="69" t="str">
        <f t="shared" si="46"/>
        <v/>
      </c>
      <c r="D294" s="70" t="str">
        <f t="shared" si="41"/>
        <v/>
      </c>
      <c r="E294" s="70" t="str">
        <f t="shared" si="42"/>
        <v/>
      </c>
      <c r="F294" s="70" t="str">
        <f t="shared" si="42"/>
        <v/>
      </c>
      <c r="G294" s="70" t="str">
        <f t="shared" si="43"/>
        <v/>
      </c>
      <c r="H294" s="70" t="str">
        <f>IF(M294=0,"",1+COUNTIF(会員コール!$A$1:$A$198,M294))</f>
        <v/>
      </c>
      <c r="I294" s="71"/>
      <c r="J294" s="71" t="str">
        <f t="shared" si="44"/>
        <v/>
      </c>
      <c r="K294" s="14"/>
      <c r="L294" s="49"/>
      <c r="M294">
        <f t="shared" si="45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40"/>
        <v/>
      </c>
      <c r="C295" s="69" t="str">
        <f t="shared" si="46"/>
        <v/>
      </c>
      <c r="D295" s="70" t="str">
        <f t="shared" si="41"/>
        <v/>
      </c>
      <c r="E295" s="70" t="str">
        <f t="shared" si="42"/>
        <v/>
      </c>
      <c r="F295" s="70" t="str">
        <f t="shared" si="42"/>
        <v/>
      </c>
      <c r="G295" s="70" t="str">
        <f t="shared" si="43"/>
        <v/>
      </c>
      <c r="H295" s="70" t="str">
        <f>IF(M295=0,"",1+COUNTIF(会員コール!$A$1:$A$198,M295))</f>
        <v/>
      </c>
      <c r="I295" s="71"/>
      <c r="J295" s="71" t="str">
        <f t="shared" si="44"/>
        <v/>
      </c>
      <c r="K295" s="14"/>
      <c r="L295" s="49"/>
      <c r="M295">
        <f t="shared" si="45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40"/>
        <v/>
      </c>
      <c r="C296" s="69" t="str">
        <f t="shared" si="46"/>
        <v/>
      </c>
      <c r="D296" s="70" t="str">
        <f t="shared" si="41"/>
        <v/>
      </c>
      <c r="E296" s="70" t="str">
        <f t="shared" si="42"/>
        <v/>
      </c>
      <c r="F296" s="70" t="str">
        <f t="shared" si="42"/>
        <v/>
      </c>
      <c r="G296" s="70" t="str">
        <f t="shared" si="43"/>
        <v/>
      </c>
      <c r="H296" s="70" t="str">
        <f>IF(M296=0,"",1+COUNTIF(会員コール!$A$1:$A$198,M296))</f>
        <v/>
      </c>
      <c r="I296" s="71"/>
      <c r="J296" s="71" t="str">
        <f t="shared" si="44"/>
        <v/>
      </c>
      <c r="K296" s="14"/>
      <c r="L296" s="15"/>
      <c r="M296">
        <f t="shared" si="45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40"/>
        <v/>
      </c>
      <c r="C297" s="69" t="str">
        <f t="shared" si="46"/>
        <v/>
      </c>
      <c r="D297" s="73" t="str">
        <f t="shared" si="41"/>
        <v/>
      </c>
      <c r="E297" s="73" t="str">
        <f t="shared" si="42"/>
        <v/>
      </c>
      <c r="F297" s="73" t="str">
        <f t="shared" si="42"/>
        <v/>
      </c>
      <c r="G297" s="73" t="str">
        <f t="shared" si="43"/>
        <v/>
      </c>
      <c r="H297" s="73" t="str">
        <f>IF(M297=0,"",1+COUNTIF(会員コール!$A$1:$A$198,M297))</f>
        <v/>
      </c>
      <c r="I297" s="74"/>
      <c r="J297" s="74" t="str">
        <f t="shared" si="44"/>
        <v/>
      </c>
      <c r="K297" s="14"/>
      <c r="L297" s="15"/>
      <c r="M297">
        <f t="shared" si="45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40"/>
        <v/>
      </c>
      <c r="C298" s="69" t="str">
        <f t="shared" si="46"/>
        <v/>
      </c>
      <c r="D298" s="70" t="str">
        <f t="shared" si="41"/>
        <v/>
      </c>
      <c r="E298" s="70" t="str">
        <f t="shared" si="42"/>
        <v/>
      </c>
      <c r="F298" s="70" t="str">
        <f t="shared" si="42"/>
        <v/>
      </c>
      <c r="G298" s="70" t="str">
        <f t="shared" si="43"/>
        <v/>
      </c>
      <c r="H298" s="70" t="str">
        <f>IF(M298=0,"",1+COUNTIF(会員コール!$A$1:$A$198,M298))</f>
        <v/>
      </c>
      <c r="I298" s="71"/>
      <c r="J298" s="71" t="str">
        <f t="shared" si="44"/>
        <v/>
      </c>
      <c r="K298" s="14"/>
      <c r="L298" s="15"/>
      <c r="M298">
        <f t="shared" si="45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40"/>
        <v/>
      </c>
      <c r="C299" s="69" t="str">
        <f t="shared" si="46"/>
        <v/>
      </c>
      <c r="D299" s="70" t="str">
        <f t="shared" si="41"/>
        <v/>
      </c>
      <c r="E299" s="70" t="str">
        <f t="shared" si="42"/>
        <v/>
      </c>
      <c r="F299" s="70" t="str">
        <f t="shared" si="42"/>
        <v/>
      </c>
      <c r="G299" s="70" t="str">
        <f t="shared" si="43"/>
        <v/>
      </c>
      <c r="H299" s="70" t="str">
        <f>IF(M299=0,"",1+COUNTIF(会員コール!$A$1:$A$198,M299))</f>
        <v/>
      </c>
      <c r="I299" s="71"/>
      <c r="J299" s="71" t="str">
        <f t="shared" si="44"/>
        <v/>
      </c>
      <c r="K299" s="14"/>
      <c r="L299" s="15"/>
      <c r="M299">
        <f t="shared" si="45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40"/>
        <v/>
      </c>
      <c r="C300" s="69" t="str">
        <f t="shared" si="46"/>
        <v/>
      </c>
      <c r="D300" s="70" t="str">
        <f t="shared" si="41"/>
        <v/>
      </c>
      <c r="E300" s="70" t="str">
        <f t="shared" si="42"/>
        <v/>
      </c>
      <c r="F300" s="70" t="str">
        <f t="shared" si="42"/>
        <v/>
      </c>
      <c r="G300" s="70" t="str">
        <f t="shared" si="43"/>
        <v/>
      </c>
      <c r="H300" s="70" t="str">
        <f>IF(M300=0,"",1+COUNTIF(会員コール!$A$1:$A$198,M300))</f>
        <v/>
      </c>
      <c r="I300" s="71"/>
      <c r="J300" s="71" t="str">
        <f t="shared" si="44"/>
        <v/>
      </c>
      <c r="K300" s="14"/>
      <c r="L300" s="15"/>
      <c r="M300">
        <f t="shared" si="45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40"/>
        <v/>
      </c>
      <c r="C301" s="69" t="str">
        <f t="shared" si="46"/>
        <v/>
      </c>
      <c r="D301" s="70" t="str">
        <f t="shared" si="41"/>
        <v/>
      </c>
      <c r="E301" s="70" t="str">
        <f t="shared" si="42"/>
        <v/>
      </c>
      <c r="F301" s="70" t="str">
        <f t="shared" si="42"/>
        <v/>
      </c>
      <c r="G301" s="70" t="str">
        <f t="shared" si="43"/>
        <v/>
      </c>
      <c r="H301" s="70" t="str">
        <f>IF(M301=0,"",1+COUNTIF(会員コール!$A$1:$A$198,M301))</f>
        <v/>
      </c>
      <c r="I301" s="71"/>
      <c r="J301" s="71" t="str">
        <f t="shared" si="44"/>
        <v/>
      </c>
      <c r="K301" s="14"/>
      <c r="L301" s="15"/>
      <c r="M301">
        <f t="shared" si="45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40"/>
        <v/>
      </c>
      <c r="C302" s="69" t="str">
        <f t="shared" si="46"/>
        <v/>
      </c>
      <c r="D302" s="70" t="str">
        <f t="shared" si="41"/>
        <v/>
      </c>
      <c r="E302" s="70" t="str">
        <f t="shared" si="42"/>
        <v/>
      </c>
      <c r="F302" s="70" t="str">
        <f t="shared" si="42"/>
        <v/>
      </c>
      <c r="G302" s="70" t="str">
        <f t="shared" si="43"/>
        <v/>
      </c>
      <c r="H302" s="70" t="str">
        <f>IF(M302=0,"",1+COUNTIF(会員コール!$A$1:$A$198,M302))</f>
        <v/>
      </c>
      <c r="I302" s="71"/>
      <c r="J302" s="71" t="str">
        <f t="shared" si="44"/>
        <v/>
      </c>
      <c r="K302" s="14"/>
      <c r="L302" s="15"/>
      <c r="M302">
        <f t="shared" si="45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40"/>
        <v/>
      </c>
      <c r="C303" s="69" t="str">
        <f t="shared" si="46"/>
        <v/>
      </c>
      <c r="D303" s="70" t="str">
        <f t="shared" si="41"/>
        <v/>
      </c>
      <c r="E303" s="70" t="str">
        <f t="shared" si="42"/>
        <v/>
      </c>
      <c r="F303" s="70" t="str">
        <f t="shared" si="42"/>
        <v/>
      </c>
      <c r="G303" s="70" t="str">
        <f t="shared" si="43"/>
        <v/>
      </c>
      <c r="H303" s="70" t="str">
        <f>IF(M303=0,"",1+COUNTIF(会員コール!$A$1:$A$198,M303))</f>
        <v/>
      </c>
      <c r="I303" s="71"/>
      <c r="J303" s="71" t="str">
        <f t="shared" si="44"/>
        <v/>
      </c>
      <c r="K303" s="14"/>
      <c r="L303" s="15"/>
      <c r="M303">
        <f t="shared" si="45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40"/>
        <v/>
      </c>
      <c r="C304" s="69" t="str">
        <f t="shared" si="46"/>
        <v/>
      </c>
      <c r="D304" s="70" t="str">
        <f t="shared" si="41"/>
        <v/>
      </c>
      <c r="E304" s="70" t="str">
        <f t="shared" si="42"/>
        <v/>
      </c>
      <c r="F304" s="70" t="str">
        <f t="shared" si="42"/>
        <v/>
      </c>
      <c r="G304" s="70" t="str">
        <f t="shared" si="43"/>
        <v/>
      </c>
      <c r="H304" s="70" t="str">
        <f>IF(M304=0,"",1+COUNTIF(会員コール!$A$1:$A$198,M304))</f>
        <v/>
      </c>
      <c r="I304" s="71"/>
      <c r="J304" s="71" t="str">
        <f t="shared" si="44"/>
        <v/>
      </c>
      <c r="K304" s="14"/>
      <c r="L304" s="15"/>
      <c r="M304">
        <f t="shared" si="45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40"/>
        <v/>
      </c>
      <c r="C305" s="69" t="str">
        <f t="shared" si="46"/>
        <v/>
      </c>
      <c r="D305" s="73" t="str">
        <f t="shared" si="41"/>
        <v/>
      </c>
      <c r="E305" s="73" t="str">
        <f t="shared" si="42"/>
        <v/>
      </c>
      <c r="F305" s="73" t="str">
        <f t="shared" si="42"/>
        <v/>
      </c>
      <c r="G305" s="73" t="str">
        <f t="shared" si="43"/>
        <v/>
      </c>
      <c r="H305" s="73" t="str">
        <f>IF(M305=0,"",1+COUNTIF(会員コール!$A$1:$A$198,M305))</f>
        <v/>
      </c>
      <c r="I305" s="74"/>
      <c r="J305" s="74" t="str">
        <f t="shared" si="44"/>
        <v/>
      </c>
      <c r="K305" s="14"/>
      <c r="L305" s="15"/>
      <c r="M305">
        <f t="shared" si="45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40"/>
        <v/>
      </c>
      <c r="C306" s="69" t="str">
        <f t="shared" si="46"/>
        <v/>
      </c>
      <c r="D306" s="70" t="str">
        <f t="shared" si="41"/>
        <v/>
      </c>
      <c r="E306" s="70" t="str">
        <f t="shared" si="42"/>
        <v/>
      </c>
      <c r="F306" s="70" t="str">
        <f t="shared" si="42"/>
        <v/>
      </c>
      <c r="G306" s="70" t="str">
        <f t="shared" si="43"/>
        <v/>
      </c>
      <c r="H306" s="70" t="str">
        <f>IF(M306=0,"",1+COUNTIF(会員コール!$A$1:$A$198,M306))</f>
        <v/>
      </c>
      <c r="I306" s="71"/>
      <c r="J306" s="71" t="str">
        <f t="shared" si="44"/>
        <v/>
      </c>
      <c r="K306" s="14"/>
      <c r="L306" s="15"/>
      <c r="M306">
        <f t="shared" si="45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40"/>
        <v/>
      </c>
      <c r="C307" s="69" t="str">
        <f t="shared" si="46"/>
        <v/>
      </c>
      <c r="D307" s="73" t="str">
        <f t="shared" si="41"/>
        <v/>
      </c>
      <c r="E307" s="73" t="str">
        <f t="shared" si="42"/>
        <v/>
      </c>
      <c r="F307" s="73" t="str">
        <f t="shared" si="42"/>
        <v/>
      </c>
      <c r="G307" s="73" t="str">
        <f t="shared" si="43"/>
        <v/>
      </c>
      <c r="H307" s="73" t="str">
        <f>IF(M307=0,"",1+COUNTIF(会員コール!$A$1:$A$198,M307))</f>
        <v/>
      </c>
      <c r="I307" s="74"/>
      <c r="J307" s="74" t="str">
        <f t="shared" si="44"/>
        <v/>
      </c>
      <c r="K307" s="14"/>
      <c r="L307" s="15"/>
      <c r="M307">
        <f t="shared" si="45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40"/>
        <v/>
      </c>
      <c r="C308" s="69" t="str">
        <f t="shared" si="46"/>
        <v/>
      </c>
      <c r="D308" s="70" t="str">
        <f t="shared" si="41"/>
        <v/>
      </c>
      <c r="E308" s="70" t="str">
        <f t="shared" si="42"/>
        <v/>
      </c>
      <c r="F308" s="70" t="str">
        <f t="shared" si="42"/>
        <v/>
      </c>
      <c r="G308" s="70" t="str">
        <f t="shared" si="43"/>
        <v/>
      </c>
      <c r="H308" s="70" t="str">
        <f>IF(M308=0,"",1+COUNTIF(会員コール!$A$1:$A$198,M308))</f>
        <v/>
      </c>
      <c r="I308" s="71"/>
      <c r="J308" s="71" t="str">
        <f t="shared" si="44"/>
        <v/>
      </c>
      <c r="K308" s="14"/>
      <c r="L308" s="15"/>
      <c r="M308">
        <f t="shared" si="45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40"/>
        <v/>
      </c>
      <c r="C309" s="69" t="str">
        <f t="shared" si="46"/>
        <v/>
      </c>
      <c r="D309" s="73" t="str">
        <f t="shared" si="41"/>
        <v/>
      </c>
      <c r="E309" s="73" t="str">
        <f t="shared" si="42"/>
        <v/>
      </c>
      <c r="F309" s="73" t="str">
        <f t="shared" si="42"/>
        <v/>
      </c>
      <c r="G309" s="73" t="str">
        <f t="shared" si="43"/>
        <v/>
      </c>
      <c r="H309" s="73" t="str">
        <f>IF(M309=0,"",1+COUNTIF(会員コール!$A$1:$A$198,M309))</f>
        <v/>
      </c>
      <c r="I309" s="74"/>
      <c r="J309" s="74" t="str">
        <f t="shared" si="44"/>
        <v/>
      </c>
      <c r="K309" s="14"/>
      <c r="L309" s="15"/>
      <c r="M309">
        <f t="shared" si="45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40"/>
        <v/>
      </c>
      <c r="C310" s="69" t="str">
        <f t="shared" si="46"/>
        <v/>
      </c>
      <c r="D310" s="70" t="str">
        <f t="shared" si="41"/>
        <v/>
      </c>
      <c r="E310" s="70" t="str">
        <f t="shared" si="42"/>
        <v/>
      </c>
      <c r="F310" s="70" t="str">
        <f t="shared" si="42"/>
        <v/>
      </c>
      <c r="G310" s="70" t="str">
        <f t="shared" si="43"/>
        <v/>
      </c>
      <c r="H310" s="70" t="str">
        <f>IF(M310=0,"",1+COUNTIF(会員コール!$A$1:$A$198,M310))</f>
        <v/>
      </c>
      <c r="I310" s="71"/>
      <c r="J310" s="71" t="str">
        <f t="shared" si="44"/>
        <v/>
      </c>
      <c r="K310" s="14"/>
      <c r="L310" s="15"/>
      <c r="M310">
        <f t="shared" si="45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40"/>
        <v/>
      </c>
      <c r="C311" s="69" t="str">
        <f t="shared" si="46"/>
        <v/>
      </c>
      <c r="D311" s="73" t="str">
        <f t="shared" si="41"/>
        <v/>
      </c>
      <c r="E311" s="73" t="str">
        <f t="shared" si="42"/>
        <v/>
      </c>
      <c r="F311" s="73" t="str">
        <f t="shared" si="42"/>
        <v/>
      </c>
      <c r="G311" s="73" t="str">
        <f t="shared" si="43"/>
        <v/>
      </c>
      <c r="H311" s="73" t="str">
        <f>IF(M311=0,"",1+COUNTIF(会員コール!$A$1:$A$198,M311))</f>
        <v/>
      </c>
      <c r="I311" s="74"/>
      <c r="J311" s="74" t="str">
        <f t="shared" si="44"/>
        <v/>
      </c>
      <c r="K311" s="14"/>
      <c r="L311" s="15"/>
      <c r="M311">
        <f t="shared" si="45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si="40"/>
        <v/>
      </c>
      <c r="C312" s="69" t="str">
        <f t="shared" si="46"/>
        <v/>
      </c>
      <c r="D312" s="70" t="str">
        <f t="shared" si="41"/>
        <v/>
      </c>
      <c r="E312" s="70" t="str">
        <f t="shared" ref="E312:F329" si="47">IF(Q312="","",Q312)</f>
        <v/>
      </c>
      <c r="F312" s="70" t="str">
        <f t="shared" si="47"/>
        <v/>
      </c>
      <c r="G312" s="70" t="str">
        <f t="shared" si="43"/>
        <v/>
      </c>
      <c r="H312" s="70" t="str">
        <f>IF(M312=0,"",1+COUNTIF(会員コール!$A$1:$A$198,M312))</f>
        <v/>
      </c>
      <c r="I312" s="71"/>
      <c r="J312" s="71" t="str">
        <f t="shared" si="44"/>
        <v/>
      </c>
      <c r="K312" s="14"/>
      <c r="L312" s="15"/>
      <c r="M312">
        <f t="shared" si="45"/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40"/>
        <v/>
      </c>
      <c r="C313" s="69" t="str">
        <f t="shared" si="46"/>
        <v/>
      </c>
      <c r="D313" s="73" t="str">
        <f t="shared" si="41"/>
        <v/>
      </c>
      <c r="E313" s="73" t="str">
        <f t="shared" si="47"/>
        <v/>
      </c>
      <c r="F313" s="73" t="str">
        <f t="shared" si="47"/>
        <v/>
      </c>
      <c r="G313" s="73" t="str">
        <f t="shared" si="43"/>
        <v/>
      </c>
      <c r="H313" s="73" t="str">
        <f>IF(M313=0,"",1+COUNTIF(会員コール!$A$1:$A$198,M313))</f>
        <v/>
      </c>
      <c r="I313" s="74"/>
      <c r="J313" s="74" t="str">
        <f t="shared" si="44"/>
        <v/>
      </c>
      <c r="K313" s="14"/>
      <c r="L313" s="15"/>
      <c r="M313">
        <f t="shared" si="45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40"/>
        <v/>
      </c>
      <c r="C314" s="69" t="str">
        <f t="shared" si="46"/>
        <v/>
      </c>
      <c r="D314" s="70" t="str">
        <f t="shared" si="41"/>
        <v/>
      </c>
      <c r="E314" s="70" t="str">
        <f t="shared" si="47"/>
        <v/>
      </c>
      <c r="F314" s="70" t="str">
        <f t="shared" si="47"/>
        <v/>
      </c>
      <c r="G314" s="70" t="str">
        <f t="shared" si="43"/>
        <v/>
      </c>
      <c r="H314" s="70" t="str">
        <f>IF(M314=0,"",1+COUNTIF(会員コール!$A$1:$A$198,M314))</f>
        <v/>
      </c>
      <c r="I314" s="71"/>
      <c r="J314" s="71" t="str">
        <f t="shared" si="44"/>
        <v/>
      </c>
      <c r="K314" s="14"/>
      <c r="L314" s="15"/>
      <c r="M314">
        <f t="shared" si="45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40"/>
        <v/>
      </c>
      <c r="C315" s="69" t="str">
        <f t="shared" si="46"/>
        <v/>
      </c>
      <c r="D315" s="73" t="str">
        <f t="shared" si="41"/>
        <v/>
      </c>
      <c r="E315" s="73" t="str">
        <f t="shared" si="47"/>
        <v/>
      </c>
      <c r="F315" s="73" t="str">
        <f t="shared" si="47"/>
        <v/>
      </c>
      <c r="G315" s="73" t="str">
        <f t="shared" si="43"/>
        <v/>
      </c>
      <c r="H315" s="73" t="str">
        <f>IF(M315=0,"",1+COUNTIF(会員コール!$A$1:$A$198,M315))</f>
        <v/>
      </c>
      <c r="I315" s="74"/>
      <c r="J315" s="74" t="str">
        <f t="shared" si="44"/>
        <v/>
      </c>
      <c r="K315" s="14"/>
      <c r="L315" s="15"/>
      <c r="M315">
        <f t="shared" si="45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40"/>
        <v/>
      </c>
      <c r="C316" s="69" t="str">
        <f t="shared" si="46"/>
        <v/>
      </c>
      <c r="D316" s="70" t="str">
        <f t="shared" si="41"/>
        <v/>
      </c>
      <c r="E316" s="70" t="str">
        <f t="shared" si="47"/>
        <v/>
      </c>
      <c r="F316" s="70" t="str">
        <f t="shared" si="47"/>
        <v/>
      </c>
      <c r="G316" s="70" t="str">
        <f t="shared" si="43"/>
        <v/>
      </c>
      <c r="H316" s="70" t="str">
        <f>IF(M316=0,"",1+COUNTIF(会員コール!$A$1:$A$198,M316))</f>
        <v/>
      </c>
      <c r="I316" s="71"/>
      <c r="J316" s="71" t="str">
        <f t="shared" si="44"/>
        <v/>
      </c>
      <c r="K316" s="14"/>
      <c r="L316" s="15"/>
      <c r="M316">
        <f t="shared" si="45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40"/>
        <v/>
      </c>
      <c r="C317" s="69" t="str">
        <f t="shared" si="46"/>
        <v/>
      </c>
      <c r="D317" s="73" t="str">
        <f t="shared" si="41"/>
        <v/>
      </c>
      <c r="E317" s="73" t="str">
        <f t="shared" si="47"/>
        <v/>
      </c>
      <c r="F317" s="73" t="str">
        <f t="shared" si="47"/>
        <v/>
      </c>
      <c r="G317" s="73" t="str">
        <f t="shared" si="43"/>
        <v/>
      </c>
      <c r="H317" s="73" t="str">
        <f>IF(M317=0,"",1+COUNTIF(会員コール!$A$1:$A$198,M317))</f>
        <v/>
      </c>
      <c r="I317" s="74"/>
      <c r="J317" s="74" t="str">
        <f t="shared" si="44"/>
        <v/>
      </c>
      <c r="K317" s="14"/>
      <c r="L317" s="15"/>
      <c r="M317">
        <f t="shared" si="45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40"/>
        <v/>
      </c>
      <c r="C318" s="69" t="str">
        <f t="shared" si="46"/>
        <v/>
      </c>
      <c r="D318" s="70" t="str">
        <f t="shared" si="41"/>
        <v/>
      </c>
      <c r="E318" s="70" t="str">
        <f t="shared" si="47"/>
        <v/>
      </c>
      <c r="F318" s="70" t="str">
        <f t="shared" si="47"/>
        <v/>
      </c>
      <c r="G318" s="70" t="str">
        <f t="shared" si="43"/>
        <v/>
      </c>
      <c r="H318" s="70" t="str">
        <f>IF(M318=0,"",1+COUNTIF(会員コール!$A$1:$A$198,M318))</f>
        <v/>
      </c>
      <c r="I318" s="71"/>
      <c r="J318" s="71" t="str">
        <f t="shared" si="44"/>
        <v/>
      </c>
      <c r="K318" s="14"/>
      <c r="L318" s="15"/>
      <c r="M318">
        <f t="shared" si="45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40"/>
        <v/>
      </c>
      <c r="C319" s="69" t="str">
        <f t="shared" si="46"/>
        <v/>
      </c>
      <c r="D319" s="73" t="str">
        <f t="shared" si="41"/>
        <v/>
      </c>
      <c r="E319" s="73" t="str">
        <f t="shared" si="47"/>
        <v/>
      </c>
      <c r="F319" s="73" t="str">
        <f t="shared" si="47"/>
        <v/>
      </c>
      <c r="G319" s="73" t="str">
        <f t="shared" si="43"/>
        <v/>
      </c>
      <c r="H319" s="73" t="str">
        <f>IF(M319=0,"",1+COUNTIF(会員コール!$A$1:$A$198,M319))</f>
        <v/>
      </c>
      <c r="I319" s="74"/>
      <c r="J319" s="74" t="str">
        <f t="shared" si="44"/>
        <v/>
      </c>
      <c r="K319" s="14"/>
      <c r="L319" s="15"/>
      <c r="M319">
        <f t="shared" si="45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40"/>
        <v/>
      </c>
      <c r="C320" s="69" t="str">
        <f t="shared" si="46"/>
        <v/>
      </c>
      <c r="D320" s="70" t="str">
        <f t="shared" si="41"/>
        <v/>
      </c>
      <c r="E320" s="70" t="str">
        <f t="shared" si="47"/>
        <v/>
      </c>
      <c r="F320" s="70" t="str">
        <f t="shared" si="47"/>
        <v/>
      </c>
      <c r="G320" s="70" t="str">
        <f t="shared" si="43"/>
        <v/>
      </c>
      <c r="H320" s="70" t="str">
        <f>IF(M320=0,"",1+COUNTIF(会員コール!$A$1:$A$198,M320))</f>
        <v/>
      </c>
      <c r="I320" s="71"/>
      <c r="J320" s="71" t="str">
        <f t="shared" si="44"/>
        <v/>
      </c>
      <c r="K320" s="14"/>
      <c r="L320" s="15"/>
      <c r="M320">
        <f t="shared" si="45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40"/>
        <v/>
      </c>
      <c r="C321" s="69" t="str">
        <f t="shared" si="46"/>
        <v/>
      </c>
      <c r="D321" s="70" t="str">
        <f t="shared" si="41"/>
        <v/>
      </c>
      <c r="E321" s="70" t="str">
        <f t="shared" si="47"/>
        <v/>
      </c>
      <c r="F321" s="70" t="str">
        <f t="shared" si="47"/>
        <v/>
      </c>
      <c r="G321" s="70" t="str">
        <f t="shared" si="43"/>
        <v/>
      </c>
      <c r="H321" s="70" t="str">
        <f>IF(M321=0,"",1+COUNTIF(会員コール!$A$1:$A$198,M321))</f>
        <v/>
      </c>
      <c r="I321" s="71"/>
      <c r="J321" s="71" t="str">
        <f t="shared" si="44"/>
        <v/>
      </c>
      <c r="K321" s="14"/>
      <c r="L321" s="15"/>
      <c r="M321">
        <f t="shared" si="45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40"/>
        <v/>
      </c>
      <c r="C322" s="69" t="str">
        <f t="shared" si="46"/>
        <v/>
      </c>
      <c r="D322" s="73" t="str">
        <f t="shared" si="41"/>
        <v/>
      </c>
      <c r="E322" s="73" t="str">
        <f t="shared" si="47"/>
        <v/>
      </c>
      <c r="F322" s="73" t="str">
        <f t="shared" si="47"/>
        <v/>
      </c>
      <c r="G322" s="73" t="str">
        <f t="shared" si="43"/>
        <v/>
      </c>
      <c r="H322" s="73" t="str">
        <f>IF(M322=0,"",1+COUNTIF(会員コール!$A$1:$A$198,M322))</f>
        <v/>
      </c>
      <c r="I322" s="74"/>
      <c r="J322" s="74" t="str">
        <f t="shared" si="44"/>
        <v/>
      </c>
      <c r="K322" s="14"/>
      <c r="L322" s="15"/>
      <c r="M322">
        <f t="shared" si="45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40"/>
        <v/>
      </c>
      <c r="C323" s="69" t="str">
        <f t="shared" si="46"/>
        <v/>
      </c>
      <c r="D323" s="70" t="str">
        <f t="shared" si="41"/>
        <v/>
      </c>
      <c r="E323" s="70" t="str">
        <f t="shared" si="47"/>
        <v/>
      </c>
      <c r="F323" s="70" t="str">
        <f t="shared" si="47"/>
        <v/>
      </c>
      <c r="G323" s="70" t="str">
        <f t="shared" si="43"/>
        <v/>
      </c>
      <c r="H323" s="70" t="str">
        <f>IF(M323=0,"",1+COUNTIF(会員コール!$A$1:$A$198,M323))</f>
        <v/>
      </c>
      <c r="I323" s="71"/>
      <c r="J323" s="71" t="str">
        <f t="shared" si="44"/>
        <v/>
      </c>
      <c r="K323" s="14"/>
      <c r="L323" s="15"/>
      <c r="M323">
        <f t="shared" si="45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40"/>
        <v/>
      </c>
      <c r="C324" s="69" t="str">
        <f t="shared" si="46"/>
        <v/>
      </c>
      <c r="D324" s="73" t="str">
        <f t="shared" si="41"/>
        <v/>
      </c>
      <c r="E324" s="73" t="str">
        <f t="shared" si="47"/>
        <v/>
      </c>
      <c r="F324" s="73" t="str">
        <f t="shared" si="47"/>
        <v/>
      </c>
      <c r="G324" s="73" t="str">
        <f t="shared" si="43"/>
        <v/>
      </c>
      <c r="H324" s="73" t="str">
        <f>IF(M324=0,"",1+COUNTIF(会員コール!$A$1:$A$198,M324))</f>
        <v/>
      </c>
      <c r="I324" s="74"/>
      <c r="J324" s="74" t="str">
        <f t="shared" si="44"/>
        <v/>
      </c>
      <c r="K324" s="14"/>
      <c r="L324" s="15"/>
      <c r="M324">
        <f t="shared" si="45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40"/>
        <v/>
      </c>
      <c r="C325" s="69" t="str">
        <f t="shared" si="46"/>
        <v/>
      </c>
      <c r="D325" s="70" t="str">
        <f t="shared" si="41"/>
        <v/>
      </c>
      <c r="E325" s="70" t="str">
        <f t="shared" si="47"/>
        <v/>
      </c>
      <c r="F325" s="70" t="str">
        <f t="shared" si="47"/>
        <v/>
      </c>
      <c r="G325" s="70" t="str">
        <f t="shared" si="43"/>
        <v/>
      </c>
      <c r="H325" s="70" t="str">
        <f>IF(M325=0,"",1+COUNTIF(会員コール!$A$1:$A$198,M325))</f>
        <v/>
      </c>
      <c r="I325" s="71"/>
      <c r="J325" s="71" t="str">
        <f t="shared" si="44"/>
        <v/>
      </c>
      <c r="K325" s="14"/>
      <c r="L325" s="15"/>
      <c r="M325">
        <f t="shared" si="45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40"/>
        <v/>
      </c>
      <c r="C326" s="69" t="str">
        <f t="shared" si="46"/>
        <v/>
      </c>
      <c r="D326" s="73" t="str">
        <f t="shared" si="41"/>
        <v/>
      </c>
      <c r="E326" s="73" t="str">
        <f t="shared" si="47"/>
        <v/>
      </c>
      <c r="F326" s="73" t="str">
        <f t="shared" si="47"/>
        <v/>
      </c>
      <c r="G326" s="73" t="str">
        <f t="shared" si="43"/>
        <v/>
      </c>
      <c r="H326" s="73" t="str">
        <f>IF(M326=0,"",1+COUNTIF(会員コール!$A$1:$A$198,M326))</f>
        <v/>
      </c>
      <c r="I326" s="74"/>
      <c r="J326" s="74" t="str">
        <f t="shared" si="44"/>
        <v/>
      </c>
      <c r="K326" s="14"/>
      <c r="L326" s="15"/>
      <c r="M326">
        <f t="shared" si="45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40"/>
        <v/>
      </c>
      <c r="C327" s="69" t="str">
        <f t="shared" si="46"/>
        <v/>
      </c>
      <c r="D327" s="70" t="str">
        <f t="shared" si="41"/>
        <v/>
      </c>
      <c r="E327" s="70" t="str">
        <f t="shared" si="47"/>
        <v/>
      </c>
      <c r="F327" s="70" t="str">
        <f t="shared" si="47"/>
        <v/>
      </c>
      <c r="G327" s="70" t="str">
        <f t="shared" si="43"/>
        <v/>
      </c>
      <c r="H327" s="70" t="str">
        <f>IF(M327=0,"",1+COUNTIF(会員コール!$A$1:$A$198,M327))</f>
        <v/>
      </c>
      <c r="I327" s="71"/>
      <c r="J327" s="71" t="str">
        <f t="shared" si="44"/>
        <v/>
      </c>
      <c r="K327" s="14"/>
      <c r="L327" s="15"/>
      <c r="M327">
        <f t="shared" si="45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40"/>
        <v/>
      </c>
      <c r="C328" s="69" t="str">
        <f t="shared" si="46"/>
        <v/>
      </c>
      <c r="D328" s="70" t="str">
        <f t="shared" si="41"/>
        <v/>
      </c>
      <c r="E328" s="70" t="str">
        <f t="shared" si="47"/>
        <v/>
      </c>
      <c r="F328" s="70" t="str">
        <f t="shared" si="47"/>
        <v/>
      </c>
      <c r="G328" s="70" t="str">
        <f t="shared" si="43"/>
        <v/>
      </c>
      <c r="H328" s="70" t="str">
        <f>IF(M328=0,"",1+COUNTIF(会員コール!$A$1:$A$198,M328))</f>
        <v/>
      </c>
      <c r="I328" s="71"/>
      <c r="J328" s="71" t="str">
        <f t="shared" si="44"/>
        <v/>
      </c>
      <c r="K328" s="14"/>
      <c r="L328" s="15"/>
      <c r="M328">
        <f t="shared" si="45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40"/>
        <v/>
      </c>
      <c r="C329" s="76" t="str">
        <f>IF(P329="","",LEFT(P329,6))</f>
        <v/>
      </c>
      <c r="D329" s="77" t="str">
        <f t="shared" si="41"/>
        <v/>
      </c>
      <c r="E329" s="77" t="str">
        <f t="shared" si="47"/>
        <v/>
      </c>
      <c r="F329" s="77" t="str">
        <f t="shared" si="47"/>
        <v/>
      </c>
      <c r="G329" s="77" t="str">
        <f t="shared" si="43"/>
        <v/>
      </c>
      <c r="H329" s="77" t="str">
        <f>IF(M329=0,"",1+COUNTIF(会員コール!$A$1:$A$198,M329))</f>
        <v/>
      </c>
      <c r="I329" s="78"/>
      <c r="J329" s="78" t="str">
        <f t="shared" si="44"/>
        <v/>
      </c>
      <c r="K329" s="14"/>
      <c r="L329" s="15"/>
      <c r="M329">
        <f t="shared" si="45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9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10</v>
      </c>
      <c r="C332" s="170"/>
      <c r="D332" s="47" t="str">
        <f>基本データ入力!$B$8</f>
        <v>JA1QRZ</v>
      </c>
      <c r="E332" s="52" t="s">
        <v>136</v>
      </c>
      <c r="F332" s="47" t="s">
        <v>314</v>
      </c>
      <c r="G332" s="171" t="s">
        <v>137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11</v>
      </c>
      <c r="C333" s="91" t="s">
        <v>411</v>
      </c>
      <c r="D333" s="18" t="s">
        <v>12</v>
      </c>
      <c r="E333" s="172" t="s">
        <v>13</v>
      </c>
      <c r="F333" s="172"/>
      <c r="G333" s="18" t="s">
        <v>14</v>
      </c>
      <c r="H333" s="17" t="s">
        <v>15</v>
      </c>
      <c r="I333" s="18" t="s">
        <v>16</v>
      </c>
      <c r="J333" s="18" t="s">
        <v>17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84" si="48">IF(O335="","",O335)</f>
        <v/>
      </c>
      <c r="C335" s="65" t="str">
        <f>IF(P335="","",LEFT(P335,6))</f>
        <v/>
      </c>
      <c r="D335" s="66" t="str">
        <f t="shared" ref="D335:D384" si="49">IF(N335="","",N335)</f>
        <v/>
      </c>
      <c r="E335" s="66" t="str">
        <f t="shared" ref="E335:F366" si="50">IF(Q335="","",Q335)</f>
        <v/>
      </c>
      <c r="F335" s="66" t="str">
        <f t="shared" si="50"/>
        <v/>
      </c>
      <c r="G335" s="66" t="str">
        <f t="shared" ref="G335:G384" si="51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84" si="52">IF(T335="","",T335)</f>
        <v/>
      </c>
      <c r="K335" s="14"/>
      <c r="L335" s="49"/>
      <c r="M335">
        <f t="shared" ref="M335:M384" si="53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48"/>
        <v/>
      </c>
      <c r="C336" s="69" t="str">
        <f>IF(P336="","",LEFT(P336,6))</f>
        <v/>
      </c>
      <c r="D336" s="70" t="str">
        <f t="shared" si="49"/>
        <v/>
      </c>
      <c r="E336" s="70" t="str">
        <f t="shared" si="50"/>
        <v/>
      </c>
      <c r="F336" s="70" t="str">
        <f t="shared" si="50"/>
        <v/>
      </c>
      <c r="G336" s="70" t="str">
        <f t="shared" si="51"/>
        <v/>
      </c>
      <c r="H336" s="70" t="str">
        <f>IF(M336=0,"",1+COUNTIF(会員コール!$A$1:$A$198,M336))</f>
        <v/>
      </c>
      <c r="I336" s="71"/>
      <c r="J336" s="71" t="str">
        <f t="shared" si="52"/>
        <v/>
      </c>
      <c r="K336" s="14"/>
      <c r="L336" s="49"/>
      <c r="M336">
        <f t="shared" si="53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48"/>
        <v/>
      </c>
      <c r="C337" s="69" t="str">
        <f t="shared" ref="C337:C383" si="54">IF(P337="","",LEFT(P337,6))</f>
        <v/>
      </c>
      <c r="D337" s="70" t="str">
        <f t="shared" si="49"/>
        <v/>
      </c>
      <c r="E337" s="70" t="str">
        <f t="shared" si="50"/>
        <v/>
      </c>
      <c r="F337" s="70" t="str">
        <f t="shared" si="50"/>
        <v/>
      </c>
      <c r="G337" s="70" t="str">
        <f t="shared" si="51"/>
        <v/>
      </c>
      <c r="H337" s="70" t="str">
        <f>IF(M337=0,"",1+COUNTIF(会員コール!$A$1:$A$198,M337))</f>
        <v/>
      </c>
      <c r="I337" s="71"/>
      <c r="J337" s="71" t="str">
        <f t="shared" si="52"/>
        <v/>
      </c>
      <c r="K337" s="14"/>
      <c r="L337" s="49"/>
      <c r="M337">
        <f t="shared" si="53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48"/>
        <v/>
      </c>
      <c r="C338" s="69" t="str">
        <f t="shared" si="54"/>
        <v/>
      </c>
      <c r="D338" s="70" t="str">
        <f t="shared" si="49"/>
        <v/>
      </c>
      <c r="E338" s="70" t="str">
        <f t="shared" si="50"/>
        <v/>
      </c>
      <c r="F338" s="70" t="str">
        <f t="shared" si="50"/>
        <v/>
      </c>
      <c r="G338" s="70" t="str">
        <f t="shared" si="51"/>
        <v/>
      </c>
      <c r="H338" s="70" t="str">
        <f>IF(M338=0,"",1+COUNTIF(会員コール!$A$1:$A$198,M338))</f>
        <v/>
      </c>
      <c r="I338" s="71"/>
      <c r="J338" s="71" t="str">
        <f t="shared" si="52"/>
        <v/>
      </c>
      <c r="K338" s="14"/>
      <c r="L338" s="49"/>
      <c r="M338">
        <f t="shared" si="53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48"/>
        <v/>
      </c>
      <c r="C339" s="69" t="str">
        <f t="shared" si="54"/>
        <v/>
      </c>
      <c r="D339" s="70" t="str">
        <f t="shared" si="49"/>
        <v/>
      </c>
      <c r="E339" s="70" t="str">
        <f t="shared" si="50"/>
        <v/>
      </c>
      <c r="F339" s="70" t="str">
        <f t="shared" si="50"/>
        <v/>
      </c>
      <c r="G339" s="70" t="str">
        <f t="shared" si="51"/>
        <v/>
      </c>
      <c r="H339" s="70" t="str">
        <f>IF(M339=0,"",1+COUNTIF(会員コール!$A$1:$A$198,M339))</f>
        <v/>
      </c>
      <c r="I339" s="71"/>
      <c r="J339" s="71" t="str">
        <f t="shared" si="52"/>
        <v/>
      </c>
      <c r="K339" s="14"/>
      <c r="L339" s="49"/>
      <c r="M339">
        <f t="shared" si="53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48"/>
        <v/>
      </c>
      <c r="C340" s="69" t="str">
        <f t="shared" si="54"/>
        <v/>
      </c>
      <c r="D340" s="70" t="str">
        <f t="shared" si="49"/>
        <v/>
      </c>
      <c r="E340" s="70" t="str">
        <f t="shared" si="50"/>
        <v/>
      </c>
      <c r="F340" s="70" t="str">
        <f t="shared" si="50"/>
        <v/>
      </c>
      <c r="G340" s="70" t="str">
        <f t="shared" si="51"/>
        <v/>
      </c>
      <c r="H340" s="70" t="str">
        <f>IF(M340=0,"",1+COUNTIF(会員コール!$A$1:$A$198,M340))</f>
        <v/>
      </c>
      <c r="I340" s="71"/>
      <c r="J340" s="71" t="str">
        <f t="shared" si="52"/>
        <v/>
      </c>
      <c r="K340" s="14"/>
      <c r="L340" s="49"/>
      <c r="M340">
        <f t="shared" si="53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48"/>
        <v/>
      </c>
      <c r="C341" s="69" t="str">
        <f t="shared" si="54"/>
        <v/>
      </c>
      <c r="D341" s="70" t="str">
        <f t="shared" si="49"/>
        <v/>
      </c>
      <c r="E341" s="70" t="str">
        <f t="shared" si="50"/>
        <v/>
      </c>
      <c r="F341" s="70" t="str">
        <f t="shared" si="50"/>
        <v/>
      </c>
      <c r="G341" s="70" t="str">
        <f t="shared" si="51"/>
        <v/>
      </c>
      <c r="H341" s="70" t="str">
        <f>IF(M341=0,"",1+COUNTIF(会員コール!$A$1:$A$198,M341))</f>
        <v/>
      </c>
      <c r="I341" s="71"/>
      <c r="J341" s="71" t="str">
        <f t="shared" si="52"/>
        <v/>
      </c>
      <c r="K341" s="14"/>
      <c r="L341" s="49"/>
      <c r="M341">
        <f t="shared" si="53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48"/>
        <v/>
      </c>
      <c r="C342" s="69" t="str">
        <f t="shared" si="54"/>
        <v/>
      </c>
      <c r="D342" s="70" t="str">
        <f t="shared" si="49"/>
        <v/>
      </c>
      <c r="E342" s="70" t="str">
        <f t="shared" si="50"/>
        <v/>
      </c>
      <c r="F342" s="70" t="str">
        <f t="shared" si="50"/>
        <v/>
      </c>
      <c r="G342" s="70" t="str">
        <f t="shared" si="51"/>
        <v/>
      </c>
      <c r="H342" s="70" t="str">
        <f>IF(M342=0,"",1+COUNTIF(会員コール!$A$1:$A$198,M342))</f>
        <v/>
      </c>
      <c r="I342" s="71"/>
      <c r="J342" s="71" t="str">
        <f t="shared" si="52"/>
        <v/>
      </c>
      <c r="K342" s="14"/>
      <c r="L342" s="49"/>
      <c r="M342">
        <f t="shared" si="53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48"/>
        <v/>
      </c>
      <c r="C343" s="69" t="str">
        <f t="shared" si="54"/>
        <v/>
      </c>
      <c r="D343" s="70" t="str">
        <f t="shared" si="49"/>
        <v/>
      </c>
      <c r="E343" s="70" t="str">
        <f t="shared" si="50"/>
        <v/>
      </c>
      <c r="F343" s="70" t="str">
        <f t="shared" si="50"/>
        <v/>
      </c>
      <c r="G343" s="70" t="str">
        <f t="shared" si="51"/>
        <v/>
      </c>
      <c r="H343" s="70" t="str">
        <f>IF(M343=0,"",1+COUNTIF(会員コール!$A$1:$A$198,M343))</f>
        <v/>
      </c>
      <c r="I343" s="71"/>
      <c r="J343" s="71" t="str">
        <f t="shared" si="52"/>
        <v/>
      </c>
      <c r="K343" s="14"/>
      <c r="L343" s="49"/>
      <c r="M343">
        <f t="shared" si="53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48"/>
        <v/>
      </c>
      <c r="C344" s="69" t="str">
        <f t="shared" si="54"/>
        <v/>
      </c>
      <c r="D344" s="70" t="str">
        <f t="shared" si="49"/>
        <v/>
      </c>
      <c r="E344" s="70" t="str">
        <f t="shared" si="50"/>
        <v/>
      </c>
      <c r="F344" s="70" t="str">
        <f t="shared" si="50"/>
        <v/>
      </c>
      <c r="G344" s="70" t="str">
        <f t="shared" si="51"/>
        <v/>
      </c>
      <c r="H344" s="70" t="str">
        <f>IF(M344=0,"",1+COUNTIF(会員コール!$A$1:$A$198,M344))</f>
        <v/>
      </c>
      <c r="I344" s="71"/>
      <c r="J344" s="71" t="str">
        <f t="shared" si="52"/>
        <v/>
      </c>
      <c r="K344" s="14"/>
      <c r="L344" s="49"/>
      <c r="M344">
        <f t="shared" si="53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48"/>
        <v/>
      </c>
      <c r="C345" s="69" t="str">
        <f t="shared" si="54"/>
        <v/>
      </c>
      <c r="D345" s="70" t="str">
        <f t="shared" si="49"/>
        <v/>
      </c>
      <c r="E345" s="70" t="str">
        <f t="shared" si="50"/>
        <v/>
      </c>
      <c r="F345" s="70" t="str">
        <f t="shared" si="50"/>
        <v/>
      </c>
      <c r="G345" s="70" t="str">
        <f t="shared" si="51"/>
        <v/>
      </c>
      <c r="H345" s="70" t="str">
        <f>IF(M345=0,"",1+COUNTIF(会員コール!$A$1:$A$198,M345))</f>
        <v/>
      </c>
      <c r="I345" s="71"/>
      <c r="J345" s="71" t="str">
        <f t="shared" si="52"/>
        <v/>
      </c>
      <c r="K345" s="14"/>
      <c r="L345" s="49"/>
      <c r="M345">
        <f t="shared" si="53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48"/>
        <v/>
      </c>
      <c r="C346" s="69" t="str">
        <f t="shared" si="54"/>
        <v/>
      </c>
      <c r="D346" s="70" t="str">
        <f t="shared" si="49"/>
        <v/>
      </c>
      <c r="E346" s="70" t="str">
        <f t="shared" si="50"/>
        <v/>
      </c>
      <c r="F346" s="70" t="str">
        <f t="shared" si="50"/>
        <v/>
      </c>
      <c r="G346" s="70" t="str">
        <f t="shared" si="51"/>
        <v/>
      </c>
      <c r="H346" s="70" t="str">
        <f>IF(M346=0,"",1+COUNTIF(会員コール!$A$1:$A$198,M346))</f>
        <v/>
      </c>
      <c r="I346" s="71"/>
      <c r="J346" s="71" t="str">
        <f t="shared" si="52"/>
        <v/>
      </c>
      <c r="K346" s="14"/>
      <c r="L346" s="49"/>
      <c r="M346">
        <f t="shared" si="53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48"/>
        <v/>
      </c>
      <c r="C347" s="69" t="str">
        <f t="shared" si="54"/>
        <v/>
      </c>
      <c r="D347" s="70" t="str">
        <f t="shared" si="49"/>
        <v/>
      </c>
      <c r="E347" s="70" t="str">
        <f t="shared" si="50"/>
        <v/>
      </c>
      <c r="F347" s="70" t="str">
        <f t="shared" si="50"/>
        <v/>
      </c>
      <c r="G347" s="70" t="str">
        <f t="shared" si="51"/>
        <v/>
      </c>
      <c r="H347" s="70" t="str">
        <f>IF(M347=0,"",1+COUNTIF(会員コール!$A$1:$A$198,M347))</f>
        <v/>
      </c>
      <c r="I347" s="71"/>
      <c r="J347" s="71" t="str">
        <f t="shared" si="52"/>
        <v/>
      </c>
      <c r="K347" s="14"/>
      <c r="L347" s="49"/>
      <c r="M347">
        <f t="shared" si="53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48"/>
        <v/>
      </c>
      <c r="C348" s="69" t="str">
        <f t="shared" si="54"/>
        <v/>
      </c>
      <c r="D348" s="70" t="str">
        <f t="shared" si="49"/>
        <v/>
      </c>
      <c r="E348" s="70" t="str">
        <f t="shared" si="50"/>
        <v/>
      </c>
      <c r="F348" s="70" t="str">
        <f t="shared" si="50"/>
        <v/>
      </c>
      <c r="G348" s="70" t="str">
        <f t="shared" si="51"/>
        <v/>
      </c>
      <c r="H348" s="70" t="str">
        <f>IF(M348=0,"",1+COUNTIF(会員コール!$A$1:$A$198,M348))</f>
        <v/>
      </c>
      <c r="I348" s="71"/>
      <c r="J348" s="71" t="str">
        <f t="shared" si="52"/>
        <v/>
      </c>
      <c r="K348" s="14"/>
      <c r="L348" s="49"/>
      <c r="M348">
        <f t="shared" si="53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48"/>
        <v/>
      </c>
      <c r="C349" s="69" t="str">
        <f t="shared" si="54"/>
        <v/>
      </c>
      <c r="D349" s="70" t="str">
        <f t="shared" si="49"/>
        <v/>
      </c>
      <c r="E349" s="70" t="str">
        <f t="shared" si="50"/>
        <v/>
      </c>
      <c r="F349" s="70" t="str">
        <f t="shared" si="50"/>
        <v/>
      </c>
      <c r="G349" s="70" t="str">
        <f t="shared" si="51"/>
        <v/>
      </c>
      <c r="H349" s="70" t="str">
        <f>IF(M349=0,"",1+COUNTIF(会員コール!$A$1:$A$198,M349))</f>
        <v/>
      </c>
      <c r="I349" s="71"/>
      <c r="J349" s="71" t="str">
        <f t="shared" si="52"/>
        <v/>
      </c>
      <c r="K349" s="14"/>
      <c r="L349" s="49"/>
      <c r="M349">
        <f t="shared" si="53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48"/>
        <v/>
      </c>
      <c r="C350" s="69" t="str">
        <f t="shared" si="54"/>
        <v/>
      </c>
      <c r="D350" s="70" t="str">
        <f t="shared" si="49"/>
        <v/>
      </c>
      <c r="E350" s="70" t="str">
        <f t="shared" si="50"/>
        <v/>
      </c>
      <c r="F350" s="70" t="str">
        <f t="shared" si="50"/>
        <v/>
      </c>
      <c r="G350" s="70" t="str">
        <f t="shared" si="51"/>
        <v/>
      </c>
      <c r="H350" s="70" t="str">
        <f>IF(M350=0,"",1+COUNTIF(会員コール!$A$1:$A$198,M350))</f>
        <v/>
      </c>
      <c r="I350" s="71"/>
      <c r="J350" s="71" t="str">
        <f t="shared" si="52"/>
        <v/>
      </c>
      <c r="K350" s="14"/>
      <c r="L350" s="49"/>
      <c r="M350">
        <f t="shared" si="53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48"/>
        <v/>
      </c>
      <c r="C351" s="69" t="str">
        <f t="shared" si="54"/>
        <v/>
      </c>
      <c r="D351" s="70" t="str">
        <f t="shared" si="49"/>
        <v/>
      </c>
      <c r="E351" s="70" t="str">
        <f t="shared" si="50"/>
        <v/>
      </c>
      <c r="F351" s="70" t="str">
        <f t="shared" si="50"/>
        <v/>
      </c>
      <c r="G351" s="70" t="str">
        <f t="shared" si="51"/>
        <v/>
      </c>
      <c r="H351" s="70" t="str">
        <f>IF(M351=0,"",1+COUNTIF(会員コール!$A$1:$A$198,M351))</f>
        <v/>
      </c>
      <c r="I351" s="71"/>
      <c r="J351" s="71" t="str">
        <f t="shared" si="52"/>
        <v/>
      </c>
      <c r="K351" s="14"/>
      <c r="L351" s="15"/>
      <c r="M351">
        <f t="shared" si="53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48"/>
        <v/>
      </c>
      <c r="C352" s="69" t="str">
        <f t="shared" si="54"/>
        <v/>
      </c>
      <c r="D352" s="73" t="str">
        <f t="shared" si="49"/>
        <v/>
      </c>
      <c r="E352" s="73" t="str">
        <f t="shared" si="50"/>
        <v/>
      </c>
      <c r="F352" s="73" t="str">
        <f t="shared" si="50"/>
        <v/>
      </c>
      <c r="G352" s="73" t="str">
        <f t="shared" si="51"/>
        <v/>
      </c>
      <c r="H352" s="73" t="str">
        <f>IF(M352=0,"",1+COUNTIF(会員コール!$A$1:$A$198,M352))</f>
        <v/>
      </c>
      <c r="I352" s="74"/>
      <c r="J352" s="74" t="str">
        <f t="shared" si="52"/>
        <v/>
      </c>
      <c r="K352" s="14"/>
      <c r="L352" s="15"/>
      <c r="M352">
        <f t="shared" si="53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48"/>
        <v/>
      </c>
      <c r="C353" s="69" t="str">
        <f t="shared" si="54"/>
        <v/>
      </c>
      <c r="D353" s="70" t="str">
        <f t="shared" si="49"/>
        <v/>
      </c>
      <c r="E353" s="70" t="str">
        <f t="shared" si="50"/>
        <v/>
      </c>
      <c r="F353" s="70" t="str">
        <f t="shared" si="50"/>
        <v/>
      </c>
      <c r="G353" s="70" t="str">
        <f t="shared" si="51"/>
        <v/>
      </c>
      <c r="H353" s="70" t="str">
        <f>IF(M353=0,"",1+COUNTIF(会員コール!$A$1:$A$198,M353))</f>
        <v/>
      </c>
      <c r="I353" s="71"/>
      <c r="J353" s="71" t="str">
        <f t="shared" si="52"/>
        <v/>
      </c>
      <c r="K353" s="14"/>
      <c r="L353" s="15"/>
      <c r="M353">
        <f t="shared" si="53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48"/>
        <v/>
      </c>
      <c r="C354" s="69" t="str">
        <f t="shared" si="54"/>
        <v/>
      </c>
      <c r="D354" s="70" t="str">
        <f t="shared" si="49"/>
        <v/>
      </c>
      <c r="E354" s="70" t="str">
        <f t="shared" si="50"/>
        <v/>
      </c>
      <c r="F354" s="70" t="str">
        <f t="shared" si="50"/>
        <v/>
      </c>
      <c r="G354" s="70" t="str">
        <f t="shared" si="51"/>
        <v/>
      </c>
      <c r="H354" s="70" t="str">
        <f>IF(M354=0,"",1+COUNTIF(会員コール!$A$1:$A$198,M354))</f>
        <v/>
      </c>
      <c r="I354" s="71"/>
      <c r="J354" s="71" t="str">
        <f t="shared" si="52"/>
        <v/>
      </c>
      <c r="K354" s="14"/>
      <c r="L354" s="15"/>
      <c r="M354">
        <f t="shared" si="53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48"/>
        <v/>
      </c>
      <c r="C355" s="69" t="str">
        <f t="shared" si="54"/>
        <v/>
      </c>
      <c r="D355" s="70" t="str">
        <f t="shared" si="49"/>
        <v/>
      </c>
      <c r="E355" s="70" t="str">
        <f t="shared" si="50"/>
        <v/>
      </c>
      <c r="F355" s="70" t="str">
        <f t="shared" si="50"/>
        <v/>
      </c>
      <c r="G355" s="70" t="str">
        <f t="shared" si="51"/>
        <v/>
      </c>
      <c r="H355" s="70" t="str">
        <f>IF(M355=0,"",1+COUNTIF(会員コール!$A$1:$A$198,M355))</f>
        <v/>
      </c>
      <c r="I355" s="71"/>
      <c r="J355" s="71" t="str">
        <f t="shared" si="52"/>
        <v/>
      </c>
      <c r="K355" s="14"/>
      <c r="L355" s="15"/>
      <c r="M355">
        <f t="shared" si="53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48"/>
        <v/>
      </c>
      <c r="C356" s="69" t="str">
        <f t="shared" si="54"/>
        <v/>
      </c>
      <c r="D356" s="70" t="str">
        <f t="shared" si="49"/>
        <v/>
      </c>
      <c r="E356" s="70" t="str">
        <f t="shared" si="50"/>
        <v/>
      </c>
      <c r="F356" s="70" t="str">
        <f t="shared" si="50"/>
        <v/>
      </c>
      <c r="G356" s="70" t="str">
        <f t="shared" si="51"/>
        <v/>
      </c>
      <c r="H356" s="70" t="str">
        <f>IF(M356=0,"",1+COUNTIF(会員コール!$A$1:$A$198,M356))</f>
        <v/>
      </c>
      <c r="I356" s="71"/>
      <c r="J356" s="71" t="str">
        <f t="shared" si="52"/>
        <v/>
      </c>
      <c r="K356" s="14"/>
      <c r="L356" s="15"/>
      <c r="M356">
        <f t="shared" si="53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48"/>
        <v/>
      </c>
      <c r="C357" s="69" t="str">
        <f t="shared" si="54"/>
        <v/>
      </c>
      <c r="D357" s="70" t="str">
        <f t="shared" si="49"/>
        <v/>
      </c>
      <c r="E357" s="70" t="str">
        <f t="shared" si="50"/>
        <v/>
      </c>
      <c r="F357" s="70" t="str">
        <f t="shared" si="50"/>
        <v/>
      </c>
      <c r="G357" s="70" t="str">
        <f t="shared" si="51"/>
        <v/>
      </c>
      <c r="H357" s="70" t="str">
        <f>IF(M357=0,"",1+COUNTIF(会員コール!$A$1:$A$198,M357))</f>
        <v/>
      </c>
      <c r="I357" s="71"/>
      <c r="J357" s="71" t="str">
        <f t="shared" si="52"/>
        <v/>
      </c>
      <c r="K357" s="14"/>
      <c r="L357" s="15"/>
      <c r="M357">
        <f t="shared" si="53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48"/>
        <v/>
      </c>
      <c r="C358" s="69" t="str">
        <f t="shared" si="54"/>
        <v/>
      </c>
      <c r="D358" s="70" t="str">
        <f t="shared" si="49"/>
        <v/>
      </c>
      <c r="E358" s="70" t="str">
        <f t="shared" si="50"/>
        <v/>
      </c>
      <c r="F358" s="70" t="str">
        <f t="shared" si="50"/>
        <v/>
      </c>
      <c r="G358" s="70" t="str">
        <f t="shared" si="51"/>
        <v/>
      </c>
      <c r="H358" s="70" t="str">
        <f>IF(M358=0,"",1+COUNTIF(会員コール!$A$1:$A$198,M358))</f>
        <v/>
      </c>
      <c r="I358" s="71"/>
      <c r="J358" s="71" t="str">
        <f t="shared" si="52"/>
        <v/>
      </c>
      <c r="K358" s="14"/>
      <c r="L358" s="15"/>
      <c r="M358">
        <f t="shared" si="53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48"/>
        <v/>
      </c>
      <c r="C359" s="69" t="str">
        <f t="shared" si="54"/>
        <v/>
      </c>
      <c r="D359" s="70" t="str">
        <f t="shared" si="49"/>
        <v/>
      </c>
      <c r="E359" s="70" t="str">
        <f t="shared" si="50"/>
        <v/>
      </c>
      <c r="F359" s="70" t="str">
        <f t="shared" si="50"/>
        <v/>
      </c>
      <c r="G359" s="70" t="str">
        <f t="shared" si="51"/>
        <v/>
      </c>
      <c r="H359" s="70" t="str">
        <f>IF(M359=0,"",1+COUNTIF(会員コール!$A$1:$A$198,M359))</f>
        <v/>
      </c>
      <c r="I359" s="71"/>
      <c r="J359" s="71" t="str">
        <f t="shared" si="52"/>
        <v/>
      </c>
      <c r="K359" s="14"/>
      <c r="L359" s="15"/>
      <c r="M359">
        <f t="shared" si="53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48"/>
        <v/>
      </c>
      <c r="C360" s="69" t="str">
        <f t="shared" si="54"/>
        <v/>
      </c>
      <c r="D360" s="73" t="str">
        <f t="shared" si="49"/>
        <v/>
      </c>
      <c r="E360" s="73" t="str">
        <f t="shared" si="50"/>
        <v/>
      </c>
      <c r="F360" s="73" t="str">
        <f t="shared" si="50"/>
        <v/>
      </c>
      <c r="G360" s="73" t="str">
        <f t="shared" si="51"/>
        <v/>
      </c>
      <c r="H360" s="73" t="str">
        <f>IF(M360=0,"",1+COUNTIF(会員コール!$A$1:$A$198,M360))</f>
        <v/>
      </c>
      <c r="I360" s="74"/>
      <c r="J360" s="74" t="str">
        <f t="shared" si="52"/>
        <v/>
      </c>
      <c r="K360" s="14"/>
      <c r="L360" s="15"/>
      <c r="M360">
        <f t="shared" si="53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48"/>
        <v/>
      </c>
      <c r="C361" s="69" t="str">
        <f t="shared" si="54"/>
        <v/>
      </c>
      <c r="D361" s="70" t="str">
        <f t="shared" si="49"/>
        <v/>
      </c>
      <c r="E361" s="70" t="str">
        <f t="shared" si="50"/>
        <v/>
      </c>
      <c r="F361" s="70" t="str">
        <f t="shared" si="50"/>
        <v/>
      </c>
      <c r="G361" s="70" t="str">
        <f t="shared" si="51"/>
        <v/>
      </c>
      <c r="H361" s="70" t="str">
        <f>IF(M361=0,"",1+COUNTIF(会員コール!$A$1:$A$198,M361))</f>
        <v/>
      </c>
      <c r="I361" s="71"/>
      <c r="J361" s="71" t="str">
        <f t="shared" si="52"/>
        <v/>
      </c>
      <c r="K361" s="14"/>
      <c r="L361" s="15"/>
      <c r="M361">
        <f t="shared" si="53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48"/>
        <v/>
      </c>
      <c r="C362" s="69" t="str">
        <f t="shared" si="54"/>
        <v/>
      </c>
      <c r="D362" s="73" t="str">
        <f t="shared" si="49"/>
        <v/>
      </c>
      <c r="E362" s="73" t="str">
        <f t="shared" si="50"/>
        <v/>
      </c>
      <c r="F362" s="73" t="str">
        <f t="shared" si="50"/>
        <v/>
      </c>
      <c r="G362" s="73" t="str">
        <f t="shared" si="51"/>
        <v/>
      </c>
      <c r="H362" s="73" t="str">
        <f>IF(M362=0,"",1+COUNTIF(会員コール!$A$1:$A$198,M362))</f>
        <v/>
      </c>
      <c r="I362" s="74"/>
      <c r="J362" s="74" t="str">
        <f t="shared" si="52"/>
        <v/>
      </c>
      <c r="K362" s="14"/>
      <c r="L362" s="15"/>
      <c r="M362">
        <f t="shared" si="53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48"/>
        <v/>
      </c>
      <c r="C363" s="69" t="str">
        <f t="shared" si="54"/>
        <v/>
      </c>
      <c r="D363" s="70" t="str">
        <f t="shared" si="49"/>
        <v/>
      </c>
      <c r="E363" s="70" t="str">
        <f t="shared" si="50"/>
        <v/>
      </c>
      <c r="F363" s="70" t="str">
        <f t="shared" si="50"/>
        <v/>
      </c>
      <c r="G363" s="70" t="str">
        <f t="shared" si="51"/>
        <v/>
      </c>
      <c r="H363" s="70" t="str">
        <f>IF(M363=0,"",1+COUNTIF(会員コール!$A$1:$A$198,M363))</f>
        <v/>
      </c>
      <c r="I363" s="71"/>
      <c r="J363" s="71" t="str">
        <f t="shared" si="52"/>
        <v/>
      </c>
      <c r="K363" s="14"/>
      <c r="L363" s="15"/>
      <c r="M363">
        <f t="shared" si="53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48"/>
        <v/>
      </c>
      <c r="C364" s="69" t="str">
        <f t="shared" si="54"/>
        <v/>
      </c>
      <c r="D364" s="73" t="str">
        <f t="shared" si="49"/>
        <v/>
      </c>
      <c r="E364" s="73" t="str">
        <f t="shared" si="50"/>
        <v/>
      </c>
      <c r="F364" s="73" t="str">
        <f t="shared" si="50"/>
        <v/>
      </c>
      <c r="G364" s="73" t="str">
        <f t="shared" si="51"/>
        <v/>
      </c>
      <c r="H364" s="73" t="str">
        <f>IF(M364=0,"",1+COUNTIF(会員コール!$A$1:$A$198,M364))</f>
        <v/>
      </c>
      <c r="I364" s="74"/>
      <c r="J364" s="74" t="str">
        <f t="shared" si="52"/>
        <v/>
      </c>
      <c r="K364" s="14"/>
      <c r="L364" s="15"/>
      <c r="M364">
        <f t="shared" si="53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48"/>
        <v/>
      </c>
      <c r="C365" s="69" t="str">
        <f t="shared" si="54"/>
        <v/>
      </c>
      <c r="D365" s="70" t="str">
        <f t="shared" si="49"/>
        <v/>
      </c>
      <c r="E365" s="70" t="str">
        <f t="shared" si="50"/>
        <v/>
      </c>
      <c r="F365" s="70" t="str">
        <f t="shared" si="50"/>
        <v/>
      </c>
      <c r="G365" s="70" t="str">
        <f t="shared" si="51"/>
        <v/>
      </c>
      <c r="H365" s="70" t="str">
        <f>IF(M365=0,"",1+COUNTIF(会員コール!$A$1:$A$198,M365))</f>
        <v/>
      </c>
      <c r="I365" s="71"/>
      <c r="J365" s="71" t="str">
        <f t="shared" si="52"/>
        <v/>
      </c>
      <c r="K365" s="14"/>
      <c r="L365" s="15"/>
      <c r="M365">
        <f t="shared" si="53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48"/>
        <v/>
      </c>
      <c r="C366" s="69" t="str">
        <f t="shared" si="54"/>
        <v/>
      </c>
      <c r="D366" s="73" t="str">
        <f t="shared" si="49"/>
        <v/>
      </c>
      <c r="E366" s="73" t="str">
        <f t="shared" si="50"/>
        <v/>
      </c>
      <c r="F366" s="73" t="str">
        <f t="shared" si="50"/>
        <v/>
      </c>
      <c r="G366" s="73" t="str">
        <f t="shared" si="51"/>
        <v/>
      </c>
      <c r="H366" s="73" t="str">
        <f>IF(M366=0,"",1+COUNTIF(会員コール!$A$1:$A$198,M366))</f>
        <v/>
      </c>
      <c r="I366" s="74"/>
      <c r="J366" s="74" t="str">
        <f t="shared" si="52"/>
        <v/>
      </c>
      <c r="K366" s="14"/>
      <c r="L366" s="15"/>
      <c r="M366">
        <f t="shared" si="53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si="48"/>
        <v/>
      </c>
      <c r="C367" s="69" t="str">
        <f t="shared" si="54"/>
        <v/>
      </c>
      <c r="D367" s="70" t="str">
        <f t="shared" si="49"/>
        <v/>
      </c>
      <c r="E367" s="70" t="str">
        <f t="shared" ref="E367:F384" si="55">IF(Q367="","",Q367)</f>
        <v/>
      </c>
      <c r="F367" s="70" t="str">
        <f t="shared" si="55"/>
        <v/>
      </c>
      <c r="G367" s="70" t="str">
        <f t="shared" si="51"/>
        <v/>
      </c>
      <c r="H367" s="70" t="str">
        <f>IF(M367=0,"",1+COUNTIF(会員コール!$A$1:$A$198,M367))</f>
        <v/>
      </c>
      <c r="I367" s="71"/>
      <c r="J367" s="71" t="str">
        <f t="shared" si="52"/>
        <v/>
      </c>
      <c r="K367" s="14"/>
      <c r="L367" s="15"/>
      <c r="M367">
        <f t="shared" si="53"/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48"/>
        <v/>
      </c>
      <c r="C368" s="69" t="str">
        <f t="shared" si="54"/>
        <v/>
      </c>
      <c r="D368" s="73" t="str">
        <f t="shared" si="49"/>
        <v/>
      </c>
      <c r="E368" s="73" t="str">
        <f t="shared" si="55"/>
        <v/>
      </c>
      <c r="F368" s="73" t="str">
        <f t="shared" si="55"/>
        <v/>
      </c>
      <c r="G368" s="73" t="str">
        <f t="shared" si="51"/>
        <v/>
      </c>
      <c r="H368" s="73" t="str">
        <f>IF(M368=0,"",1+COUNTIF(会員コール!$A$1:$A$198,M368))</f>
        <v/>
      </c>
      <c r="I368" s="74"/>
      <c r="J368" s="74" t="str">
        <f t="shared" si="52"/>
        <v/>
      </c>
      <c r="K368" s="14"/>
      <c r="L368" s="15"/>
      <c r="M368">
        <f t="shared" si="53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48"/>
        <v/>
      </c>
      <c r="C369" s="69" t="str">
        <f t="shared" si="54"/>
        <v/>
      </c>
      <c r="D369" s="70" t="str">
        <f t="shared" si="49"/>
        <v/>
      </c>
      <c r="E369" s="70" t="str">
        <f t="shared" si="55"/>
        <v/>
      </c>
      <c r="F369" s="70" t="str">
        <f t="shared" si="55"/>
        <v/>
      </c>
      <c r="G369" s="70" t="str">
        <f t="shared" si="51"/>
        <v/>
      </c>
      <c r="H369" s="70" t="str">
        <f>IF(M369=0,"",1+COUNTIF(会員コール!$A$1:$A$198,M369))</f>
        <v/>
      </c>
      <c r="I369" s="71"/>
      <c r="J369" s="71" t="str">
        <f t="shared" si="52"/>
        <v/>
      </c>
      <c r="K369" s="14"/>
      <c r="L369" s="15"/>
      <c r="M369">
        <f t="shared" si="53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48"/>
        <v/>
      </c>
      <c r="C370" s="69" t="str">
        <f t="shared" si="54"/>
        <v/>
      </c>
      <c r="D370" s="73" t="str">
        <f t="shared" si="49"/>
        <v/>
      </c>
      <c r="E370" s="73" t="str">
        <f t="shared" si="55"/>
        <v/>
      </c>
      <c r="F370" s="73" t="str">
        <f t="shared" si="55"/>
        <v/>
      </c>
      <c r="G370" s="73" t="str">
        <f t="shared" si="51"/>
        <v/>
      </c>
      <c r="H370" s="73" t="str">
        <f>IF(M370=0,"",1+COUNTIF(会員コール!$A$1:$A$198,M370))</f>
        <v/>
      </c>
      <c r="I370" s="74"/>
      <c r="J370" s="74" t="str">
        <f t="shared" si="52"/>
        <v/>
      </c>
      <c r="K370" s="14"/>
      <c r="L370" s="15"/>
      <c r="M370">
        <f t="shared" si="53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48"/>
        <v/>
      </c>
      <c r="C371" s="69" t="str">
        <f t="shared" si="54"/>
        <v/>
      </c>
      <c r="D371" s="70" t="str">
        <f t="shared" si="49"/>
        <v/>
      </c>
      <c r="E371" s="70" t="str">
        <f t="shared" si="55"/>
        <v/>
      </c>
      <c r="F371" s="70" t="str">
        <f t="shared" si="55"/>
        <v/>
      </c>
      <c r="G371" s="70" t="str">
        <f t="shared" si="51"/>
        <v/>
      </c>
      <c r="H371" s="70" t="str">
        <f>IF(M371=0,"",1+COUNTIF(会員コール!$A$1:$A$198,M371))</f>
        <v/>
      </c>
      <c r="I371" s="71"/>
      <c r="J371" s="71" t="str">
        <f t="shared" si="52"/>
        <v/>
      </c>
      <c r="K371" s="14"/>
      <c r="L371" s="15"/>
      <c r="M371">
        <f t="shared" si="53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48"/>
        <v/>
      </c>
      <c r="C372" s="69" t="str">
        <f t="shared" si="54"/>
        <v/>
      </c>
      <c r="D372" s="73" t="str">
        <f t="shared" si="49"/>
        <v/>
      </c>
      <c r="E372" s="73" t="str">
        <f t="shared" si="55"/>
        <v/>
      </c>
      <c r="F372" s="73" t="str">
        <f t="shared" si="55"/>
        <v/>
      </c>
      <c r="G372" s="73" t="str">
        <f t="shared" si="51"/>
        <v/>
      </c>
      <c r="H372" s="73" t="str">
        <f>IF(M372=0,"",1+COUNTIF(会員コール!$A$1:$A$198,M372))</f>
        <v/>
      </c>
      <c r="I372" s="74"/>
      <c r="J372" s="74" t="str">
        <f t="shared" si="52"/>
        <v/>
      </c>
      <c r="K372" s="14"/>
      <c r="L372" s="15"/>
      <c r="M372">
        <f t="shared" si="53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48"/>
        <v/>
      </c>
      <c r="C373" s="69" t="str">
        <f t="shared" si="54"/>
        <v/>
      </c>
      <c r="D373" s="70" t="str">
        <f t="shared" si="49"/>
        <v/>
      </c>
      <c r="E373" s="70" t="str">
        <f t="shared" si="55"/>
        <v/>
      </c>
      <c r="F373" s="70" t="str">
        <f t="shared" si="55"/>
        <v/>
      </c>
      <c r="G373" s="70" t="str">
        <f t="shared" si="51"/>
        <v/>
      </c>
      <c r="H373" s="70" t="str">
        <f>IF(M373=0,"",1+COUNTIF(会員コール!$A$1:$A$198,M373))</f>
        <v/>
      </c>
      <c r="I373" s="71"/>
      <c r="J373" s="71" t="str">
        <f t="shared" si="52"/>
        <v/>
      </c>
      <c r="K373" s="14"/>
      <c r="L373" s="15"/>
      <c r="M373">
        <f t="shared" si="53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48"/>
        <v/>
      </c>
      <c r="C374" s="69" t="str">
        <f t="shared" si="54"/>
        <v/>
      </c>
      <c r="D374" s="73" t="str">
        <f t="shared" si="49"/>
        <v/>
      </c>
      <c r="E374" s="73" t="str">
        <f t="shared" si="55"/>
        <v/>
      </c>
      <c r="F374" s="73" t="str">
        <f t="shared" si="55"/>
        <v/>
      </c>
      <c r="G374" s="73" t="str">
        <f t="shared" si="51"/>
        <v/>
      </c>
      <c r="H374" s="73" t="str">
        <f>IF(M374=0,"",1+COUNTIF(会員コール!$A$1:$A$198,M374))</f>
        <v/>
      </c>
      <c r="I374" s="74"/>
      <c r="J374" s="74" t="str">
        <f t="shared" si="52"/>
        <v/>
      </c>
      <c r="K374" s="14"/>
      <c r="L374" s="15"/>
      <c r="M374">
        <f t="shared" si="53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48"/>
        <v/>
      </c>
      <c r="C375" s="69" t="str">
        <f t="shared" si="54"/>
        <v/>
      </c>
      <c r="D375" s="70" t="str">
        <f t="shared" si="49"/>
        <v/>
      </c>
      <c r="E375" s="70" t="str">
        <f t="shared" si="55"/>
        <v/>
      </c>
      <c r="F375" s="70" t="str">
        <f t="shared" si="55"/>
        <v/>
      </c>
      <c r="G375" s="70" t="str">
        <f t="shared" si="51"/>
        <v/>
      </c>
      <c r="H375" s="70" t="str">
        <f>IF(M375=0,"",1+COUNTIF(会員コール!$A$1:$A$198,M375))</f>
        <v/>
      </c>
      <c r="I375" s="71"/>
      <c r="J375" s="71" t="str">
        <f t="shared" si="52"/>
        <v/>
      </c>
      <c r="K375" s="14"/>
      <c r="L375" s="15"/>
      <c r="M375">
        <f t="shared" si="53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48"/>
        <v/>
      </c>
      <c r="C376" s="69" t="str">
        <f t="shared" si="54"/>
        <v/>
      </c>
      <c r="D376" s="70" t="str">
        <f t="shared" si="49"/>
        <v/>
      </c>
      <c r="E376" s="70" t="str">
        <f t="shared" si="55"/>
        <v/>
      </c>
      <c r="F376" s="70" t="str">
        <f t="shared" si="55"/>
        <v/>
      </c>
      <c r="G376" s="70" t="str">
        <f t="shared" si="51"/>
        <v/>
      </c>
      <c r="H376" s="70" t="str">
        <f>IF(M376=0,"",1+COUNTIF(会員コール!$A$1:$A$198,M376))</f>
        <v/>
      </c>
      <c r="I376" s="71"/>
      <c r="J376" s="71" t="str">
        <f t="shared" si="52"/>
        <v/>
      </c>
      <c r="K376" s="14"/>
      <c r="L376" s="15"/>
      <c r="M376">
        <f t="shared" si="53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48"/>
        <v/>
      </c>
      <c r="C377" s="69" t="str">
        <f t="shared" si="54"/>
        <v/>
      </c>
      <c r="D377" s="73" t="str">
        <f t="shared" si="49"/>
        <v/>
      </c>
      <c r="E377" s="73" t="str">
        <f t="shared" si="55"/>
        <v/>
      </c>
      <c r="F377" s="73" t="str">
        <f t="shared" si="55"/>
        <v/>
      </c>
      <c r="G377" s="73" t="str">
        <f t="shared" si="51"/>
        <v/>
      </c>
      <c r="H377" s="73" t="str">
        <f>IF(M377=0,"",1+COUNTIF(会員コール!$A$1:$A$198,M377))</f>
        <v/>
      </c>
      <c r="I377" s="74"/>
      <c r="J377" s="74" t="str">
        <f t="shared" si="52"/>
        <v/>
      </c>
      <c r="K377" s="14"/>
      <c r="L377" s="15"/>
      <c r="M377">
        <f t="shared" si="53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48"/>
        <v/>
      </c>
      <c r="C378" s="69" t="str">
        <f t="shared" si="54"/>
        <v/>
      </c>
      <c r="D378" s="70" t="str">
        <f t="shared" si="49"/>
        <v/>
      </c>
      <c r="E378" s="70" t="str">
        <f t="shared" si="55"/>
        <v/>
      </c>
      <c r="F378" s="70" t="str">
        <f t="shared" si="55"/>
        <v/>
      </c>
      <c r="G378" s="70" t="str">
        <f t="shared" si="51"/>
        <v/>
      </c>
      <c r="H378" s="70" t="str">
        <f>IF(M378=0,"",1+COUNTIF(会員コール!$A$1:$A$198,M378))</f>
        <v/>
      </c>
      <c r="I378" s="71"/>
      <c r="J378" s="71" t="str">
        <f t="shared" si="52"/>
        <v/>
      </c>
      <c r="K378" s="14"/>
      <c r="L378" s="15"/>
      <c r="M378">
        <f t="shared" si="53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48"/>
        <v/>
      </c>
      <c r="C379" s="69" t="str">
        <f t="shared" si="54"/>
        <v/>
      </c>
      <c r="D379" s="73" t="str">
        <f t="shared" si="49"/>
        <v/>
      </c>
      <c r="E379" s="73" t="str">
        <f t="shared" si="55"/>
        <v/>
      </c>
      <c r="F379" s="73" t="str">
        <f t="shared" si="55"/>
        <v/>
      </c>
      <c r="G379" s="73" t="str">
        <f t="shared" si="51"/>
        <v/>
      </c>
      <c r="H379" s="73" t="str">
        <f>IF(M379=0,"",1+COUNTIF(会員コール!$A$1:$A$198,M379))</f>
        <v/>
      </c>
      <c r="I379" s="74"/>
      <c r="J379" s="74" t="str">
        <f t="shared" si="52"/>
        <v/>
      </c>
      <c r="K379" s="14"/>
      <c r="L379" s="15"/>
      <c r="M379">
        <f t="shared" si="53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48"/>
        <v/>
      </c>
      <c r="C380" s="69" t="str">
        <f t="shared" si="54"/>
        <v/>
      </c>
      <c r="D380" s="70" t="str">
        <f t="shared" si="49"/>
        <v/>
      </c>
      <c r="E380" s="70" t="str">
        <f t="shared" si="55"/>
        <v/>
      </c>
      <c r="F380" s="70" t="str">
        <f t="shared" si="55"/>
        <v/>
      </c>
      <c r="G380" s="70" t="str">
        <f t="shared" si="51"/>
        <v/>
      </c>
      <c r="H380" s="70" t="str">
        <f>IF(M380=0,"",1+COUNTIF(会員コール!$A$1:$A$198,M380))</f>
        <v/>
      </c>
      <c r="I380" s="71"/>
      <c r="J380" s="71" t="str">
        <f t="shared" si="52"/>
        <v/>
      </c>
      <c r="K380" s="14"/>
      <c r="L380" s="15"/>
      <c r="M380">
        <f t="shared" si="53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48"/>
        <v/>
      </c>
      <c r="C381" s="69" t="str">
        <f t="shared" si="54"/>
        <v/>
      </c>
      <c r="D381" s="73" t="str">
        <f t="shared" si="49"/>
        <v/>
      </c>
      <c r="E381" s="73" t="str">
        <f t="shared" si="55"/>
        <v/>
      </c>
      <c r="F381" s="73" t="str">
        <f t="shared" si="55"/>
        <v/>
      </c>
      <c r="G381" s="73" t="str">
        <f t="shared" si="51"/>
        <v/>
      </c>
      <c r="H381" s="73" t="str">
        <f>IF(M381=0,"",1+COUNTIF(会員コール!$A$1:$A$198,M381))</f>
        <v/>
      </c>
      <c r="I381" s="74"/>
      <c r="J381" s="74" t="str">
        <f t="shared" si="52"/>
        <v/>
      </c>
      <c r="K381" s="14"/>
      <c r="L381" s="15"/>
      <c r="M381">
        <f t="shared" si="53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48"/>
        <v/>
      </c>
      <c r="C382" s="69" t="str">
        <f t="shared" si="54"/>
        <v/>
      </c>
      <c r="D382" s="70" t="str">
        <f t="shared" si="49"/>
        <v/>
      </c>
      <c r="E382" s="70" t="str">
        <f t="shared" si="55"/>
        <v/>
      </c>
      <c r="F382" s="70" t="str">
        <f t="shared" si="55"/>
        <v/>
      </c>
      <c r="G382" s="70" t="str">
        <f t="shared" si="51"/>
        <v/>
      </c>
      <c r="H382" s="70" t="str">
        <f>IF(M382=0,"",1+COUNTIF(会員コール!$A$1:$A$198,M382))</f>
        <v/>
      </c>
      <c r="I382" s="71"/>
      <c r="J382" s="71" t="str">
        <f t="shared" si="52"/>
        <v/>
      </c>
      <c r="K382" s="14"/>
      <c r="L382" s="15"/>
      <c r="M382">
        <f t="shared" si="53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48"/>
        <v/>
      </c>
      <c r="C383" s="69" t="str">
        <f t="shared" si="54"/>
        <v/>
      </c>
      <c r="D383" s="70" t="str">
        <f t="shared" si="49"/>
        <v/>
      </c>
      <c r="E383" s="70" t="str">
        <f t="shared" si="55"/>
        <v/>
      </c>
      <c r="F383" s="70" t="str">
        <f t="shared" si="55"/>
        <v/>
      </c>
      <c r="G383" s="70" t="str">
        <f t="shared" si="51"/>
        <v/>
      </c>
      <c r="H383" s="70" t="str">
        <f>IF(M383=0,"",1+COUNTIF(会員コール!$A$1:$A$198,M383))</f>
        <v/>
      </c>
      <c r="I383" s="71"/>
      <c r="J383" s="71" t="str">
        <f t="shared" si="52"/>
        <v/>
      </c>
      <c r="K383" s="14"/>
      <c r="L383" s="15"/>
      <c r="M383">
        <f t="shared" si="53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48"/>
        <v/>
      </c>
      <c r="C384" s="76" t="str">
        <f>IF(P384="","",LEFT(P384,6))</f>
        <v/>
      </c>
      <c r="D384" s="77" t="str">
        <f t="shared" si="49"/>
        <v/>
      </c>
      <c r="E384" s="77" t="str">
        <f t="shared" si="55"/>
        <v/>
      </c>
      <c r="F384" s="77" t="str">
        <f t="shared" si="55"/>
        <v/>
      </c>
      <c r="G384" s="77" t="str">
        <f t="shared" si="51"/>
        <v/>
      </c>
      <c r="H384" s="77" t="str">
        <f>IF(M384=0,"",1+COUNTIF(会員コール!$A$1:$A$198,M384))</f>
        <v/>
      </c>
      <c r="I384" s="78"/>
      <c r="J384" s="78" t="str">
        <f t="shared" si="52"/>
        <v/>
      </c>
      <c r="K384" s="14"/>
      <c r="L384" s="15"/>
      <c r="M384">
        <f t="shared" si="53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9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10</v>
      </c>
      <c r="C387" s="170"/>
      <c r="D387" s="47" t="str">
        <f>基本データ入力!$B$8</f>
        <v>JA1QRZ</v>
      </c>
      <c r="E387" s="52" t="s">
        <v>136</v>
      </c>
      <c r="F387" s="47" t="s">
        <v>314</v>
      </c>
      <c r="G387" s="171" t="s">
        <v>137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11</v>
      </c>
      <c r="C388" s="91" t="s">
        <v>411</v>
      </c>
      <c r="D388" s="18" t="s">
        <v>12</v>
      </c>
      <c r="E388" s="172" t="s">
        <v>13</v>
      </c>
      <c r="F388" s="172"/>
      <c r="G388" s="18" t="s">
        <v>14</v>
      </c>
      <c r="H388" s="17" t="s">
        <v>15</v>
      </c>
      <c r="I388" s="18" t="s">
        <v>16</v>
      </c>
      <c r="J388" s="18" t="s">
        <v>17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39" si="56">IF(O390="","",O390)</f>
        <v/>
      </c>
      <c r="C390" s="65" t="str">
        <f>IF(P390="","",LEFT(P390,6))</f>
        <v/>
      </c>
      <c r="D390" s="66" t="str">
        <f t="shared" ref="D390:D439" si="57">IF(N390="","",N390)</f>
        <v/>
      </c>
      <c r="E390" s="66" t="str">
        <f t="shared" ref="E390:F421" si="58">IF(Q390="","",Q390)</f>
        <v/>
      </c>
      <c r="F390" s="66" t="str">
        <f t="shared" si="58"/>
        <v/>
      </c>
      <c r="G390" s="66" t="str">
        <f t="shared" ref="G390:G439" si="5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39" si="60">IF(T390="","",T390)</f>
        <v/>
      </c>
      <c r="K390" s="14"/>
      <c r="L390" s="49"/>
      <c r="M390">
        <f t="shared" ref="M390:M439" si="6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56"/>
        <v/>
      </c>
      <c r="C391" s="69" t="str">
        <f>IF(P391="","",LEFT(P391,6))</f>
        <v/>
      </c>
      <c r="D391" s="70" t="str">
        <f t="shared" si="57"/>
        <v/>
      </c>
      <c r="E391" s="70" t="str">
        <f t="shared" si="58"/>
        <v/>
      </c>
      <c r="F391" s="70" t="str">
        <f t="shared" si="58"/>
        <v/>
      </c>
      <c r="G391" s="70" t="str">
        <f t="shared" si="59"/>
        <v/>
      </c>
      <c r="H391" s="70" t="str">
        <f>IF(M391=0,"",1+COUNTIF(会員コール!$A$1:$A$198,M391))</f>
        <v/>
      </c>
      <c r="I391" s="71"/>
      <c r="J391" s="71" t="str">
        <f t="shared" si="60"/>
        <v/>
      </c>
      <c r="K391" s="14"/>
      <c r="L391" s="49"/>
      <c r="M391">
        <f t="shared" si="6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56"/>
        <v/>
      </c>
      <c r="C392" s="69" t="str">
        <f t="shared" ref="C392:C438" si="62">IF(P392="","",LEFT(P392,6))</f>
        <v/>
      </c>
      <c r="D392" s="70" t="str">
        <f t="shared" si="57"/>
        <v/>
      </c>
      <c r="E392" s="70" t="str">
        <f t="shared" si="58"/>
        <v/>
      </c>
      <c r="F392" s="70" t="str">
        <f t="shared" si="58"/>
        <v/>
      </c>
      <c r="G392" s="70" t="str">
        <f t="shared" si="59"/>
        <v/>
      </c>
      <c r="H392" s="70" t="str">
        <f>IF(M392=0,"",1+COUNTIF(会員コール!$A$1:$A$198,M392))</f>
        <v/>
      </c>
      <c r="I392" s="71"/>
      <c r="J392" s="71" t="str">
        <f t="shared" si="60"/>
        <v/>
      </c>
      <c r="K392" s="14"/>
      <c r="L392" s="49"/>
      <c r="M392">
        <f t="shared" si="6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56"/>
        <v/>
      </c>
      <c r="C393" s="69" t="str">
        <f t="shared" si="62"/>
        <v/>
      </c>
      <c r="D393" s="70" t="str">
        <f t="shared" si="57"/>
        <v/>
      </c>
      <c r="E393" s="70" t="str">
        <f t="shared" si="58"/>
        <v/>
      </c>
      <c r="F393" s="70" t="str">
        <f t="shared" si="58"/>
        <v/>
      </c>
      <c r="G393" s="70" t="str">
        <f t="shared" si="59"/>
        <v/>
      </c>
      <c r="H393" s="70" t="str">
        <f>IF(M393=0,"",1+COUNTIF(会員コール!$A$1:$A$198,M393))</f>
        <v/>
      </c>
      <c r="I393" s="71"/>
      <c r="J393" s="71" t="str">
        <f t="shared" si="60"/>
        <v/>
      </c>
      <c r="K393" s="14"/>
      <c r="L393" s="49"/>
      <c r="M393">
        <f t="shared" si="6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56"/>
        <v/>
      </c>
      <c r="C394" s="69" t="str">
        <f t="shared" si="62"/>
        <v/>
      </c>
      <c r="D394" s="70" t="str">
        <f t="shared" si="57"/>
        <v/>
      </c>
      <c r="E394" s="70" t="str">
        <f t="shared" si="58"/>
        <v/>
      </c>
      <c r="F394" s="70" t="str">
        <f t="shared" si="58"/>
        <v/>
      </c>
      <c r="G394" s="70" t="str">
        <f t="shared" si="59"/>
        <v/>
      </c>
      <c r="H394" s="70" t="str">
        <f>IF(M394=0,"",1+COUNTIF(会員コール!$A$1:$A$198,M394))</f>
        <v/>
      </c>
      <c r="I394" s="71"/>
      <c r="J394" s="71" t="str">
        <f t="shared" si="60"/>
        <v/>
      </c>
      <c r="K394" s="14"/>
      <c r="L394" s="49"/>
      <c r="M394">
        <f t="shared" si="6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56"/>
        <v/>
      </c>
      <c r="C395" s="69" t="str">
        <f t="shared" si="62"/>
        <v/>
      </c>
      <c r="D395" s="70" t="str">
        <f t="shared" si="57"/>
        <v/>
      </c>
      <c r="E395" s="70" t="str">
        <f t="shared" si="58"/>
        <v/>
      </c>
      <c r="F395" s="70" t="str">
        <f t="shared" si="58"/>
        <v/>
      </c>
      <c r="G395" s="70" t="str">
        <f t="shared" si="59"/>
        <v/>
      </c>
      <c r="H395" s="70" t="str">
        <f>IF(M395=0,"",1+COUNTIF(会員コール!$A$1:$A$198,M395))</f>
        <v/>
      </c>
      <c r="I395" s="71"/>
      <c r="J395" s="71" t="str">
        <f t="shared" si="60"/>
        <v/>
      </c>
      <c r="K395" s="14"/>
      <c r="L395" s="49"/>
      <c r="M395">
        <f t="shared" si="6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56"/>
        <v/>
      </c>
      <c r="C396" s="69" t="str">
        <f t="shared" si="62"/>
        <v/>
      </c>
      <c r="D396" s="70" t="str">
        <f t="shared" si="57"/>
        <v/>
      </c>
      <c r="E396" s="70" t="str">
        <f t="shared" si="58"/>
        <v/>
      </c>
      <c r="F396" s="70" t="str">
        <f t="shared" si="58"/>
        <v/>
      </c>
      <c r="G396" s="70" t="str">
        <f t="shared" si="59"/>
        <v/>
      </c>
      <c r="H396" s="70" t="str">
        <f>IF(M396=0,"",1+COUNTIF(会員コール!$A$1:$A$198,M396))</f>
        <v/>
      </c>
      <c r="I396" s="71"/>
      <c r="J396" s="71" t="str">
        <f t="shared" si="60"/>
        <v/>
      </c>
      <c r="K396" s="14"/>
      <c r="L396" s="49"/>
      <c r="M396">
        <f t="shared" si="6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56"/>
        <v/>
      </c>
      <c r="C397" s="69" t="str">
        <f t="shared" si="62"/>
        <v/>
      </c>
      <c r="D397" s="70" t="str">
        <f t="shared" si="57"/>
        <v/>
      </c>
      <c r="E397" s="70" t="str">
        <f t="shared" si="58"/>
        <v/>
      </c>
      <c r="F397" s="70" t="str">
        <f t="shared" si="58"/>
        <v/>
      </c>
      <c r="G397" s="70" t="str">
        <f t="shared" si="59"/>
        <v/>
      </c>
      <c r="H397" s="70" t="str">
        <f>IF(M397=0,"",1+COUNTIF(会員コール!$A$1:$A$198,M397))</f>
        <v/>
      </c>
      <c r="I397" s="71"/>
      <c r="J397" s="71" t="str">
        <f t="shared" si="60"/>
        <v/>
      </c>
      <c r="K397" s="14"/>
      <c r="L397" s="49"/>
      <c r="M397">
        <f t="shared" si="6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56"/>
        <v/>
      </c>
      <c r="C398" s="69" t="str">
        <f t="shared" si="62"/>
        <v/>
      </c>
      <c r="D398" s="70" t="str">
        <f t="shared" si="57"/>
        <v/>
      </c>
      <c r="E398" s="70" t="str">
        <f t="shared" si="58"/>
        <v/>
      </c>
      <c r="F398" s="70" t="str">
        <f t="shared" si="58"/>
        <v/>
      </c>
      <c r="G398" s="70" t="str">
        <f t="shared" si="59"/>
        <v/>
      </c>
      <c r="H398" s="70" t="str">
        <f>IF(M398=0,"",1+COUNTIF(会員コール!$A$1:$A$198,M398))</f>
        <v/>
      </c>
      <c r="I398" s="71"/>
      <c r="J398" s="71" t="str">
        <f t="shared" si="60"/>
        <v/>
      </c>
      <c r="K398" s="14"/>
      <c r="L398" s="49"/>
      <c r="M398">
        <f t="shared" si="6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56"/>
        <v/>
      </c>
      <c r="C399" s="69" t="str">
        <f t="shared" si="62"/>
        <v/>
      </c>
      <c r="D399" s="70" t="str">
        <f t="shared" si="57"/>
        <v/>
      </c>
      <c r="E399" s="70" t="str">
        <f t="shared" si="58"/>
        <v/>
      </c>
      <c r="F399" s="70" t="str">
        <f t="shared" si="58"/>
        <v/>
      </c>
      <c r="G399" s="70" t="str">
        <f t="shared" si="59"/>
        <v/>
      </c>
      <c r="H399" s="70" t="str">
        <f>IF(M399=0,"",1+COUNTIF(会員コール!$A$1:$A$198,M399))</f>
        <v/>
      </c>
      <c r="I399" s="71"/>
      <c r="J399" s="71" t="str">
        <f t="shared" si="60"/>
        <v/>
      </c>
      <c r="K399" s="14"/>
      <c r="L399" s="49"/>
      <c r="M399">
        <f t="shared" si="6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56"/>
        <v/>
      </c>
      <c r="C400" s="69" t="str">
        <f t="shared" si="62"/>
        <v/>
      </c>
      <c r="D400" s="70" t="str">
        <f t="shared" si="57"/>
        <v/>
      </c>
      <c r="E400" s="70" t="str">
        <f t="shared" si="58"/>
        <v/>
      </c>
      <c r="F400" s="70" t="str">
        <f t="shared" si="58"/>
        <v/>
      </c>
      <c r="G400" s="70" t="str">
        <f t="shared" si="59"/>
        <v/>
      </c>
      <c r="H400" s="70" t="str">
        <f>IF(M400=0,"",1+COUNTIF(会員コール!$A$1:$A$198,M400))</f>
        <v/>
      </c>
      <c r="I400" s="71"/>
      <c r="J400" s="71" t="str">
        <f t="shared" si="60"/>
        <v/>
      </c>
      <c r="K400" s="14"/>
      <c r="L400" s="49"/>
      <c r="M400">
        <f t="shared" si="6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56"/>
        <v/>
      </c>
      <c r="C401" s="69" t="str">
        <f t="shared" si="62"/>
        <v/>
      </c>
      <c r="D401" s="70" t="str">
        <f t="shared" si="57"/>
        <v/>
      </c>
      <c r="E401" s="70" t="str">
        <f t="shared" si="58"/>
        <v/>
      </c>
      <c r="F401" s="70" t="str">
        <f t="shared" si="58"/>
        <v/>
      </c>
      <c r="G401" s="70" t="str">
        <f t="shared" si="59"/>
        <v/>
      </c>
      <c r="H401" s="70" t="str">
        <f>IF(M401=0,"",1+COUNTIF(会員コール!$A$1:$A$198,M401))</f>
        <v/>
      </c>
      <c r="I401" s="71"/>
      <c r="J401" s="71" t="str">
        <f t="shared" si="60"/>
        <v/>
      </c>
      <c r="K401" s="14"/>
      <c r="L401" s="49"/>
      <c r="M401">
        <f t="shared" si="6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56"/>
        <v/>
      </c>
      <c r="C402" s="69" t="str">
        <f t="shared" si="62"/>
        <v/>
      </c>
      <c r="D402" s="70" t="str">
        <f t="shared" si="57"/>
        <v/>
      </c>
      <c r="E402" s="70" t="str">
        <f t="shared" si="58"/>
        <v/>
      </c>
      <c r="F402" s="70" t="str">
        <f t="shared" si="58"/>
        <v/>
      </c>
      <c r="G402" s="70" t="str">
        <f t="shared" si="59"/>
        <v/>
      </c>
      <c r="H402" s="70" t="str">
        <f>IF(M402=0,"",1+COUNTIF(会員コール!$A$1:$A$198,M402))</f>
        <v/>
      </c>
      <c r="I402" s="71"/>
      <c r="J402" s="71" t="str">
        <f t="shared" si="60"/>
        <v/>
      </c>
      <c r="K402" s="14"/>
      <c r="L402" s="49"/>
      <c r="M402">
        <f t="shared" si="6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56"/>
        <v/>
      </c>
      <c r="C403" s="69" t="str">
        <f t="shared" si="62"/>
        <v/>
      </c>
      <c r="D403" s="70" t="str">
        <f t="shared" si="57"/>
        <v/>
      </c>
      <c r="E403" s="70" t="str">
        <f t="shared" si="58"/>
        <v/>
      </c>
      <c r="F403" s="70" t="str">
        <f t="shared" si="58"/>
        <v/>
      </c>
      <c r="G403" s="70" t="str">
        <f t="shared" si="59"/>
        <v/>
      </c>
      <c r="H403" s="70" t="str">
        <f>IF(M403=0,"",1+COUNTIF(会員コール!$A$1:$A$198,M403))</f>
        <v/>
      </c>
      <c r="I403" s="71"/>
      <c r="J403" s="71" t="str">
        <f t="shared" si="60"/>
        <v/>
      </c>
      <c r="K403" s="14"/>
      <c r="L403" s="49"/>
      <c r="M403">
        <f t="shared" si="6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56"/>
        <v/>
      </c>
      <c r="C404" s="69" t="str">
        <f t="shared" si="62"/>
        <v/>
      </c>
      <c r="D404" s="70" t="str">
        <f t="shared" si="57"/>
        <v/>
      </c>
      <c r="E404" s="70" t="str">
        <f t="shared" si="58"/>
        <v/>
      </c>
      <c r="F404" s="70" t="str">
        <f t="shared" si="58"/>
        <v/>
      </c>
      <c r="G404" s="70" t="str">
        <f t="shared" si="59"/>
        <v/>
      </c>
      <c r="H404" s="70" t="str">
        <f>IF(M404=0,"",1+COUNTIF(会員コール!$A$1:$A$198,M404))</f>
        <v/>
      </c>
      <c r="I404" s="71"/>
      <c r="J404" s="71" t="str">
        <f t="shared" si="60"/>
        <v/>
      </c>
      <c r="K404" s="14"/>
      <c r="L404" s="49"/>
      <c r="M404">
        <f t="shared" si="6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56"/>
        <v/>
      </c>
      <c r="C405" s="69" t="str">
        <f t="shared" si="62"/>
        <v/>
      </c>
      <c r="D405" s="70" t="str">
        <f t="shared" si="57"/>
        <v/>
      </c>
      <c r="E405" s="70" t="str">
        <f t="shared" si="58"/>
        <v/>
      </c>
      <c r="F405" s="70" t="str">
        <f t="shared" si="58"/>
        <v/>
      </c>
      <c r="G405" s="70" t="str">
        <f t="shared" si="59"/>
        <v/>
      </c>
      <c r="H405" s="70" t="str">
        <f>IF(M405=0,"",1+COUNTIF(会員コール!$A$1:$A$198,M405))</f>
        <v/>
      </c>
      <c r="I405" s="71"/>
      <c r="J405" s="71" t="str">
        <f t="shared" si="60"/>
        <v/>
      </c>
      <c r="K405" s="14"/>
      <c r="L405" s="49"/>
      <c r="M405">
        <f t="shared" si="6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56"/>
        <v/>
      </c>
      <c r="C406" s="69" t="str">
        <f t="shared" si="62"/>
        <v/>
      </c>
      <c r="D406" s="70" t="str">
        <f t="shared" si="57"/>
        <v/>
      </c>
      <c r="E406" s="70" t="str">
        <f t="shared" si="58"/>
        <v/>
      </c>
      <c r="F406" s="70" t="str">
        <f t="shared" si="58"/>
        <v/>
      </c>
      <c r="G406" s="70" t="str">
        <f t="shared" si="59"/>
        <v/>
      </c>
      <c r="H406" s="70" t="str">
        <f>IF(M406=0,"",1+COUNTIF(会員コール!$A$1:$A$198,M406))</f>
        <v/>
      </c>
      <c r="I406" s="71"/>
      <c r="J406" s="71" t="str">
        <f t="shared" si="60"/>
        <v/>
      </c>
      <c r="K406" s="14"/>
      <c r="L406" s="15"/>
      <c r="M406">
        <f t="shared" si="6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56"/>
        <v/>
      </c>
      <c r="C407" s="69" t="str">
        <f t="shared" si="62"/>
        <v/>
      </c>
      <c r="D407" s="73" t="str">
        <f t="shared" si="57"/>
        <v/>
      </c>
      <c r="E407" s="73" t="str">
        <f t="shared" si="58"/>
        <v/>
      </c>
      <c r="F407" s="73" t="str">
        <f t="shared" si="58"/>
        <v/>
      </c>
      <c r="G407" s="73" t="str">
        <f t="shared" si="59"/>
        <v/>
      </c>
      <c r="H407" s="73" t="str">
        <f>IF(M407=0,"",1+COUNTIF(会員コール!$A$1:$A$198,M407))</f>
        <v/>
      </c>
      <c r="I407" s="74"/>
      <c r="J407" s="74" t="str">
        <f t="shared" si="60"/>
        <v/>
      </c>
      <c r="K407" s="14"/>
      <c r="L407" s="15"/>
      <c r="M407">
        <f t="shared" si="6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56"/>
        <v/>
      </c>
      <c r="C408" s="69" t="str">
        <f t="shared" si="62"/>
        <v/>
      </c>
      <c r="D408" s="70" t="str">
        <f t="shared" si="57"/>
        <v/>
      </c>
      <c r="E408" s="70" t="str">
        <f t="shared" si="58"/>
        <v/>
      </c>
      <c r="F408" s="70" t="str">
        <f t="shared" si="58"/>
        <v/>
      </c>
      <c r="G408" s="70" t="str">
        <f t="shared" si="59"/>
        <v/>
      </c>
      <c r="H408" s="70" t="str">
        <f>IF(M408=0,"",1+COUNTIF(会員コール!$A$1:$A$198,M408))</f>
        <v/>
      </c>
      <c r="I408" s="71"/>
      <c r="J408" s="71" t="str">
        <f t="shared" si="60"/>
        <v/>
      </c>
      <c r="K408" s="14"/>
      <c r="L408" s="15"/>
      <c r="M408">
        <f t="shared" si="6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56"/>
        <v/>
      </c>
      <c r="C409" s="69" t="str">
        <f t="shared" si="62"/>
        <v/>
      </c>
      <c r="D409" s="70" t="str">
        <f t="shared" si="57"/>
        <v/>
      </c>
      <c r="E409" s="70" t="str">
        <f t="shared" si="58"/>
        <v/>
      </c>
      <c r="F409" s="70" t="str">
        <f t="shared" si="58"/>
        <v/>
      </c>
      <c r="G409" s="70" t="str">
        <f t="shared" si="59"/>
        <v/>
      </c>
      <c r="H409" s="70" t="str">
        <f>IF(M409=0,"",1+COUNTIF(会員コール!$A$1:$A$198,M409))</f>
        <v/>
      </c>
      <c r="I409" s="71"/>
      <c r="J409" s="71" t="str">
        <f t="shared" si="60"/>
        <v/>
      </c>
      <c r="K409" s="14"/>
      <c r="L409" s="15"/>
      <c r="M409">
        <f t="shared" si="6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56"/>
        <v/>
      </c>
      <c r="C410" s="69" t="str">
        <f t="shared" si="62"/>
        <v/>
      </c>
      <c r="D410" s="70" t="str">
        <f t="shared" si="57"/>
        <v/>
      </c>
      <c r="E410" s="70" t="str">
        <f t="shared" si="58"/>
        <v/>
      </c>
      <c r="F410" s="70" t="str">
        <f t="shared" si="58"/>
        <v/>
      </c>
      <c r="G410" s="70" t="str">
        <f t="shared" si="59"/>
        <v/>
      </c>
      <c r="H410" s="70" t="str">
        <f>IF(M410=0,"",1+COUNTIF(会員コール!$A$1:$A$198,M410))</f>
        <v/>
      </c>
      <c r="I410" s="71"/>
      <c r="J410" s="71" t="str">
        <f t="shared" si="60"/>
        <v/>
      </c>
      <c r="K410" s="14"/>
      <c r="L410" s="15"/>
      <c r="M410">
        <f t="shared" si="6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56"/>
        <v/>
      </c>
      <c r="C411" s="69" t="str">
        <f t="shared" si="62"/>
        <v/>
      </c>
      <c r="D411" s="70" t="str">
        <f t="shared" si="57"/>
        <v/>
      </c>
      <c r="E411" s="70" t="str">
        <f t="shared" si="58"/>
        <v/>
      </c>
      <c r="F411" s="70" t="str">
        <f t="shared" si="58"/>
        <v/>
      </c>
      <c r="G411" s="70" t="str">
        <f t="shared" si="59"/>
        <v/>
      </c>
      <c r="H411" s="70" t="str">
        <f>IF(M411=0,"",1+COUNTIF(会員コール!$A$1:$A$198,M411))</f>
        <v/>
      </c>
      <c r="I411" s="71"/>
      <c r="J411" s="71" t="str">
        <f t="shared" si="60"/>
        <v/>
      </c>
      <c r="K411" s="14"/>
      <c r="L411" s="15"/>
      <c r="M411">
        <f t="shared" si="6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56"/>
        <v/>
      </c>
      <c r="C412" s="69" t="str">
        <f t="shared" si="62"/>
        <v/>
      </c>
      <c r="D412" s="70" t="str">
        <f t="shared" si="57"/>
        <v/>
      </c>
      <c r="E412" s="70" t="str">
        <f t="shared" si="58"/>
        <v/>
      </c>
      <c r="F412" s="70" t="str">
        <f t="shared" si="58"/>
        <v/>
      </c>
      <c r="G412" s="70" t="str">
        <f t="shared" si="59"/>
        <v/>
      </c>
      <c r="H412" s="70" t="str">
        <f>IF(M412=0,"",1+COUNTIF(会員コール!$A$1:$A$198,M412))</f>
        <v/>
      </c>
      <c r="I412" s="71"/>
      <c r="J412" s="71" t="str">
        <f t="shared" si="60"/>
        <v/>
      </c>
      <c r="K412" s="14"/>
      <c r="L412" s="15"/>
      <c r="M412">
        <f t="shared" si="6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56"/>
        <v/>
      </c>
      <c r="C413" s="69" t="str">
        <f t="shared" si="62"/>
        <v/>
      </c>
      <c r="D413" s="70" t="str">
        <f t="shared" si="57"/>
        <v/>
      </c>
      <c r="E413" s="70" t="str">
        <f t="shared" si="58"/>
        <v/>
      </c>
      <c r="F413" s="70" t="str">
        <f t="shared" si="58"/>
        <v/>
      </c>
      <c r="G413" s="70" t="str">
        <f t="shared" si="59"/>
        <v/>
      </c>
      <c r="H413" s="70" t="str">
        <f>IF(M413=0,"",1+COUNTIF(会員コール!$A$1:$A$198,M413))</f>
        <v/>
      </c>
      <c r="I413" s="71"/>
      <c r="J413" s="71" t="str">
        <f t="shared" si="60"/>
        <v/>
      </c>
      <c r="K413" s="14"/>
      <c r="L413" s="15"/>
      <c r="M413">
        <f t="shared" si="6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56"/>
        <v/>
      </c>
      <c r="C414" s="69" t="str">
        <f t="shared" si="62"/>
        <v/>
      </c>
      <c r="D414" s="70" t="str">
        <f t="shared" si="57"/>
        <v/>
      </c>
      <c r="E414" s="70" t="str">
        <f t="shared" si="58"/>
        <v/>
      </c>
      <c r="F414" s="70" t="str">
        <f t="shared" si="58"/>
        <v/>
      </c>
      <c r="G414" s="70" t="str">
        <f t="shared" si="59"/>
        <v/>
      </c>
      <c r="H414" s="70" t="str">
        <f>IF(M414=0,"",1+COUNTIF(会員コール!$A$1:$A$198,M414))</f>
        <v/>
      </c>
      <c r="I414" s="71"/>
      <c r="J414" s="71" t="str">
        <f t="shared" si="60"/>
        <v/>
      </c>
      <c r="K414" s="14"/>
      <c r="L414" s="15"/>
      <c r="M414">
        <f t="shared" si="6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56"/>
        <v/>
      </c>
      <c r="C415" s="69" t="str">
        <f t="shared" si="62"/>
        <v/>
      </c>
      <c r="D415" s="73" t="str">
        <f t="shared" si="57"/>
        <v/>
      </c>
      <c r="E415" s="73" t="str">
        <f t="shared" si="58"/>
        <v/>
      </c>
      <c r="F415" s="73" t="str">
        <f t="shared" si="58"/>
        <v/>
      </c>
      <c r="G415" s="73" t="str">
        <f t="shared" si="59"/>
        <v/>
      </c>
      <c r="H415" s="73" t="str">
        <f>IF(M415=0,"",1+COUNTIF(会員コール!$A$1:$A$198,M415))</f>
        <v/>
      </c>
      <c r="I415" s="74"/>
      <c r="J415" s="74" t="str">
        <f t="shared" si="60"/>
        <v/>
      </c>
      <c r="K415" s="14"/>
      <c r="L415" s="15"/>
      <c r="M415">
        <f t="shared" si="6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56"/>
        <v/>
      </c>
      <c r="C416" s="69" t="str">
        <f t="shared" si="62"/>
        <v/>
      </c>
      <c r="D416" s="70" t="str">
        <f t="shared" si="57"/>
        <v/>
      </c>
      <c r="E416" s="70" t="str">
        <f t="shared" si="58"/>
        <v/>
      </c>
      <c r="F416" s="70" t="str">
        <f t="shared" si="58"/>
        <v/>
      </c>
      <c r="G416" s="70" t="str">
        <f t="shared" si="59"/>
        <v/>
      </c>
      <c r="H416" s="70" t="str">
        <f>IF(M416=0,"",1+COUNTIF(会員コール!$A$1:$A$198,M416))</f>
        <v/>
      </c>
      <c r="I416" s="71"/>
      <c r="J416" s="71" t="str">
        <f t="shared" si="60"/>
        <v/>
      </c>
      <c r="K416" s="14"/>
      <c r="L416" s="15"/>
      <c r="M416">
        <f t="shared" si="6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56"/>
        <v/>
      </c>
      <c r="C417" s="69" t="str">
        <f t="shared" si="62"/>
        <v/>
      </c>
      <c r="D417" s="73" t="str">
        <f t="shared" si="57"/>
        <v/>
      </c>
      <c r="E417" s="73" t="str">
        <f t="shared" si="58"/>
        <v/>
      </c>
      <c r="F417" s="73" t="str">
        <f t="shared" si="58"/>
        <v/>
      </c>
      <c r="G417" s="73" t="str">
        <f t="shared" si="59"/>
        <v/>
      </c>
      <c r="H417" s="73" t="str">
        <f>IF(M417=0,"",1+COUNTIF(会員コール!$A$1:$A$198,M417))</f>
        <v/>
      </c>
      <c r="I417" s="74"/>
      <c r="J417" s="74" t="str">
        <f t="shared" si="60"/>
        <v/>
      </c>
      <c r="K417" s="14"/>
      <c r="L417" s="15"/>
      <c r="M417">
        <f t="shared" si="6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56"/>
        <v/>
      </c>
      <c r="C418" s="69" t="str">
        <f t="shared" si="62"/>
        <v/>
      </c>
      <c r="D418" s="70" t="str">
        <f t="shared" si="57"/>
        <v/>
      </c>
      <c r="E418" s="70" t="str">
        <f t="shared" si="58"/>
        <v/>
      </c>
      <c r="F418" s="70" t="str">
        <f t="shared" si="58"/>
        <v/>
      </c>
      <c r="G418" s="70" t="str">
        <f t="shared" si="59"/>
        <v/>
      </c>
      <c r="H418" s="70" t="str">
        <f>IF(M418=0,"",1+COUNTIF(会員コール!$A$1:$A$198,M418))</f>
        <v/>
      </c>
      <c r="I418" s="71"/>
      <c r="J418" s="71" t="str">
        <f t="shared" si="60"/>
        <v/>
      </c>
      <c r="K418" s="14"/>
      <c r="L418" s="15"/>
      <c r="M418">
        <f t="shared" si="6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56"/>
        <v/>
      </c>
      <c r="C419" s="69" t="str">
        <f t="shared" si="62"/>
        <v/>
      </c>
      <c r="D419" s="73" t="str">
        <f t="shared" si="57"/>
        <v/>
      </c>
      <c r="E419" s="73" t="str">
        <f t="shared" si="58"/>
        <v/>
      </c>
      <c r="F419" s="73" t="str">
        <f t="shared" si="58"/>
        <v/>
      </c>
      <c r="G419" s="73" t="str">
        <f t="shared" si="59"/>
        <v/>
      </c>
      <c r="H419" s="73" t="str">
        <f>IF(M419=0,"",1+COUNTIF(会員コール!$A$1:$A$198,M419))</f>
        <v/>
      </c>
      <c r="I419" s="74"/>
      <c r="J419" s="74" t="str">
        <f t="shared" si="60"/>
        <v/>
      </c>
      <c r="K419" s="14"/>
      <c r="L419" s="15"/>
      <c r="M419">
        <f t="shared" si="6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56"/>
        <v/>
      </c>
      <c r="C420" s="69" t="str">
        <f t="shared" si="62"/>
        <v/>
      </c>
      <c r="D420" s="70" t="str">
        <f t="shared" si="57"/>
        <v/>
      </c>
      <c r="E420" s="70" t="str">
        <f t="shared" si="58"/>
        <v/>
      </c>
      <c r="F420" s="70" t="str">
        <f t="shared" si="58"/>
        <v/>
      </c>
      <c r="G420" s="70" t="str">
        <f t="shared" si="59"/>
        <v/>
      </c>
      <c r="H420" s="70" t="str">
        <f>IF(M420=0,"",1+COUNTIF(会員コール!$A$1:$A$198,M420))</f>
        <v/>
      </c>
      <c r="I420" s="71"/>
      <c r="J420" s="71" t="str">
        <f t="shared" si="60"/>
        <v/>
      </c>
      <c r="K420" s="14"/>
      <c r="L420" s="15"/>
      <c r="M420">
        <f t="shared" si="6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56"/>
        <v/>
      </c>
      <c r="C421" s="69" t="str">
        <f t="shared" si="62"/>
        <v/>
      </c>
      <c r="D421" s="73" t="str">
        <f t="shared" si="57"/>
        <v/>
      </c>
      <c r="E421" s="73" t="str">
        <f t="shared" si="58"/>
        <v/>
      </c>
      <c r="F421" s="73" t="str">
        <f t="shared" si="58"/>
        <v/>
      </c>
      <c r="G421" s="73" t="str">
        <f t="shared" si="59"/>
        <v/>
      </c>
      <c r="H421" s="73" t="str">
        <f>IF(M421=0,"",1+COUNTIF(会員コール!$A$1:$A$198,M421))</f>
        <v/>
      </c>
      <c r="I421" s="74"/>
      <c r="J421" s="74" t="str">
        <f t="shared" si="60"/>
        <v/>
      </c>
      <c r="K421" s="14"/>
      <c r="L421" s="15"/>
      <c r="M421">
        <f t="shared" si="6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si="56"/>
        <v/>
      </c>
      <c r="C422" s="69" t="str">
        <f t="shared" si="62"/>
        <v/>
      </c>
      <c r="D422" s="70" t="str">
        <f t="shared" si="57"/>
        <v/>
      </c>
      <c r="E422" s="70" t="str">
        <f t="shared" ref="E422:F439" si="63">IF(Q422="","",Q422)</f>
        <v/>
      </c>
      <c r="F422" s="70" t="str">
        <f t="shared" si="63"/>
        <v/>
      </c>
      <c r="G422" s="70" t="str">
        <f t="shared" si="59"/>
        <v/>
      </c>
      <c r="H422" s="70" t="str">
        <f>IF(M422=0,"",1+COUNTIF(会員コール!$A$1:$A$198,M422))</f>
        <v/>
      </c>
      <c r="I422" s="71"/>
      <c r="J422" s="71" t="str">
        <f t="shared" si="60"/>
        <v/>
      </c>
      <c r="K422" s="14"/>
      <c r="L422" s="15"/>
      <c r="M422">
        <f t="shared" si="61"/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56"/>
        <v/>
      </c>
      <c r="C423" s="69" t="str">
        <f t="shared" si="62"/>
        <v/>
      </c>
      <c r="D423" s="73" t="str">
        <f t="shared" si="57"/>
        <v/>
      </c>
      <c r="E423" s="73" t="str">
        <f t="shared" si="63"/>
        <v/>
      </c>
      <c r="F423" s="73" t="str">
        <f t="shared" si="63"/>
        <v/>
      </c>
      <c r="G423" s="73" t="str">
        <f t="shared" si="59"/>
        <v/>
      </c>
      <c r="H423" s="73" t="str">
        <f>IF(M423=0,"",1+COUNTIF(会員コール!$A$1:$A$198,M423))</f>
        <v/>
      </c>
      <c r="I423" s="74"/>
      <c r="J423" s="74" t="str">
        <f t="shared" si="60"/>
        <v/>
      </c>
      <c r="K423" s="14"/>
      <c r="L423" s="15"/>
      <c r="M423">
        <f t="shared" si="61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56"/>
        <v/>
      </c>
      <c r="C424" s="69" t="str">
        <f t="shared" si="62"/>
        <v/>
      </c>
      <c r="D424" s="70" t="str">
        <f t="shared" si="57"/>
        <v/>
      </c>
      <c r="E424" s="70" t="str">
        <f t="shared" si="63"/>
        <v/>
      </c>
      <c r="F424" s="70" t="str">
        <f t="shared" si="63"/>
        <v/>
      </c>
      <c r="G424" s="70" t="str">
        <f t="shared" si="59"/>
        <v/>
      </c>
      <c r="H424" s="70" t="str">
        <f>IF(M424=0,"",1+COUNTIF(会員コール!$A$1:$A$198,M424))</f>
        <v/>
      </c>
      <c r="I424" s="71"/>
      <c r="J424" s="71" t="str">
        <f t="shared" si="60"/>
        <v/>
      </c>
      <c r="K424" s="14"/>
      <c r="L424" s="15"/>
      <c r="M424">
        <f t="shared" si="61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56"/>
        <v/>
      </c>
      <c r="C425" s="69" t="str">
        <f t="shared" si="62"/>
        <v/>
      </c>
      <c r="D425" s="73" t="str">
        <f t="shared" si="57"/>
        <v/>
      </c>
      <c r="E425" s="73" t="str">
        <f t="shared" si="63"/>
        <v/>
      </c>
      <c r="F425" s="73" t="str">
        <f t="shared" si="63"/>
        <v/>
      </c>
      <c r="G425" s="73" t="str">
        <f t="shared" si="59"/>
        <v/>
      </c>
      <c r="H425" s="73" t="str">
        <f>IF(M425=0,"",1+COUNTIF(会員コール!$A$1:$A$198,M425))</f>
        <v/>
      </c>
      <c r="I425" s="74"/>
      <c r="J425" s="74" t="str">
        <f t="shared" si="60"/>
        <v/>
      </c>
      <c r="K425" s="14"/>
      <c r="L425" s="15"/>
      <c r="M425">
        <f t="shared" si="61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56"/>
        <v/>
      </c>
      <c r="C426" s="69" t="str">
        <f t="shared" si="62"/>
        <v/>
      </c>
      <c r="D426" s="70" t="str">
        <f t="shared" si="57"/>
        <v/>
      </c>
      <c r="E426" s="70" t="str">
        <f t="shared" si="63"/>
        <v/>
      </c>
      <c r="F426" s="70" t="str">
        <f t="shared" si="63"/>
        <v/>
      </c>
      <c r="G426" s="70" t="str">
        <f t="shared" si="59"/>
        <v/>
      </c>
      <c r="H426" s="70" t="str">
        <f>IF(M426=0,"",1+COUNTIF(会員コール!$A$1:$A$198,M426))</f>
        <v/>
      </c>
      <c r="I426" s="71"/>
      <c r="J426" s="71" t="str">
        <f t="shared" si="60"/>
        <v/>
      </c>
      <c r="K426" s="14"/>
      <c r="L426" s="15"/>
      <c r="M426">
        <f t="shared" si="61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56"/>
        <v/>
      </c>
      <c r="C427" s="69" t="str">
        <f t="shared" si="62"/>
        <v/>
      </c>
      <c r="D427" s="73" t="str">
        <f t="shared" si="57"/>
        <v/>
      </c>
      <c r="E427" s="73" t="str">
        <f t="shared" si="63"/>
        <v/>
      </c>
      <c r="F427" s="73" t="str">
        <f t="shared" si="63"/>
        <v/>
      </c>
      <c r="G427" s="73" t="str">
        <f t="shared" si="59"/>
        <v/>
      </c>
      <c r="H427" s="73" t="str">
        <f>IF(M427=0,"",1+COUNTIF(会員コール!$A$1:$A$198,M427))</f>
        <v/>
      </c>
      <c r="I427" s="74"/>
      <c r="J427" s="74" t="str">
        <f t="shared" si="60"/>
        <v/>
      </c>
      <c r="K427" s="14"/>
      <c r="L427" s="15"/>
      <c r="M427">
        <f t="shared" si="61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56"/>
        <v/>
      </c>
      <c r="C428" s="69" t="str">
        <f t="shared" si="62"/>
        <v/>
      </c>
      <c r="D428" s="70" t="str">
        <f t="shared" si="57"/>
        <v/>
      </c>
      <c r="E428" s="70" t="str">
        <f t="shared" si="63"/>
        <v/>
      </c>
      <c r="F428" s="70" t="str">
        <f t="shared" si="63"/>
        <v/>
      </c>
      <c r="G428" s="70" t="str">
        <f t="shared" si="59"/>
        <v/>
      </c>
      <c r="H428" s="70" t="str">
        <f>IF(M428=0,"",1+COUNTIF(会員コール!$A$1:$A$198,M428))</f>
        <v/>
      </c>
      <c r="I428" s="71"/>
      <c r="J428" s="71" t="str">
        <f t="shared" si="60"/>
        <v/>
      </c>
      <c r="K428" s="14"/>
      <c r="L428" s="15"/>
      <c r="M428">
        <f t="shared" si="61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56"/>
        <v/>
      </c>
      <c r="C429" s="69" t="str">
        <f t="shared" si="62"/>
        <v/>
      </c>
      <c r="D429" s="73" t="str">
        <f t="shared" si="57"/>
        <v/>
      </c>
      <c r="E429" s="73" t="str">
        <f t="shared" si="63"/>
        <v/>
      </c>
      <c r="F429" s="73" t="str">
        <f t="shared" si="63"/>
        <v/>
      </c>
      <c r="G429" s="73" t="str">
        <f t="shared" si="59"/>
        <v/>
      </c>
      <c r="H429" s="73" t="str">
        <f>IF(M429=0,"",1+COUNTIF(会員コール!$A$1:$A$198,M429))</f>
        <v/>
      </c>
      <c r="I429" s="74"/>
      <c r="J429" s="74" t="str">
        <f t="shared" si="60"/>
        <v/>
      </c>
      <c r="K429" s="14"/>
      <c r="L429" s="15"/>
      <c r="M429">
        <f t="shared" si="61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56"/>
        <v/>
      </c>
      <c r="C430" s="69" t="str">
        <f t="shared" si="62"/>
        <v/>
      </c>
      <c r="D430" s="70" t="str">
        <f t="shared" si="57"/>
        <v/>
      </c>
      <c r="E430" s="70" t="str">
        <f t="shared" si="63"/>
        <v/>
      </c>
      <c r="F430" s="70" t="str">
        <f t="shared" si="63"/>
        <v/>
      </c>
      <c r="G430" s="70" t="str">
        <f t="shared" si="59"/>
        <v/>
      </c>
      <c r="H430" s="70" t="str">
        <f>IF(M430=0,"",1+COUNTIF(会員コール!$A$1:$A$198,M430))</f>
        <v/>
      </c>
      <c r="I430" s="71"/>
      <c r="J430" s="71" t="str">
        <f t="shared" si="60"/>
        <v/>
      </c>
      <c r="K430" s="14"/>
      <c r="L430" s="15"/>
      <c r="M430">
        <f t="shared" si="61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56"/>
        <v/>
      </c>
      <c r="C431" s="69" t="str">
        <f t="shared" si="62"/>
        <v/>
      </c>
      <c r="D431" s="70" t="str">
        <f t="shared" si="57"/>
        <v/>
      </c>
      <c r="E431" s="70" t="str">
        <f t="shared" si="63"/>
        <v/>
      </c>
      <c r="F431" s="70" t="str">
        <f t="shared" si="63"/>
        <v/>
      </c>
      <c r="G431" s="70" t="str">
        <f t="shared" si="59"/>
        <v/>
      </c>
      <c r="H431" s="70" t="str">
        <f>IF(M431=0,"",1+COUNTIF(会員コール!$A$1:$A$198,M431))</f>
        <v/>
      </c>
      <c r="I431" s="71"/>
      <c r="J431" s="71" t="str">
        <f t="shared" si="60"/>
        <v/>
      </c>
      <c r="K431" s="14"/>
      <c r="L431" s="15"/>
      <c r="M431">
        <f t="shared" si="61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56"/>
        <v/>
      </c>
      <c r="C432" s="69" t="str">
        <f t="shared" si="62"/>
        <v/>
      </c>
      <c r="D432" s="73" t="str">
        <f t="shared" si="57"/>
        <v/>
      </c>
      <c r="E432" s="73" t="str">
        <f t="shared" si="63"/>
        <v/>
      </c>
      <c r="F432" s="73" t="str">
        <f t="shared" si="63"/>
        <v/>
      </c>
      <c r="G432" s="73" t="str">
        <f t="shared" si="59"/>
        <v/>
      </c>
      <c r="H432" s="73" t="str">
        <f>IF(M432=0,"",1+COUNTIF(会員コール!$A$1:$A$198,M432))</f>
        <v/>
      </c>
      <c r="I432" s="74"/>
      <c r="J432" s="74" t="str">
        <f t="shared" si="60"/>
        <v/>
      </c>
      <c r="K432" s="14"/>
      <c r="L432" s="15"/>
      <c r="M432">
        <f t="shared" si="61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56"/>
        <v/>
      </c>
      <c r="C433" s="69" t="str">
        <f t="shared" si="62"/>
        <v/>
      </c>
      <c r="D433" s="70" t="str">
        <f t="shared" si="57"/>
        <v/>
      </c>
      <c r="E433" s="70" t="str">
        <f t="shared" si="63"/>
        <v/>
      </c>
      <c r="F433" s="70" t="str">
        <f t="shared" si="63"/>
        <v/>
      </c>
      <c r="G433" s="70" t="str">
        <f t="shared" si="59"/>
        <v/>
      </c>
      <c r="H433" s="70" t="str">
        <f>IF(M433=0,"",1+COUNTIF(会員コール!$A$1:$A$198,M433))</f>
        <v/>
      </c>
      <c r="I433" s="71"/>
      <c r="J433" s="71" t="str">
        <f t="shared" si="60"/>
        <v/>
      </c>
      <c r="K433" s="14"/>
      <c r="L433" s="15"/>
      <c r="M433">
        <f t="shared" si="61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56"/>
        <v/>
      </c>
      <c r="C434" s="69" t="str">
        <f t="shared" si="62"/>
        <v/>
      </c>
      <c r="D434" s="73" t="str">
        <f t="shared" si="57"/>
        <v/>
      </c>
      <c r="E434" s="73" t="str">
        <f t="shared" si="63"/>
        <v/>
      </c>
      <c r="F434" s="73" t="str">
        <f t="shared" si="63"/>
        <v/>
      </c>
      <c r="G434" s="73" t="str">
        <f t="shared" si="59"/>
        <v/>
      </c>
      <c r="H434" s="73" t="str">
        <f>IF(M434=0,"",1+COUNTIF(会員コール!$A$1:$A$198,M434))</f>
        <v/>
      </c>
      <c r="I434" s="74"/>
      <c r="J434" s="74" t="str">
        <f t="shared" si="60"/>
        <v/>
      </c>
      <c r="K434" s="14"/>
      <c r="L434" s="15"/>
      <c r="M434">
        <f t="shared" si="61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56"/>
        <v/>
      </c>
      <c r="C435" s="69" t="str">
        <f t="shared" si="62"/>
        <v/>
      </c>
      <c r="D435" s="70" t="str">
        <f t="shared" si="57"/>
        <v/>
      </c>
      <c r="E435" s="70" t="str">
        <f t="shared" si="63"/>
        <v/>
      </c>
      <c r="F435" s="70" t="str">
        <f t="shared" si="63"/>
        <v/>
      </c>
      <c r="G435" s="70" t="str">
        <f t="shared" si="59"/>
        <v/>
      </c>
      <c r="H435" s="70" t="str">
        <f>IF(M435=0,"",1+COUNTIF(会員コール!$A$1:$A$198,M435))</f>
        <v/>
      </c>
      <c r="I435" s="71"/>
      <c r="J435" s="71" t="str">
        <f t="shared" si="60"/>
        <v/>
      </c>
      <c r="K435" s="14"/>
      <c r="L435" s="15"/>
      <c r="M435">
        <f t="shared" si="61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56"/>
        <v/>
      </c>
      <c r="C436" s="69" t="str">
        <f t="shared" si="62"/>
        <v/>
      </c>
      <c r="D436" s="73" t="str">
        <f t="shared" si="57"/>
        <v/>
      </c>
      <c r="E436" s="73" t="str">
        <f t="shared" si="63"/>
        <v/>
      </c>
      <c r="F436" s="73" t="str">
        <f t="shared" si="63"/>
        <v/>
      </c>
      <c r="G436" s="73" t="str">
        <f t="shared" si="59"/>
        <v/>
      </c>
      <c r="H436" s="73" t="str">
        <f>IF(M436=0,"",1+COUNTIF(会員コール!$A$1:$A$198,M436))</f>
        <v/>
      </c>
      <c r="I436" s="74"/>
      <c r="J436" s="74" t="str">
        <f t="shared" si="60"/>
        <v/>
      </c>
      <c r="K436" s="14"/>
      <c r="L436" s="15"/>
      <c r="M436">
        <f t="shared" si="61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56"/>
        <v/>
      </c>
      <c r="C437" s="69" t="str">
        <f t="shared" si="62"/>
        <v/>
      </c>
      <c r="D437" s="70" t="str">
        <f t="shared" si="57"/>
        <v/>
      </c>
      <c r="E437" s="70" t="str">
        <f t="shared" si="63"/>
        <v/>
      </c>
      <c r="F437" s="70" t="str">
        <f t="shared" si="63"/>
        <v/>
      </c>
      <c r="G437" s="70" t="str">
        <f t="shared" si="59"/>
        <v/>
      </c>
      <c r="H437" s="70" t="str">
        <f>IF(M437=0,"",1+COUNTIF(会員コール!$A$1:$A$198,M437))</f>
        <v/>
      </c>
      <c r="I437" s="71"/>
      <c r="J437" s="71" t="str">
        <f t="shared" si="60"/>
        <v/>
      </c>
      <c r="K437" s="14"/>
      <c r="L437" s="15"/>
      <c r="M437">
        <f t="shared" si="61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56"/>
        <v/>
      </c>
      <c r="C438" s="69" t="str">
        <f t="shared" si="62"/>
        <v/>
      </c>
      <c r="D438" s="70" t="str">
        <f t="shared" si="57"/>
        <v/>
      </c>
      <c r="E438" s="70" t="str">
        <f t="shared" si="63"/>
        <v/>
      </c>
      <c r="F438" s="70" t="str">
        <f t="shared" si="63"/>
        <v/>
      </c>
      <c r="G438" s="70" t="str">
        <f t="shared" si="59"/>
        <v/>
      </c>
      <c r="H438" s="70" t="str">
        <f>IF(M438=0,"",1+COUNTIF(会員コール!$A$1:$A$198,M438))</f>
        <v/>
      </c>
      <c r="I438" s="71"/>
      <c r="J438" s="71" t="str">
        <f t="shared" si="60"/>
        <v/>
      </c>
      <c r="K438" s="14"/>
      <c r="L438" s="15"/>
      <c r="M438">
        <f t="shared" si="61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56"/>
        <v/>
      </c>
      <c r="C439" s="76" t="str">
        <f>IF(P439="","",LEFT(P439,6))</f>
        <v/>
      </c>
      <c r="D439" s="77" t="str">
        <f t="shared" si="57"/>
        <v/>
      </c>
      <c r="E439" s="77" t="str">
        <f t="shared" si="63"/>
        <v/>
      </c>
      <c r="F439" s="77" t="str">
        <f t="shared" si="63"/>
        <v/>
      </c>
      <c r="G439" s="77" t="str">
        <f t="shared" si="59"/>
        <v/>
      </c>
      <c r="H439" s="77" t="str">
        <f>IF(M439=0,"",1+COUNTIF(会員コール!$A$1:$A$198,M439))</f>
        <v/>
      </c>
      <c r="I439" s="78"/>
      <c r="J439" s="78" t="str">
        <f t="shared" si="60"/>
        <v/>
      </c>
      <c r="K439" s="14"/>
      <c r="L439" s="15"/>
      <c r="M439">
        <f t="shared" si="61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9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10</v>
      </c>
      <c r="C442" s="170"/>
      <c r="D442" s="47" t="str">
        <f>基本データ入力!$B$8</f>
        <v>JA1QRZ</v>
      </c>
      <c r="E442" s="52" t="s">
        <v>136</v>
      </c>
      <c r="F442" s="47" t="s">
        <v>314</v>
      </c>
      <c r="G442" s="171" t="s">
        <v>137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11</v>
      </c>
      <c r="C443" s="91" t="s">
        <v>411</v>
      </c>
      <c r="D443" s="18" t="s">
        <v>12</v>
      </c>
      <c r="E443" s="172" t="s">
        <v>13</v>
      </c>
      <c r="F443" s="172"/>
      <c r="G443" s="18" t="s">
        <v>14</v>
      </c>
      <c r="H443" s="17" t="s">
        <v>15</v>
      </c>
      <c r="I443" s="18" t="s">
        <v>16</v>
      </c>
      <c r="J443" s="18" t="s">
        <v>17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94" si="64">IF(O445="","",O445)</f>
        <v/>
      </c>
      <c r="C445" s="65" t="str">
        <f>IF(P445="","",LEFT(P445,6))</f>
        <v/>
      </c>
      <c r="D445" s="66" t="str">
        <f t="shared" ref="D445:D494" si="65">IF(N445="","",N445)</f>
        <v/>
      </c>
      <c r="E445" s="66" t="str">
        <f t="shared" ref="E445:F476" si="66">IF(Q445="","",Q445)</f>
        <v/>
      </c>
      <c r="F445" s="66" t="str">
        <f t="shared" si="66"/>
        <v/>
      </c>
      <c r="G445" s="66" t="str">
        <f t="shared" ref="G445:G494" si="67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94" si="68">IF(T445="","",T445)</f>
        <v/>
      </c>
      <c r="K445" s="14"/>
      <c r="L445" s="49"/>
      <c r="M445">
        <f t="shared" ref="M445:M494" si="69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64"/>
        <v/>
      </c>
      <c r="C446" s="69" t="str">
        <f>IF(P446="","",LEFT(P446,6))</f>
        <v/>
      </c>
      <c r="D446" s="70" t="str">
        <f t="shared" si="65"/>
        <v/>
      </c>
      <c r="E446" s="70" t="str">
        <f t="shared" si="66"/>
        <v/>
      </c>
      <c r="F446" s="70" t="str">
        <f t="shared" si="66"/>
        <v/>
      </c>
      <c r="G446" s="70" t="str">
        <f t="shared" si="67"/>
        <v/>
      </c>
      <c r="H446" s="70" t="str">
        <f>IF(M446=0,"",1+COUNTIF(会員コール!$A$1:$A$198,M446))</f>
        <v/>
      </c>
      <c r="I446" s="71"/>
      <c r="J446" s="71" t="str">
        <f t="shared" si="68"/>
        <v/>
      </c>
      <c r="K446" s="14"/>
      <c r="L446" s="49"/>
      <c r="M446">
        <f t="shared" si="69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64"/>
        <v/>
      </c>
      <c r="C447" s="69" t="str">
        <f t="shared" ref="C447:C493" si="70">IF(P447="","",LEFT(P447,6))</f>
        <v/>
      </c>
      <c r="D447" s="70" t="str">
        <f t="shared" si="65"/>
        <v/>
      </c>
      <c r="E447" s="70" t="str">
        <f t="shared" si="66"/>
        <v/>
      </c>
      <c r="F447" s="70" t="str">
        <f t="shared" si="66"/>
        <v/>
      </c>
      <c r="G447" s="70" t="str">
        <f t="shared" si="67"/>
        <v/>
      </c>
      <c r="H447" s="70" t="str">
        <f>IF(M447=0,"",1+COUNTIF(会員コール!$A$1:$A$198,M447))</f>
        <v/>
      </c>
      <c r="I447" s="71"/>
      <c r="J447" s="71" t="str">
        <f t="shared" si="68"/>
        <v/>
      </c>
      <c r="K447" s="14"/>
      <c r="L447" s="49"/>
      <c r="M447">
        <f t="shared" si="69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64"/>
        <v/>
      </c>
      <c r="C448" s="69" t="str">
        <f t="shared" si="70"/>
        <v/>
      </c>
      <c r="D448" s="70" t="str">
        <f t="shared" si="65"/>
        <v/>
      </c>
      <c r="E448" s="70" t="str">
        <f t="shared" si="66"/>
        <v/>
      </c>
      <c r="F448" s="70" t="str">
        <f t="shared" si="66"/>
        <v/>
      </c>
      <c r="G448" s="70" t="str">
        <f t="shared" si="67"/>
        <v/>
      </c>
      <c r="H448" s="70" t="str">
        <f>IF(M448=0,"",1+COUNTIF(会員コール!$A$1:$A$198,M448))</f>
        <v/>
      </c>
      <c r="I448" s="71"/>
      <c r="J448" s="71" t="str">
        <f t="shared" si="68"/>
        <v/>
      </c>
      <c r="K448" s="14"/>
      <c r="L448" s="49"/>
      <c r="M448">
        <f t="shared" si="69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64"/>
        <v/>
      </c>
      <c r="C449" s="69" t="str">
        <f t="shared" si="70"/>
        <v/>
      </c>
      <c r="D449" s="70" t="str">
        <f t="shared" si="65"/>
        <v/>
      </c>
      <c r="E449" s="70" t="str">
        <f t="shared" si="66"/>
        <v/>
      </c>
      <c r="F449" s="70" t="str">
        <f t="shared" si="66"/>
        <v/>
      </c>
      <c r="G449" s="70" t="str">
        <f t="shared" si="67"/>
        <v/>
      </c>
      <c r="H449" s="70" t="str">
        <f>IF(M449=0,"",1+COUNTIF(会員コール!$A$1:$A$198,M449))</f>
        <v/>
      </c>
      <c r="I449" s="71"/>
      <c r="J449" s="71" t="str">
        <f t="shared" si="68"/>
        <v/>
      </c>
      <c r="K449" s="14"/>
      <c r="L449" s="49"/>
      <c r="M449">
        <f t="shared" si="69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64"/>
        <v/>
      </c>
      <c r="C450" s="69" t="str">
        <f t="shared" si="70"/>
        <v/>
      </c>
      <c r="D450" s="70" t="str">
        <f t="shared" si="65"/>
        <v/>
      </c>
      <c r="E450" s="70" t="str">
        <f t="shared" si="66"/>
        <v/>
      </c>
      <c r="F450" s="70" t="str">
        <f t="shared" si="66"/>
        <v/>
      </c>
      <c r="G450" s="70" t="str">
        <f t="shared" si="67"/>
        <v/>
      </c>
      <c r="H450" s="70" t="str">
        <f>IF(M450=0,"",1+COUNTIF(会員コール!$A$1:$A$198,M450))</f>
        <v/>
      </c>
      <c r="I450" s="71"/>
      <c r="J450" s="71" t="str">
        <f t="shared" si="68"/>
        <v/>
      </c>
      <c r="K450" s="14"/>
      <c r="L450" s="49"/>
      <c r="M450">
        <f t="shared" si="69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64"/>
        <v/>
      </c>
      <c r="C451" s="69" t="str">
        <f t="shared" si="70"/>
        <v/>
      </c>
      <c r="D451" s="70" t="str">
        <f t="shared" si="65"/>
        <v/>
      </c>
      <c r="E451" s="70" t="str">
        <f t="shared" si="66"/>
        <v/>
      </c>
      <c r="F451" s="70" t="str">
        <f t="shared" si="66"/>
        <v/>
      </c>
      <c r="G451" s="70" t="str">
        <f t="shared" si="67"/>
        <v/>
      </c>
      <c r="H451" s="70" t="str">
        <f>IF(M451=0,"",1+COUNTIF(会員コール!$A$1:$A$198,M451))</f>
        <v/>
      </c>
      <c r="I451" s="71"/>
      <c r="J451" s="71" t="str">
        <f t="shared" si="68"/>
        <v/>
      </c>
      <c r="K451" s="14"/>
      <c r="L451" s="49"/>
      <c r="M451">
        <f t="shared" si="69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64"/>
        <v/>
      </c>
      <c r="C452" s="69" t="str">
        <f t="shared" si="70"/>
        <v/>
      </c>
      <c r="D452" s="70" t="str">
        <f t="shared" si="65"/>
        <v/>
      </c>
      <c r="E452" s="70" t="str">
        <f t="shared" si="66"/>
        <v/>
      </c>
      <c r="F452" s="70" t="str">
        <f t="shared" si="66"/>
        <v/>
      </c>
      <c r="G452" s="70" t="str">
        <f t="shared" si="67"/>
        <v/>
      </c>
      <c r="H452" s="70" t="str">
        <f>IF(M452=0,"",1+COUNTIF(会員コール!$A$1:$A$198,M452))</f>
        <v/>
      </c>
      <c r="I452" s="71"/>
      <c r="J452" s="71" t="str">
        <f t="shared" si="68"/>
        <v/>
      </c>
      <c r="K452" s="14"/>
      <c r="L452" s="49"/>
      <c r="M452">
        <f t="shared" si="69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64"/>
        <v/>
      </c>
      <c r="C453" s="69" t="str">
        <f t="shared" si="70"/>
        <v/>
      </c>
      <c r="D453" s="70" t="str">
        <f t="shared" si="65"/>
        <v/>
      </c>
      <c r="E453" s="70" t="str">
        <f t="shared" si="66"/>
        <v/>
      </c>
      <c r="F453" s="70" t="str">
        <f t="shared" si="66"/>
        <v/>
      </c>
      <c r="G453" s="70" t="str">
        <f t="shared" si="67"/>
        <v/>
      </c>
      <c r="H453" s="70" t="str">
        <f>IF(M453=0,"",1+COUNTIF(会員コール!$A$1:$A$198,M453))</f>
        <v/>
      </c>
      <c r="I453" s="71"/>
      <c r="J453" s="71" t="str">
        <f t="shared" si="68"/>
        <v/>
      </c>
      <c r="K453" s="14"/>
      <c r="L453" s="49"/>
      <c r="M453">
        <f t="shared" si="69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64"/>
        <v/>
      </c>
      <c r="C454" s="69" t="str">
        <f t="shared" si="70"/>
        <v/>
      </c>
      <c r="D454" s="70" t="str">
        <f t="shared" si="65"/>
        <v/>
      </c>
      <c r="E454" s="70" t="str">
        <f t="shared" si="66"/>
        <v/>
      </c>
      <c r="F454" s="70" t="str">
        <f t="shared" si="66"/>
        <v/>
      </c>
      <c r="G454" s="70" t="str">
        <f t="shared" si="67"/>
        <v/>
      </c>
      <c r="H454" s="70" t="str">
        <f>IF(M454=0,"",1+COUNTIF(会員コール!$A$1:$A$198,M454))</f>
        <v/>
      </c>
      <c r="I454" s="71"/>
      <c r="J454" s="71" t="str">
        <f t="shared" si="68"/>
        <v/>
      </c>
      <c r="K454" s="14"/>
      <c r="L454" s="49"/>
      <c r="M454">
        <f t="shared" si="69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64"/>
        <v/>
      </c>
      <c r="C455" s="69" t="str">
        <f t="shared" si="70"/>
        <v/>
      </c>
      <c r="D455" s="70" t="str">
        <f t="shared" si="65"/>
        <v/>
      </c>
      <c r="E455" s="70" t="str">
        <f t="shared" si="66"/>
        <v/>
      </c>
      <c r="F455" s="70" t="str">
        <f t="shared" si="66"/>
        <v/>
      </c>
      <c r="G455" s="70" t="str">
        <f t="shared" si="67"/>
        <v/>
      </c>
      <c r="H455" s="70" t="str">
        <f>IF(M455=0,"",1+COUNTIF(会員コール!$A$1:$A$198,M455))</f>
        <v/>
      </c>
      <c r="I455" s="71"/>
      <c r="J455" s="71" t="str">
        <f t="shared" si="68"/>
        <v/>
      </c>
      <c r="K455" s="14"/>
      <c r="L455" s="49"/>
      <c r="M455">
        <f t="shared" si="69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64"/>
        <v/>
      </c>
      <c r="C456" s="69" t="str">
        <f t="shared" si="70"/>
        <v/>
      </c>
      <c r="D456" s="70" t="str">
        <f t="shared" si="65"/>
        <v/>
      </c>
      <c r="E456" s="70" t="str">
        <f t="shared" si="66"/>
        <v/>
      </c>
      <c r="F456" s="70" t="str">
        <f t="shared" si="66"/>
        <v/>
      </c>
      <c r="G456" s="70" t="str">
        <f t="shared" si="67"/>
        <v/>
      </c>
      <c r="H456" s="70" t="str">
        <f>IF(M456=0,"",1+COUNTIF(会員コール!$A$1:$A$198,M456))</f>
        <v/>
      </c>
      <c r="I456" s="71"/>
      <c r="J456" s="71" t="str">
        <f t="shared" si="68"/>
        <v/>
      </c>
      <c r="K456" s="14"/>
      <c r="L456" s="49"/>
      <c r="M456">
        <f t="shared" si="69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64"/>
        <v/>
      </c>
      <c r="C457" s="69" t="str">
        <f t="shared" si="70"/>
        <v/>
      </c>
      <c r="D457" s="70" t="str">
        <f t="shared" si="65"/>
        <v/>
      </c>
      <c r="E457" s="70" t="str">
        <f t="shared" si="66"/>
        <v/>
      </c>
      <c r="F457" s="70" t="str">
        <f t="shared" si="66"/>
        <v/>
      </c>
      <c r="G457" s="70" t="str">
        <f t="shared" si="67"/>
        <v/>
      </c>
      <c r="H457" s="70" t="str">
        <f>IF(M457=0,"",1+COUNTIF(会員コール!$A$1:$A$198,M457))</f>
        <v/>
      </c>
      <c r="I457" s="71"/>
      <c r="J457" s="71" t="str">
        <f t="shared" si="68"/>
        <v/>
      </c>
      <c r="K457" s="14"/>
      <c r="L457" s="49"/>
      <c r="M457">
        <f t="shared" si="69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64"/>
        <v/>
      </c>
      <c r="C458" s="69" t="str">
        <f t="shared" si="70"/>
        <v/>
      </c>
      <c r="D458" s="70" t="str">
        <f t="shared" si="65"/>
        <v/>
      </c>
      <c r="E458" s="70" t="str">
        <f t="shared" si="66"/>
        <v/>
      </c>
      <c r="F458" s="70" t="str">
        <f t="shared" si="66"/>
        <v/>
      </c>
      <c r="G458" s="70" t="str">
        <f t="shared" si="67"/>
        <v/>
      </c>
      <c r="H458" s="70" t="str">
        <f>IF(M458=0,"",1+COUNTIF(会員コール!$A$1:$A$198,M458))</f>
        <v/>
      </c>
      <c r="I458" s="71"/>
      <c r="J458" s="71" t="str">
        <f t="shared" si="68"/>
        <v/>
      </c>
      <c r="K458" s="14"/>
      <c r="L458" s="49"/>
      <c r="M458">
        <f t="shared" si="69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64"/>
        <v/>
      </c>
      <c r="C459" s="69" t="str">
        <f t="shared" si="70"/>
        <v/>
      </c>
      <c r="D459" s="70" t="str">
        <f t="shared" si="65"/>
        <v/>
      </c>
      <c r="E459" s="70" t="str">
        <f t="shared" si="66"/>
        <v/>
      </c>
      <c r="F459" s="70" t="str">
        <f t="shared" si="66"/>
        <v/>
      </c>
      <c r="G459" s="70" t="str">
        <f t="shared" si="67"/>
        <v/>
      </c>
      <c r="H459" s="70" t="str">
        <f>IF(M459=0,"",1+COUNTIF(会員コール!$A$1:$A$198,M459))</f>
        <v/>
      </c>
      <c r="I459" s="71"/>
      <c r="J459" s="71" t="str">
        <f t="shared" si="68"/>
        <v/>
      </c>
      <c r="K459" s="14"/>
      <c r="L459" s="49"/>
      <c r="M459">
        <f t="shared" si="69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64"/>
        <v/>
      </c>
      <c r="C460" s="69" t="str">
        <f t="shared" si="70"/>
        <v/>
      </c>
      <c r="D460" s="70" t="str">
        <f t="shared" si="65"/>
        <v/>
      </c>
      <c r="E460" s="70" t="str">
        <f t="shared" si="66"/>
        <v/>
      </c>
      <c r="F460" s="70" t="str">
        <f t="shared" si="66"/>
        <v/>
      </c>
      <c r="G460" s="70" t="str">
        <f t="shared" si="67"/>
        <v/>
      </c>
      <c r="H460" s="70" t="str">
        <f>IF(M460=0,"",1+COUNTIF(会員コール!$A$1:$A$198,M460))</f>
        <v/>
      </c>
      <c r="I460" s="71"/>
      <c r="J460" s="71" t="str">
        <f t="shared" si="68"/>
        <v/>
      </c>
      <c r="K460" s="14"/>
      <c r="L460" s="49"/>
      <c r="M460">
        <f t="shared" si="69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64"/>
        <v/>
      </c>
      <c r="C461" s="69" t="str">
        <f t="shared" si="70"/>
        <v/>
      </c>
      <c r="D461" s="70" t="str">
        <f t="shared" si="65"/>
        <v/>
      </c>
      <c r="E461" s="70" t="str">
        <f t="shared" si="66"/>
        <v/>
      </c>
      <c r="F461" s="70" t="str">
        <f t="shared" si="66"/>
        <v/>
      </c>
      <c r="G461" s="70" t="str">
        <f t="shared" si="67"/>
        <v/>
      </c>
      <c r="H461" s="70" t="str">
        <f>IF(M461=0,"",1+COUNTIF(会員コール!$A$1:$A$198,M461))</f>
        <v/>
      </c>
      <c r="I461" s="71"/>
      <c r="J461" s="71" t="str">
        <f t="shared" si="68"/>
        <v/>
      </c>
      <c r="K461" s="14"/>
      <c r="L461" s="15"/>
      <c r="M461">
        <f t="shared" si="69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64"/>
        <v/>
      </c>
      <c r="C462" s="69" t="str">
        <f t="shared" si="70"/>
        <v/>
      </c>
      <c r="D462" s="73" t="str">
        <f t="shared" si="65"/>
        <v/>
      </c>
      <c r="E462" s="73" t="str">
        <f t="shared" si="66"/>
        <v/>
      </c>
      <c r="F462" s="73" t="str">
        <f t="shared" si="66"/>
        <v/>
      </c>
      <c r="G462" s="73" t="str">
        <f t="shared" si="67"/>
        <v/>
      </c>
      <c r="H462" s="73" t="str">
        <f>IF(M462=0,"",1+COUNTIF(会員コール!$A$1:$A$198,M462))</f>
        <v/>
      </c>
      <c r="I462" s="74"/>
      <c r="J462" s="74" t="str">
        <f t="shared" si="68"/>
        <v/>
      </c>
      <c r="K462" s="14"/>
      <c r="L462" s="15"/>
      <c r="M462">
        <f t="shared" si="69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64"/>
        <v/>
      </c>
      <c r="C463" s="69" t="str">
        <f t="shared" si="70"/>
        <v/>
      </c>
      <c r="D463" s="70" t="str">
        <f t="shared" si="65"/>
        <v/>
      </c>
      <c r="E463" s="70" t="str">
        <f t="shared" si="66"/>
        <v/>
      </c>
      <c r="F463" s="70" t="str">
        <f t="shared" si="66"/>
        <v/>
      </c>
      <c r="G463" s="70" t="str">
        <f t="shared" si="67"/>
        <v/>
      </c>
      <c r="H463" s="70" t="str">
        <f>IF(M463=0,"",1+COUNTIF(会員コール!$A$1:$A$198,M463))</f>
        <v/>
      </c>
      <c r="I463" s="71"/>
      <c r="J463" s="71" t="str">
        <f t="shared" si="68"/>
        <v/>
      </c>
      <c r="K463" s="14"/>
      <c r="L463" s="15"/>
      <c r="M463">
        <f t="shared" si="69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64"/>
        <v/>
      </c>
      <c r="C464" s="69" t="str">
        <f t="shared" si="70"/>
        <v/>
      </c>
      <c r="D464" s="70" t="str">
        <f t="shared" si="65"/>
        <v/>
      </c>
      <c r="E464" s="70" t="str">
        <f t="shared" si="66"/>
        <v/>
      </c>
      <c r="F464" s="70" t="str">
        <f t="shared" si="66"/>
        <v/>
      </c>
      <c r="G464" s="70" t="str">
        <f t="shared" si="67"/>
        <v/>
      </c>
      <c r="H464" s="70" t="str">
        <f>IF(M464=0,"",1+COUNTIF(会員コール!$A$1:$A$198,M464))</f>
        <v/>
      </c>
      <c r="I464" s="71"/>
      <c r="J464" s="71" t="str">
        <f t="shared" si="68"/>
        <v/>
      </c>
      <c r="K464" s="14"/>
      <c r="L464" s="15"/>
      <c r="M464">
        <f t="shared" si="69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64"/>
        <v/>
      </c>
      <c r="C465" s="69" t="str">
        <f t="shared" si="70"/>
        <v/>
      </c>
      <c r="D465" s="70" t="str">
        <f t="shared" si="65"/>
        <v/>
      </c>
      <c r="E465" s="70" t="str">
        <f t="shared" si="66"/>
        <v/>
      </c>
      <c r="F465" s="70" t="str">
        <f t="shared" si="66"/>
        <v/>
      </c>
      <c r="G465" s="70" t="str">
        <f t="shared" si="67"/>
        <v/>
      </c>
      <c r="H465" s="70" t="str">
        <f>IF(M465=0,"",1+COUNTIF(会員コール!$A$1:$A$198,M465))</f>
        <v/>
      </c>
      <c r="I465" s="71"/>
      <c r="J465" s="71" t="str">
        <f t="shared" si="68"/>
        <v/>
      </c>
      <c r="K465" s="14"/>
      <c r="L465" s="15"/>
      <c r="M465">
        <f t="shared" si="69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64"/>
        <v/>
      </c>
      <c r="C466" s="69" t="str">
        <f t="shared" si="70"/>
        <v/>
      </c>
      <c r="D466" s="70" t="str">
        <f t="shared" si="65"/>
        <v/>
      </c>
      <c r="E466" s="70" t="str">
        <f t="shared" si="66"/>
        <v/>
      </c>
      <c r="F466" s="70" t="str">
        <f t="shared" si="66"/>
        <v/>
      </c>
      <c r="G466" s="70" t="str">
        <f t="shared" si="67"/>
        <v/>
      </c>
      <c r="H466" s="70" t="str">
        <f>IF(M466=0,"",1+COUNTIF(会員コール!$A$1:$A$198,M466))</f>
        <v/>
      </c>
      <c r="I466" s="71"/>
      <c r="J466" s="71" t="str">
        <f t="shared" si="68"/>
        <v/>
      </c>
      <c r="K466" s="14"/>
      <c r="L466" s="15"/>
      <c r="M466">
        <f t="shared" si="69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64"/>
        <v/>
      </c>
      <c r="C467" s="69" t="str">
        <f t="shared" si="70"/>
        <v/>
      </c>
      <c r="D467" s="70" t="str">
        <f t="shared" si="65"/>
        <v/>
      </c>
      <c r="E467" s="70" t="str">
        <f t="shared" si="66"/>
        <v/>
      </c>
      <c r="F467" s="70" t="str">
        <f t="shared" si="66"/>
        <v/>
      </c>
      <c r="G467" s="70" t="str">
        <f t="shared" si="67"/>
        <v/>
      </c>
      <c r="H467" s="70" t="str">
        <f>IF(M467=0,"",1+COUNTIF(会員コール!$A$1:$A$198,M467))</f>
        <v/>
      </c>
      <c r="I467" s="71"/>
      <c r="J467" s="71" t="str">
        <f t="shared" si="68"/>
        <v/>
      </c>
      <c r="K467" s="14"/>
      <c r="L467" s="15"/>
      <c r="M467">
        <f t="shared" si="69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64"/>
        <v/>
      </c>
      <c r="C468" s="69" t="str">
        <f t="shared" si="70"/>
        <v/>
      </c>
      <c r="D468" s="70" t="str">
        <f t="shared" si="65"/>
        <v/>
      </c>
      <c r="E468" s="70" t="str">
        <f t="shared" si="66"/>
        <v/>
      </c>
      <c r="F468" s="70" t="str">
        <f t="shared" si="66"/>
        <v/>
      </c>
      <c r="G468" s="70" t="str">
        <f t="shared" si="67"/>
        <v/>
      </c>
      <c r="H468" s="70" t="str">
        <f>IF(M468=0,"",1+COUNTIF(会員コール!$A$1:$A$198,M468))</f>
        <v/>
      </c>
      <c r="I468" s="71"/>
      <c r="J468" s="71" t="str">
        <f t="shared" si="68"/>
        <v/>
      </c>
      <c r="K468" s="14"/>
      <c r="L468" s="15"/>
      <c r="M468">
        <f t="shared" si="69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64"/>
        <v/>
      </c>
      <c r="C469" s="69" t="str">
        <f t="shared" si="70"/>
        <v/>
      </c>
      <c r="D469" s="70" t="str">
        <f t="shared" si="65"/>
        <v/>
      </c>
      <c r="E469" s="70" t="str">
        <f t="shared" si="66"/>
        <v/>
      </c>
      <c r="F469" s="70" t="str">
        <f t="shared" si="66"/>
        <v/>
      </c>
      <c r="G469" s="70" t="str">
        <f t="shared" si="67"/>
        <v/>
      </c>
      <c r="H469" s="70" t="str">
        <f>IF(M469=0,"",1+COUNTIF(会員コール!$A$1:$A$198,M469))</f>
        <v/>
      </c>
      <c r="I469" s="71"/>
      <c r="J469" s="71" t="str">
        <f t="shared" si="68"/>
        <v/>
      </c>
      <c r="K469" s="14"/>
      <c r="L469" s="15"/>
      <c r="M469">
        <f t="shared" si="69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64"/>
        <v/>
      </c>
      <c r="C470" s="69" t="str">
        <f t="shared" si="70"/>
        <v/>
      </c>
      <c r="D470" s="73" t="str">
        <f t="shared" si="65"/>
        <v/>
      </c>
      <c r="E470" s="73" t="str">
        <f t="shared" si="66"/>
        <v/>
      </c>
      <c r="F470" s="73" t="str">
        <f t="shared" si="66"/>
        <v/>
      </c>
      <c r="G470" s="73" t="str">
        <f t="shared" si="67"/>
        <v/>
      </c>
      <c r="H470" s="73" t="str">
        <f>IF(M470=0,"",1+COUNTIF(会員コール!$A$1:$A$198,M470))</f>
        <v/>
      </c>
      <c r="I470" s="74"/>
      <c r="J470" s="74" t="str">
        <f t="shared" si="68"/>
        <v/>
      </c>
      <c r="K470" s="14"/>
      <c r="L470" s="15"/>
      <c r="M470">
        <f t="shared" si="69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64"/>
        <v/>
      </c>
      <c r="C471" s="69" t="str">
        <f t="shared" si="70"/>
        <v/>
      </c>
      <c r="D471" s="70" t="str">
        <f t="shared" si="65"/>
        <v/>
      </c>
      <c r="E471" s="70" t="str">
        <f t="shared" si="66"/>
        <v/>
      </c>
      <c r="F471" s="70" t="str">
        <f t="shared" si="66"/>
        <v/>
      </c>
      <c r="G471" s="70" t="str">
        <f t="shared" si="67"/>
        <v/>
      </c>
      <c r="H471" s="70" t="str">
        <f>IF(M471=0,"",1+COUNTIF(会員コール!$A$1:$A$198,M471))</f>
        <v/>
      </c>
      <c r="I471" s="71"/>
      <c r="J471" s="71" t="str">
        <f t="shared" si="68"/>
        <v/>
      </c>
      <c r="K471" s="14"/>
      <c r="L471" s="15"/>
      <c r="M471">
        <f t="shared" si="69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64"/>
        <v/>
      </c>
      <c r="C472" s="69" t="str">
        <f t="shared" si="70"/>
        <v/>
      </c>
      <c r="D472" s="73" t="str">
        <f t="shared" si="65"/>
        <v/>
      </c>
      <c r="E472" s="73" t="str">
        <f t="shared" si="66"/>
        <v/>
      </c>
      <c r="F472" s="73" t="str">
        <f t="shared" si="66"/>
        <v/>
      </c>
      <c r="G472" s="73" t="str">
        <f t="shared" si="67"/>
        <v/>
      </c>
      <c r="H472" s="73" t="str">
        <f>IF(M472=0,"",1+COUNTIF(会員コール!$A$1:$A$198,M472))</f>
        <v/>
      </c>
      <c r="I472" s="74"/>
      <c r="J472" s="74" t="str">
        <f t="shared" si="68"/>
        <v/>
      </c>
      <c r="K472" s="14"/>
      <c r="L472" s="15"/>
      <c r="M472">
        <f t="shared" si="69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64"/>
        <v/>
      </c>
      <c r="C473" s="69" t="str">
        <f t="shared" si="70"/>
        <v/>
      </c>
      <c r="D473" s="70" t="str">
        <f t="shared" si="65"/>
        <v/>
      </c>
      <c r="E473" s="70" t="str">
        <f t="shared" si="66"/>
        <v/>
      </c>
      <c r="F473" s="70" t="str">
        <f t="shared" si="66"/>
        <v/>
      </c>
      <c r="G473" s="70" t="str">
        <f t="shared" si="67"/>
        <v/>
      </c>
      <c r="H473" s="70" t="str">
        <f>IF(M473=0,"",1+COUNTIF(会員コール!$A$1:$A$198,M473))</f>
        <v/>
      </c>
      <c r="I473" s="71"/>
      <c r="J473" s="71" t="str">
        <f t="shared" si="68"/>
        <v/>
      </c>
      <c r="K473" s="14"/>
      <c r="L473" s="15"/>
      <c r="M473">
        <f t="shared" si="69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64"/>
        <v/>
      </c>
      <c r="C474" s="69" t="str">
        <f t="shared" si="70"/>
        <v/>
      </c>
      <c r="D474" s="73" t="str">
        <f t="shared" si="65"/>
        <v/>
      </c>
      <c r="E474" s="73" t="str">
        <f t="shared" si="66"/>
        <v/>
      </c>
      <c r="F474" s="73" t="str">
        <f t="shared" si="66"/>
        <v/>
      </c>
      <c r="G474" s="73" t="str">
        <f t="shared" si="67"/>
        <v/>
      </c>
      <c r="H474" s="73" t="str">
        <f>IF(M474=0,"",1+COUNTIF(会員コール!$A$1:$A$198,M474))</f>
        <v/>
      </c>
      <c r="I474" s="74"/>
      <c r="J474" s="74" t="str">
        <f t="shared" si="68"/>
        <v/>
      </c>
      <c r="K474" s="14"/>
      <c r="L474" s="15"/>
      <c r="M474">
        <f t="shared" si="69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64"/>
        <v/>
      </c>
      <c r="C475" s="69" t="str">
        <f t="shared" si="70"/>
        <v/>
      </c>
      <c r="D475" s="70" t="str">
        <f t="shared" si="65"/>
        <v/>
      </c>
      <c r="E475" s="70" t="str">
        <f t="shared" si="66"/>
        <v/>
      </c>
      <c r="F475" s="70" t="str">
        <f t="shared" si="66"/>
        <v/>
      </c>
      <c r="G475" s="70" t="str">
        <f t="shared" si="67"/>
        <v/>
      </c>
      <c r="H475" s="70" t="str">
        <f>IF(M475=0,"",1+COUNTIF(会員コール!$A$1:$A$198,M475))</f>
        <v/>
      </c>
      <c r="I475" s="71"/>
      <c r="J475" s="71" t="str">
        <f t="shared" si="68"/>
        <v/>
      </c>
      <c r="K475" s="14"/>
      <c r="L475" s="15"/>
      <c r="M475">
        <f t="shared" si="69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64"/>
        <v/>
      </c>
      <c r="C476" s="69" t="str">
        <f t="shared" si="70"/>
        <v/>
      </c>
      <c r="D476" s="73" t="str">
        <f t="shared" si="65"/>
        <v/>
      </c>
      <c r="E476" s="73" t="str">
        <f t="shared" si="66"/>
        <v/>
      </c>
      <c r="F476" s="73" t="str">
        <f t="shared" si="66"/>
        <v/>
      </c>
      <c r="G476" s="73" t="str">
        <f t="shared" si="67"/>
        <v/>
      </c>
      <c r="H476" s="73" t="str">
        <f>IF(M476=0,"",1+COUNTIF(会員コール!$A$1:$A$198,M476))</f>
        <v/>
      </c>
      <c r="I476" s="74"/>
      <c r="J476" s="74" t="str">
        <f t="shared" si="68"/>
        <v/>
      </c>
      <c r="K476" s="14"/>
      <c r="L476" s="15"/>
      <c r="M476">
        <f t="shared" si="69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si="64"/>
        <v/>
      </c>
      <c r="C477" s="69" t="str">
        <f t="shared" si="70"/>
        <v/>
      </c>
      <c r="D477" s="70" t="str">
        <f t="shared" si="65"/>
        <v/>
      </c>
      <c r="E477" s="70" t="str">
        <f t="shared" ref="E477:F494" si="71">IF(Q477="","",Q477)</f>
        <v/>
      </c>
      <c r="F477" s="70" t="str">
        <f t="shared" si="71"/>
        <v/>
      </c>
      <c r="G477" s="70" t="str">
        <f t="shared" si="67"/>
        <v/>
      </c>
      <c r="H477" s="70" t="str">
        <f>IF(M477=0,"",1+COUNTIF(会員コール!$A$1:$A$198,M477))</f>
        <v/>
      </c>
      <c r="I477" s="71"/>
      <c r="J477" s="71" t="str">
        <f t="shared" si="68"/>
        <v/>
      </c>
      <c r="K477" s="14"/>
      <c r="L477" s="15"/>
      <c r="M477">
        <f t="shared" si="69"/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64"/>
        <v/>
      </c>
      <c r="C478" s="69" t="str">
        <f t="shared" si="70"/>
        <v/>
      </c>
      <c r="D478" s="73" t="str">
        <f t="shared" si="65"/>
        <v/>
      </c>
      <c r="E478" s="73" t="str">
        <f t="shared" si="71"/>
        <v/>
      </c>
      <c r="F478" s="73" t="str">
        <f t="shared" si="71"/>
        <v/>
      </c>
      <c r="G478" s="73" t="str">
        <f t="shared" si="67"/>
        <v/>
      </c>
      <c r="H478" s="73" t="str">
        <f>IF(M478=0,"",1+COUNTIF(会員コール!$A$1:$A$198,M478))</f>
        <v/>
      </c>
      <c r="I478" s="74"/>
      <c r="J478" s="74" t="str">
        <f t="shared" si="68"/>
        <v/>
      </c>
      <c r="K478" s="14"/>
      <c r="L478" s="15"/>
      <c r="M478">
        <f t="shared" si="69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64"/>
        <v/>
      </c>
      <c r="C479" s="69" t="str">
        <f t="shared" si="70"/>
        <v/>
      </c>
      <c r="D479" s="70" t="str">
        <f t="shared" si="65"/>
        <v/>
      </c>
      <c r="E479" s="70" t="str">
        <f t="shared" si="71"/>
        <v/>
      </c>
      <c r="F479" s="70" t="str">
        <f t="shared" si="71"/>
        <v/>
      </c>
      <c r="G479" s="70" t="str">
        <f t="shared" si="67"/>
        <v/>
      </c>
      <c r="H479" s="70" t="str">
        <f>IF(M479=0,"",1+COUNTIF(会員コール!$A$1:$A$198,M479))</f>
        <v/>
      </c>
      <c r="I479" s="71"/>
      <c r="J479" s="71" t="str">
        <f t="shared" si="68"/>
        <v/>
      </c>
      <c r="K479" s="14"/>
      <c r="L479" s="15"/>
      <c r="M479">
        <f t="shared" si="69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64"/>
        <v/>
      </c>
      <c r="C480" s="69" t="str">
        <f t="shared" si="70"/>
        <v/>
      </c>
      <c r="D480" s="73" t="str">
        <f t="shared" si="65"/>
        <v/>
      </c>
      <c r="E480" s="73" t="str">
        <f t="shared" si="71"/>
        <v/>
      </c>
      <c r="F480" s="73" t="str">
        <f t="shared" si="71"/>
        <v/>
      </c>
      <c r="G480" s="73" t="str">
        <f t="shared" si="67"/>
        <v/>
      </c>
      <c r="H480" s="73" t="str">
        <f>IF(M480=0,"",1+COUNTIF(会員コール!$A$1:$A$198,M480))</f>
        <v/>
      </c>
      <c r="I480" s="74"/>
      <c r="J480" s="74" t="str">
        <f t="shared" si="68"/>
        <v/>
      </c>
      <c r="K480" s="14"/>
      <c r="L480" s="15"/>
      <c r="M480">
        <f t="shared" si="69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64"/>
        <v/>
      </c>
      <c r="C481" s="69" t="str">
        <f t="shared" si="70"/>
        <v/>
      </c>
      <c r="D481" s="70" t="str">
        <f t="shared" si="65"/>
        <v/>
      </c>
      <c r="E481" s="70" t="str">
        <f t="shared" si="71"/>
        <v/>
      </c>
      <c r="F481" s="70" t="str">
        <f t="shared" si="71"/>
        <v/>
      </c>
      <c r="G481" s="70" t="str">
        <f t="shared" si="67"/>
        <v/>
      </c>
      <c r="H481" s="70" t="str">
        <f>IF(M481=0,"",1+COUNTIF(会員コール!$A$1:$A$198,M481))</f>
        <v/>
      </c>
      <c r="I481" s="71"/>
      <c r="J481" s="71" t="str">
        <f t="shared" si="68"/>
        <v/>
      </c>
      <c r="K481" s="14"/>
      <c r="L481" s="15"/>
      <c r="M481">
        <f t="shared" si="69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64"/>
        <v/>
      </c>
      <c r="C482" s="69" t="str">
        <f t="shared" si="70"/>
        <v/>
      </c>
      <c r="D482" s="73" t="str">
        <f t="shared" si="65"/>
        <v/>
      </c>
      <c r="E482" s="73" t="str">
        <f t="shared" si="71"/>
        <v/>
      </c>
      <c r="F482" s="73" t="str">
        <f t="shared" si="71"/>
        <v/>
      </c>
      <c r="G482" s="73" t="str">
        <f t="shared" si="67"/>
        <v/>
      </c>
      <c r="H482" s="73" t="str">
        <f>IF(M482=0,"",1+COUNTIF(会員コール!$A$1:$A$198,M482))</f>
        <v/>
      </c>
      <c r="I482" s="74"/>
      <c r="J482" s="74" t="str">
        <f t="shared" si="68"/>
        <v/>
      </c>
      <c r="K482" s="14"/>
      <c r="L482" s="15"/>
      <c r="M482">
        <f t="shared" si="69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64"/>
        <v/>
      </c>
      <c r="C483" s="69" t="str">
        <f t="shared" si="70"/>
        <v/>
      </c>
      <c r="D483" s="70" t="str">
        <f t="shared" si="65"/>
        <v/>
      </c>
      <c r="E483" s="70" t="str">
        <f t="shared" si="71"/>
        <v/>
      </c>
      <c r="F483" s="70" t="str">
        <f t="shared" si="71"/>
        <v/>
      </c>
      <c r="G483" s="70" t="str">
        <f t="shared" si="67"/>
        <v/>
      </c>
      <c r="H483" s="70" t="str">
        <f>IF(M483=0,"",1+COUNTIF(会員コール!$A$1:$A$198,M483))</f>
        <v/>
      </c>
      <c r="I483" s="71"/>
      <c r="J483" s="71" t="str">
        <f t="shared" si="68"/>
        <v/>
      </c>
      <c r="K483" s="14"/>
      <c r="L483" s="15"/>
      <c r="M483">
        <f t="shared" si="69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64"/>
        <v/>
      </c>
      <c r="C484" s="69" t="str">
        <f t="shared" si="70"/>
        <v/>
      </c>
      <c r="D484" s="73" t="str">
        <f t="shared" si="65"/>
        <v/>
      </c>
      <c r="E484" s="73" t="str">
        <f t="shared" si="71"/>
        <v/>
      </c>
      <c r="F484" s="73" t="str">
        <f t="shared" si="71"/>
        <v/>
      </c>
      <c r="G484" s="73" t="str">
        <f t="shared" si="67"/>
        <v/>
      </c>
      <c r="H484" s="73" t="str">
        <f>IF(M484=0,"",1+COUNTIF(会員コール!$A$1:$A$198,M484))</f>
        <v/>
      </c>
      <c r="I484" s="74"/>
      <c r="J484" s="74" t="str">
        <f t="shared" si="68"/>
        <v/>
      </c>
      <c r="K484" s="14"/>
      <c r="L484" s="15"/>
      <c r="M484">
        <f t="shared" si="69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64"/>
        <v/>
      </c>
      <c r="C485" s="69" t="str">
        <f t="shared" si="70"/>
        <v/>
      </c>
      <c r="D485" s="70" t="str">
        <f t="shared" si="65"/>
        <v/>
      </c>
      <c r="E485" s="70" t="str">
        <f t="shared" si="71"/>
        <v/>
      </c>
      <c r="F485" s="70" t="str">
        <f t="shared" si="71"/>
        <v/>
      </c>
      <c r="G485" s="70" t="str">
        <f t="shared" si="67"/>
        <v/>
      </c>
      <c r="H485" s="70" t="str">
        <f>IF(M485=0,"",1+COUNTIF(会員コール!$A$1:$A$198,M485))</f>
        <v/>
      </c>
      <c r="I485" s="71"/>
      <c r="J485" s="71" t="str">
        <f t="shared" si="68"/>
        <v/>
      </c>
      <c r="K485" s="14"/>
      <c r="L485" s="15"/>
      <c r="M485">
        <f t="shared" si="69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64"/>
        <v/>
      </c>
      <c r="C486" s="69" t="str">
        <f t="shared" si="70"/>
        <v/>
      </c>
      <c r="D486" s="70" t="str">
        <f t="shared" si="65"/>
        <v/>
      </c>
      <c r="E486" s="70" t="str">
        <f t="shared" si="71"/>
        <v/>
      </c>
      <c r="F486" s="70" t="str">
        <f t="shared" si="71"/>
        <v/>
      </c>
      <c r="G486" s="70" t="str">
        <f t="shared" si="67"/>
        <v/>
      </c>
      <c r="H486" s="70" t="str">
        <f>IF(M486=0,"",1+COUNTIF(会員コール!$A$1:$A$198,M486))</f>
        <v/>
      </c>
      <c r="I486" s="71"/>
      <c r="J486" s="71" t="str">
        <f t="shared" si="68"/>
        <v/>
      </c>
      <c r="K486" s="14"/>
      <c r="L486" s="15"/>
      <c r="M486">
        <f t="shared" si="69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64"/>
        <v/>
      </c>
      <c r="C487" s="69" t="str">
        <f t="shared" si="70"/>
        <v/>
      </c>
      <c r="D487" s="73" t="str">
        <f t="shared" si="65"/>
        <v/>
      </c>
      <c r="E487" s="73" t="str">
        <f t="shared" si="71"/>
        <v/>
      </c>
      <c r="F487" s="73" t="str">
        <f t="shared" si="71"/>
        <v/>
      </c>
      <c r="G487" s="73" t="str">
        <f t="shared" si="67"/>
        <v/>
      </c>
      <c r="H487" s="73" t="str">
        <f>IF(M487=0,"",1+COUNTIF(会員コール!$A$1:$A$198,M487))</f>
        <v/>
      </c>
      <c r="I487" s="74"/>
      <c r="J487" s="74" t="str">
        <f t="shared" si="68"/>
        <v/>
      </c>
      <c r="K487" s="14"/>
      <c r="L487" s="15"/>
      <c r="M487">
        <f t="shared" si="69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64"/>
        <v/>
      </c>
      <c r="C488" s="69" t="str">
        <f t="shared" si="70"/>
        <v/>
      </c>
      <c r="D488" s="70" t="str">
        <f t="shared" si="65"/>
        <v/>
      </c>
      <c r="E488" s="70" t="str">
        <f t="shared" si="71"/>
        <v/>
      </c>
      <c r="F488" s="70" t="str">
        <f t="shared" si="71"/>
        <v/>
      </c>
      <c r="G488" s="70" t="str">
        <f t="shared" si="67"/>
        <v/>
      </c>
      <c r="H488" s="70" t="str">
        <f>IF(M488=0,"",1+COUNTIF(会員コール!$A$1:$A$198,M488))</f>
        <v/>
      </c>
      <c r="I488" s="71"/>
      <c r="J488" s="71" t="str">
        <f t="shared" si="68"/>
        <v/>
      </c>
      <c r="K488" s="14"/>
      <c r="L488" s="15"/>
      <c r="M488">
        <f t="shared" si="69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64"/>
        <v/>
      </c>
      <c r="C489" s="69" t="str">
        <f t="shared" si="70"/>
        <v/>
      </c>
      <c r="D489" s="73" t="str">
        <f t="shared" si="65"/>
        <v/>
      </c>
      <c r="E489" s="73" t="str">
        <f t="shared" si="71"/>
        <v/>
      </c>
      <c r="F489" s="73" t="str">
        <f t="shared" si="71"/>
        <v/>
      </c>
      <c r="G489" s="73" t="str">
        <f t="shared" si="67"/>
        <v/>
      </c>
      <c r="H489" s="73" t="str">
        <f>IF(M489=0,"",1+COUNTIF(会員コール!$A$1:$A$198,M489))</f>
        <v/>
      </c>
      <c r="I489" s="74"/>
      <c r="J489" s="74" t="str">
        <f t="shared" si="68"/>
        <v/>
      </c>
      <c r="K489" s="14"/>
      <c r="L489" s="15"/>
      <c r="M489">
        <f t="shared" si="69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64"/>
        <v/>
      </c>
      <c r="C490" s="69" t="str">
        <f t="shared" si="70"/>
        <v/>
      </c>
      <c r="D490" s="70" t="str">
        <f t="shared" si="65"/>
        <v/>
      </c>
      <c r="E490" s="70" t="str">
        <f t="shared" si="71"/>
        <v/>
      </c>
      <c r="F490" s="70" t="str">
        <f t="shared" si="71"/>
        <v/>
      </c>
      <c r="G490" s="70" t="str">
        <f t="shared" si="67"/>
        <v/>
      </c>
      <c r="H490" s="70" t="str">
        <f>IF(M490=0,"",1+COUNTIF(会員コール!$A$1:$A$198,M490))</f>
        <v/>
      </c>
      <c r="I490" s="71"/>
      <c r="J490" s="71" t="str">
        <f t="shared" si="68"/>
        <v/>
      </c>
      <c r="K490" s="14"/>
      <c r="L490" s="15"/>
      <c r="M490">
        <f t="shared" si="69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64"/>
        <v/>
      </c>
      <c r="C491" s="69" t="str">
        <f t="shared" si="70"/>
        <v/>
      </c>
      <c r="D491" s="73" t="str">
        <f t="shared" si="65"/>
        <v/>
      </c>
      <c r="E491" s="73" t="str">
        <f t="shared" si="71"/>
        <v/>
      </c>
      <c r="F491" s="73" t="str">
        <f t="shared" si="71"/>
        <v/>
      </c>
      <c r="G491" s="73" t="str">
        <f t="shared" si="67"/>
        <v/>
      </c>
      <c r="H491" s="73" t="str">
        <f>IF(M491=0,"",1+COUNTIF(会員コール!$A$1:$A$198,M491))</f>
        <v/>
      </c>
      <c r="I491" s="74"/>
      <c r="J491" s="74" t="str">
        <f t="shared" si="68"/>
        <v/>
      </c>
      <c r="K491" s="14"/>
      <c r="L491" s="15"/>
      <c r="M491">
        <f t="shared" si="69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64"/>
        <v/>
      </c>
      <c r="C492" s="69" t="str">
        <f t="shared" si="70"/>
        <v/>
      </c>
      <c r="D492" s="70" t="str">
        <f t="shared" si="65"/>
        <v/>
      </c>
      <c r="E492" s="70" t="str">
        <f t="shared" si="71"/>
        <v/>
      </c>
      <c r="F492" s="70" t="str">
        <f t="shared" si="71"/>
        <v/>
      </c>
      <c r="G492" s="70" t="str">
        <f t="shared" si="67"/>
        <v/>
      </c>
      <c r="H492" s="70" t="str">
        <f>IF(M492=0,"",1+COUNTIF(会員コール!$A$1:$A$198,M492))</f>
        <v/>
      </c>
      <c r="I492" s="71"/>
      <c r="J492" s="71" t="str">
        <f t="shared" si="68"/>
        <v/>
      </c>
      <c r="K492" s="14"/>
      <c r="L492" s="15"/>
      <c r="M492">
        <f t="shared" si="69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64"/>
        <v/>
      </c>
      <c r="C493" s="69" t="str">
        <f t="shared" si="70"/>
        <v/>
      </c>
      <c r="D493" s="70" t="str">
        <f t="shared" si="65"/>
        <v/>
      </c>
      <c r="E493" s="70" t="str">
        <f t="shared" si="71"/>
        <v/>
      </c>
      <c r="F493" s="70" t="str">
        <f t="shared" si="71"/>
        <v/>
      </c>
      <c r="G493" s="70" t="str">
        <f t="shared" si="67"/>
        <v/>
      </c>
      <c r="H493" s="70" t="str">
        <f>IF(M493=0,"",1+COUNTIF(会員コール!$A$1:$A$198,M493))</f>
        <v/>
      </c>
      <c r="I493" s="71"/>
      <c r="J493" s="71" t="str">
        <f t="shared" si="68"/>
        <v/>
      </c>
      <c r="K493" s="14"/>
      <c r="L493" s="15"/>
      <c r="M493">
        <f t="shared" si="69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64"/>
        <v/>
      </c>
      <c r="C494" s="76" t="str">
        <f>IF(P494="","",LEFT(P494,6))</f>
        <v/>
      </c>
      <c r="D494" s="77" t="str">
        <f t="shared" si="65"/>
        <v/>
      </c>
      <c r="E494" s="77" t="str">
        <f t="shared" si="71"/>
        <v/>
      </c>
      <c r="F494" s="77" t="str">
        <f t="shared" si="71"/>
        <v/>
      </c>
      <c r="G494" s="77" t="str">
        <f t="shared" si="67"/>
        <v/>
      </c>
      <c r="H494" s="77" t="str">
        <f>IF(M494=0,"",1+COUNTIF(会員コール!$A$1:$A$198,M494))</f>
        <v/>
      </c>
      <c r="I494" s="78"/>
      <c r="J494" s="78" t="str">
        <f t="shared" si="68"/>
        <v/>
      </c>
      <c r="K494" s="14"/>
      <c r="L494" s="15"/>
      <c r="M494">
        <f t="shared" si="69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9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10</v>
      </c>
      <c r="C497" s="170"/>
      <c r="D497" s="47" t="str">
        <f>基本データ入力!$B$8</f>
        <v>JA1QRZ</v>
      </c>
      <c r="E497" s="52" t="s">
        <v>136</v>
      </c>
      <c r="F497" s="47" t="s">
        <v>314</v>
      </c>
      <c r="G497" s="171" t="s">
        <v>137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11</v>
      </c>
      <c r="C498" s="91" t="s">
        <v>411</v>
      </c>
      <c r="D498" s="18" t="s">
        <v>12</v>
      </c>
      <c r="E498" s="172" t="s">
        <v>13</v>
      </c>
      <c r="F498" s="172"/>
      <c r="G498" s="18" t="s">
        <v>14</v>
      </c>
      <c r="H498" s="17" t="s">
        <v>15</v>
      </c>
      <c r="I498" s="18" t="s">
        <v>16</v>
      </c>
      <c r="J498" s="18" t="s">
        <v>17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49" si="72">IF(O500="","",O500)</f>
        <v/>
      </c>
      <c r="C500" s="65" t="str">
        <f>IF(P500="","",LEFT(P500,6))</f>
        <v/>
      </c>
      <c r="D500" s="66" t="str">
        <f t="shared" ref="D500:D549" si="73">IF(N500="","",N500)</f>
        <v/>
      </c>
      <c r="E500" s="66" t="str">
        <f t="shared" ref="E500:F531" si="74">IF(Q500="","",Q500)</f>
        <v/>
      </c>
      <c r="F500" s="66" t="str">
        <f t="shared" si="74"/>
        <v/>
      </c>
      <c r="G500" s="66" t="str">
        <f t="shared" ref="G500:G549" si="75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49" si="76">IF(T500="","",T500)</f>
        <v/>
      </c>
      <c r="K500" s="14"/>
      <c r="L500" s="49"/>
      <c r="M500">
        <f t="shared" ref="M500:M549" si="77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72"/>
        <v/>
      </c>
      <c r="C501" s="69" t="str">
        <f>IF(P501="","",LEFT(P501,6))</f>
        <v/>
      </c>
      <c r="D501" s="70" t="str">
        <f t="shared" si="73"/>
        <v/>
      </c>
      <c r="E501" s="70" t="str">
        <f t="shared" si="74"/>
        <v/>
      </c>
      <c r="F501" s="70" t="str">
        <f t="shared" si="74"/>
        <v/>
      </c>
      <c r="G501" s="70" t="str">
        <f t="shared" si="75"/>
        <v/>
      </c>
      <c r="H501" s="70" t="str">
        <f>IF(M501=0,"",1+COUNTIF(会員コール!$A$1:$A$198,M501))</f>
        <v/>
      </c>
      <c r="I501" s="71"/>
      <c r="J501" s="71" t="str">
        <f t="shared" si="76"/>
        <v/>
      </c>
      <c r="K501" s="14"/>
      <c r="L501" s="49"/>
      <c r="M501">
        <f t="shared" si="77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72"/>
        <v/>
      </c>
      <c r="C502" s="69" t="str">
        <f t="shared" ref="C502:C548" si="78">IF(P502="","",LEFT(P502,6))</f>
        <v/>
      </c>
      <c r="D502" s="70" t="str">
        <f t="shared" si="73"/>
        <v/>
      </c>
      <c r="E502" s="70" t="str">
        <f t="shared" si="74"/>
        <v/>
      </c>
      <c r="F502" s="70" t="str">
        <f t="shared" si="74"/>
        <v/>
      </c>
      <c r="G502" s="70" t="str">
        <f t="shared" si="75"/>
        <v/>
      </c>
      <c r="H502" s="70" t="str">
        <f>IF(M502=0,"",1+COUNTIF(会員コール!$A$1:$A$198,M502))</f>
        <v/>
      </c>
      <c r="I502" s="71"/>
      <c r="J502" s="71" t="str">
        <f t="shared" si="76"/>
        <v/>
      </c>
      <c r="K502" s="14"/>
      <c r="L502" s="49"/>
      <c r="M502">
        <f t="shared" si="77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72"/>
        <v/>
      </c>
      <c r="C503" s="69" t="str">
        <f t="shared" si="78"/>
        <v/>
      </c>
      <c r="D503" s="70" t="str">
        <f t="shared" si="73"/>
        <v/>
      </c>
      <c r="E503" s="70" t="str">
        <f t="shared" si="74"/>
        <v/>
      </c>
      <c r="F503" s="70" t="str">
        <f t="shared" si="74"/>
        <v/>
      </c>
      <c r="G503" s="70" t="str">
        <f t="shared" si="75"/>
        <v/>
      </c>
      <c r="H503" s="70" t="str">
        <f>IF(M503=0,"",1+COUNTIF(会員コール!$A$1:$A$198,M503))</f>
        <v/>
      </c>
      <c r="I503" s="71"/>
      <c r="J503" s="71" t="str">
        <f t="shared" si="76"/>
        <v/>
      </c>
      <c r="K503" s="14"/>
      <c r="L503" s="49"/>
      <c r="M503">
        <f t="shared" si="77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72"/>
        <v/>
      </c>
      <c r="C504" s="69" t="str">
        <f t="shared" si="78"/>
        <v/>
      </c>
      <c r="D504" s="70" t="str">
        <f t="shared" si="73"/>
        <v/>
      </c>
      <c r="E504" s="70" t="str">
        <f t="shared" si="74"/>
        <v/>
      </c>
      <c r="F504" s="70" t="str">
        <f t="shared" si="74"/>
        <v/>
      </c>
      <c r="G504" s="70" t="str">
        <f t="shared" si="75"/>
        <v/>
      </c>
      <c r="H504" s="70" t="str">
        <f>IF(M504=0,"",1+COUNTIF(会員コール!$A$1:$A$198,M504))</f>
        <v/>
      </c>
      <c r="I504" s="71"/>
      <c r="J504" s="71" t="str">
        <f t="shared" si="76"/>
        <v/>
      </c>
      <c r="K504" s="14"/>
      <c r="L504" s="49"/>
      <c r="M504">
        <f t="shared" si="77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72"/>
        <v/>
      </c>
      <c r="C505" s="69" t="str">
        <f t="shared" si="78"/>
        <v/>
      </c>
      <c r="D505" s="70" t="str">
        <f t="shared" si="73"/>
        <v/>
      </c>
      <c r="E505" s="70" t="str">
        <f t="shared" si="74"/>
        <v/>
      </c>
      <c r="F505" s="70" t="str">
        <f t="shared" si="74"/>
        <v/>
      </c>
      <c r="G505" s="70" t="str">
        <f t="shared" si="75"/>
        <v/>
      </c>
      <c r="H505" s="70" t="str">
        <f>IF(M505=0,"",1+COUNTIF(会員コール!$A$1:$A$198,M505))</f>
        <v/>
      </c>
      <c r="I505" s="71"/>
      <c r="J505" s="71" t="str">
        <f t="shared" si="76"/>
        <v/>
      </c>
      <c r="K505" s="14"/>
      <c r="L505" s="49"/>
      <c r="M505">
        <f t="shared" si="77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72"/>
        <v/>
      </c>
      <c r="C506" s="69" t="str">
        <f t="shared" si="78"/>
        <v/>
      </c>
      <c r="D506" s="70" t="str">
        <f t="shared" si="73"/>
        <v/>
      </c>
      <c r="E506" s="70" t="str">
        <f t="shared" si="74"/>
        <v/>
      </c>
      <c r="F506" s="70" t="str">
        <f t="shared" si="74"/>
        <v/>
      </c>
      <c r="G506" s="70" t="str">
        <f t="shared" si="75"/>
        <v/>
      </c>
      <c r="H506" s="70" t="str">
        <f>IF(M506=0,"",1+COUNTIF(会員コール!$A$1:$A$198,M506))</f>
        <v/>
      </c>
      <c r="I506" s="71"/>
      <c r="J506" s="71" t="str">
        <f t="shared" si="76"/>
        <v/>
      </c>
      <c r="K506" s="14"/>
      <c r="L506" s="49"/>
      <c r="M506">
        <f t="shared" si="77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72"/>
        <v/>
      </c>
      <c r="C507" s="69" t="str">
        <f t="shared" si="78"/>
        <v/>
      </c>
      <c r="D507" s="70" t="str">
        <f t="shared" si="73"/>
        <v/>
      </c>
      <c r="E507" s="70" t="str">
        <f t="shared" si="74"/>
        <v/>
      </c>
      <c r="F507" s="70" t="str">
        <f t="shared" si="74"/>
        <v/>
      </c>
      <c r="G507" s="70" t="str">
        <f t="shared" si="75"/>
        <v/>
      </c>
      <c r="H507" s="70" t="str">
        <f>IF(M507=0,"",1+COUNTIF(会員コール!$A$1:$A$198,M507))</f>
        <v/>
      </c>
      <c r="I507" s="71"/>
      <c r="J507" s="71" t="str">
        <f t="shared" si="76"/>
        <v/>
      </c>
      <c r="K507" s="14"/>
      <c r="L507" s="49"/>
      <c r="M507">
        <f t="shared" si="77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72"/>
        <v/>
      </c>
      <c r="C508" s="69" t="str">
        <f t="shared" si="78"/>
        <v/>
      </c>
      <c r="D508" s="70" t="str">
        <f t="shared" si="73"/>
        <v/>
      </c>
      <c r="E508" s="70" t="str">
        <f t="shared" si="74"/>
        <v/>
      </c>
      <c r="F508" s="70" t="str">
        <f t="shared" si="74"/>
        <v/>
      </c>
      <c r="G508" s="70" t="str">
        <f t="shared" si="75"/>
        <v/>
      </c>
      <c r="H508" s="70" t="str">
        <f>IF(M508=0,"",1+COUNTIF(会員コール!$A$1:$A$198,M508))</f>
        <v/>
      </c>
      <c r="I508" s="71"/>
      <c r="J508" s="71" t="str">
        <f t="shared" si="76"/>
        <v/>
      </c>
      <c r="K508" s="14"/>
      <c r="L508" s="49"/>
      <c r="M508">
        <f t="shared" si="77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72"/>
        <v/>
      </c>
      <c r="C509" s="69" t="str">
        <f t="shared" si="78"/>
        <v/>
      </c>
      <c r="D509" s="70" t="str">
        <f t="shared" si="73"/>
        <v/>
      </c>
      <c r="E509" s="70" t="str">
        <f t="shared" si="74"/>
        <v/>
      </c>
      <c r="F509" s="70" t="str">
        <f t="shared" si="74"/>
        <v/>
      </c>
      <c r="G509" s="70" t="str">
        <f t="shared" si="75"/>
        <v/>
      </c>
      <c r="H509" s="70" t="str">
        <f>IF(M509=0,"",1+COUNTIF(会員コール!$A$1:$A$198,M509))</f>
        <v/>
      </c>
      <c r="I509" s="71"/>
      <c r="J509" s="71" t="str">
        <f t="shared" si="76"/>
        <v/>
      </c>
      <c r="K509" s="14"/>
      <c r="L509" s="49"/>
      <c r="M509">
        <f t="shared" si="77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72"/>
        <v/>
      </c>
      <c r="C510" s="69" t="str">
        <f t="shared" si="78"/>
        <v/>
      </c>
      <c r="D510" s="70" t="str">
        <f t="shared" si="73"/>
        <v/>
      </c>
      <c r="E510" s="70" t="str">
        <f t="shared" si="74"/>
        <v/>
      </c>
      <c r="F510" s="70" t="str">
        <f t="shared" si="74"/>
        <v/>
      </c>
      <c r="G510" s="70" t="str">
        <f t="shared" si="75"/>
        <v/>
      </c>
      <c r="H510" s="70" t="str">
        <f>IF(M510=0,"",1+COUNTIF(会員コール!$A$1:$A$198,M510))</f>
        <v/>
      </c>
      <c r="I510" s="71"/>
      <c r="J510" s="71" t="str">
        <f t="shared" si="76"/>
        <v/>
      </c>
      <c r="K510" s="14"/>
      <c r="L510" s="49"/>
      <c r="M510">
        <f t="shared" si="77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72"/>
        <v/>
      </c>
      <c r="C511" s="69" t="str">
        <f t="shared" si="78"/>
        <v/>
      </c>
      <c r="D511" s="70" t="str">
        <f t="shared" si="73"/>
        <v/>
      </c>
      <c r="E511" s="70" t="str">
        <f t="shared" si="74"/>
        <v/>
      </c>
      <c r="F511" s="70" t="str">
        <f t="shared" si="74"/>
        <v/>
      </c>
      <c r="G511" s="70" t="str">
        <f t="shared" si="75"/>
        <v/>
      </c>
      <c r="H511" s="70" t="str">
        <f>IF(M511=0,"",1+COUNTIF(会員コール!$A$1:$A$198,M511))</f>
        <v/>
      </c>
      <c r="I511" s="71"/>
      <c r="J511" s="71" t="str">
        <f t="shared" si="76"/>
        <v/>
      </c>
      <c r="K511" s="14"/>
      <c r="L511" s="49"/>
      <c r="M511">
        <f t="shared" si="77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72"/>
        <v/>
      </c>
      <c r="C512" s="69" t="str">
        <f t="shared" si="78"/>
        <v/>
      </c>
      <c r="D512" s="70" t="str">
        <f t="shared" si="73"/>
        <v/>
      </c>
      <c r="E512" s="70" t="str">
        <f t="shared" si="74"/>
        <v/>
      </c>
      <c r="F512" s="70" t="str">
        <f t="shared" si="74"/>
        <v/>
      </c>
      <c r="G512" s="70" t="str">
        <f t="shared" si="75"/>
        <v/>
      </c>
      <c r="H512" s="70" t="str">
        <f>IF(M512=0,"",1+COUNTIF(会員コール!$A$1:$A$198,M512))</f>
        <v/>
      </c>
      <c r="I512" s="71"/>
      <c r="J512" s="71" t="str">
        <f t="shared" si="76"/>
        <v/>
      </c>
      <c r="K512" s="14"/>
      <c r="L512" s="49"/>
      <c r="M512">
        <f t="shared" si="77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72"/>
        <v/>
      </c>
      <c r="C513" s="69" t="str">
        <f t="shared" si="78"/>
        <v/>
      </c>
      <c r="D513" s="70" t="str">
        <f t="shared" si="73"/>
        <v/>
      </c>
      <c r="E513" s="70" t="str">
        <f t="shared" si="74"/>
        <v/>
      </c>
      <c r="F513" s="70" t="str">
        <f t="shared" si="74"/>
        <v/>
      </c>
      <c r="G513" s="70" t="str">
        <f t="shared" si="75"/>
        <v/>
      </c>
      <c r="H513" s="70" t="str">
        <f>IF(M513=0,"",1+COUNTIF(会員コール!$A$1:$A$198,M513))</f>
        <v/>
      </c>
      <c r="I513" s="71"/>
      <c r="J513" s="71" t="str">
        <f t="shared" si="76"/>
        <v/>
      </c>
      <c r="K513" s="14"/>
      <c r="L513" s="49"/>
      <c r="M513">
        <f t="shared" si="77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72"/>
        <v/>
      </c>
      <c r="C514" s="69" t="str">
        <f t="shared" si="78"/>
        <v/>
      </c>
      <c r="D514" s="70" t="str">
        <f t="shared" si="73"/>
        <v/>
      </c>
      <c r="E514" s="70" t="str">
        <f t="shared" si="74"/>
        <v/>
      </c>
      <c r="F514" s="70" t="str">
        <f t="shared" si="74"/>
        <v/>
      </c>
      <c r="G514" s="70" t="str">
        <f t="shared" si="75"/>
        <v/>
      </c>
      <c r="H514" s="70" t="str">
        <f>IF(M514=0,"",1+COUNTIF(会員コール!$A$1:$A$198,M514))</f>
        <v/>
      </c>
      <c r="I514" s="71"/>
      <c r="J514" s="71" t="str">
        <f t="shared" si="76"/>
        <v/>
      </c>
      <c r="K514" s="14"/>
      <c r="L514" s="49"/>
      <c r="M514">
        <f t="shared" si="77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72"/>
        <v/>
      </c>
      <c r="C515" s="69" t="str">
        <f t="shared" si="78"/>
        <v/>
      </c>
      <c r="D515" s="70" t="str">
        <f t="shared" si="73"/>
        <v/>
      </c>
      <c r="E515" s="70" t="str">
        <f t="shared" si="74"/>
        <v/>
      </c>
      <c r="F515" s="70" t="str">
        <f t="shared" si="74"/>
        <v/>
      </c>
      <c r="G515" s="70" t="str">
        <f t="shared" si="75"/>
        <v/>
      </c>
      <c r="H515" s="70" t="str">
        <f>IF(M515=0,"",1+COUNTIF(会員コール!$A$1:$A$198,M515))</f>
        <v/>
      </c>
      <c r="I515" s="71"/>
      <c r="J515" s="71" t="str">
        <f t="shared" si="76"/>
        <v/>
      </c>
      <c r="K515" s="14"/>
      <c r="L515" s="49"/>
      <c r="M515">
        <f t="shared" si="77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72"/>
        <v/>
      </c>
      <c r="C516" s="69" t="str">
        <f t="shared" si="78"/>
        <v/>
      </c>
      <c r="D516" s="70" t="str">
        <f t="shared" si="73"/>
        <v/>
      </c>
      <c r="E516" s="70" t="str">
        <f t="shared" si="74"/>
        <v/>
      </c>
      <c r="F516" s="70" t="str">
        <f t="shared" si="74"/>
        <v/>
      </c>
      <c r="G516" s="70" t="str">
        <f t="shared" si="75"/>
        <v/>
      </c>
      <c r="H516" s="70" t="str">
        <f>IF(M516=0,"",1+COUNTIF(会員コール!$A$1:$A$198,M516))</f>
        <v/>
      </c>
      <c r="I516" s="71"/>
      <c r="J516" s="71" t="str">
        <f t="shared" si="76"/>
        <v/>
      </c>
      <c r="K516" s="14"/>
      <c r="L516" s="15"/>
      <c r="M516">
        <f t="shared" si="77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72"/>
        <v/>
      </c>
      <c r="C517" s="69" t="str">
        <f t="shared" si="78"/>
        <v/>
      </c>
      <c r="D517" s="73" t="str">
        <f t="shared" si="73"/>
        <v/>
      </c>
      <c r="E517" s="73" t="str">
        <f t="shared" si="74"/>
        <v/>
      </c>
      <c r="F517" s="73" t="str">
        <f t="shared" si="74"/>
        <v/>
      </c>
      <c r="G517" s="73" t="str">
        <f t="shared" si="75"/>
        <v/>
      </c>
      <c r="H517" s="73" t="str">
        <f>IF(M517=0,"",1+COUNTIF(会員コール!$A$1:$A$198,M517))</f>
        <v/>
      </c>
      <c r="I517" s="74"/>
      <c r="J517" s="74" t="str">
        <f t="shared" si="76"/>
        <v/>
      </c>
      <c r="K517" s="14"/>
      <c r="L517" s="15"/>
      <c r="M517">
        <f t="shared" si="77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72"/>
        <v/>
      </c>
      <c r="C518" s="69" t="str">
        <f t="shared" si="78"/>
        <v/>
      </c>
      <c r="D518" s="70" t="str">
        <f t="shared" si="73"/>
        <v/>
      </c>
      <c r="E518" s="70" t="str">
        <f t="shared" si="74"/>
        <v/>
      </c>
      <c r="F518" s="70" t="str">
        <f t="shared" si="74"/>
        <v/>
      </c>
      <c r="G518" s="70" t="str">
        <f t="shared" si="75"/>
        <v/>
      </c>
      <c r="H518" s="70" t="str">
        <f>IF(M518=0,"",1+COUNTIF(会員コール!$A$1:$A$198,M518))</f>
        <v/>
      </c>
      <c r="I518" s="71"/>
      <c r="J518" s="71" t="str">
        <f t="shared" si="76"/>
        <v/>
      </c>
      <c r="K518" s="14"/>
      <c r="L518" s="15"/>
      <c r="M518">
        <f t="shared" si="77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72"/>
        <v/>
      </c>
      <c r="C519" s="69" t="str">
        <f t="shared" si="78"/>
        <v/>
      </c>
      <c r="D519" s="70" t="str">
        <f t="shared" si="73"/>
        <v/>
      </c>
      <c r="E519" s="70" t="str">
        <f t="shared" si="74"/>
        <v/>
      </c>
      <c r="F519" s="70" t="str">
        <f t="shared" si="74"/>
        <v/>
      </c>
      <c r="G519" s="70" t="str">
        <f t="shared" si="75"/>
        <v/>
      </c>
      <c r="H519" s="70" t="str">
        <f>IF(M519=0,"",1+COUNTIF(会員コール!$A$1:$A$198,M519))</f>
        <v/>
      </c>
      <c r="I519" s="71"/>
      <c r="J519" s="71" t="str">
        <f t="shared" si="76"/>
        <v/>
      </c>
      <c r="K519" s="14"/>
      <c r="L519" s="15"/>
      <c r="M519">
        <f t="shared" si="77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72"/>
        <v/>
      </c>
      <c r="C520" s="69" t="str">
        <f t="shared" si="78"/>
        <v/>
      </c>
      <c r="D520" s="70" t="str">
        <f t="shared" si="73"/>
        <v/>
      </c>
      <c r="E520" s="70" t="str">
        <f t="shared" si="74"/>
        <v/>
      </c>
      <c r="F520" s="70" t="str">
        <f t="shared" si="74"/>
        <v/>
      </c>
      <c r="G520" s="70" t="str">
        <f t="shared" si="75"/>
        <v/>
      </c>
      <c r="H520" s="70" t="str">
        <f>IF(M520=0,"",1+COUNTIF(会員コール!$A$1:$A$198,M520))</f>
        <v/>
      </c>
      <c r="I520" s="71"/>
      <c r="J520" s="71" t="str">
        <f t="shared" si="76"/>
        <v/>
      </c>
      <c r="K520" s="14"/>
      <c r="L520" s="15"/>
      <c r="M520">
        <f t="shared" si="77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72"/>
        <v/>
      </c>
      <c r="C521" s="69" t="str">
        <f t="shared" si="78"/>
        <v/>
      </c>
      <c r="D521" s="70" t="str">
        <f t="shared" si="73"/>
        <v/>
      </c>
      <c r="E521" s="70" t="str">
        <f t="shared" si="74"/>
        <v/>
      </c>
      <c r="F521" s="70" t="str">
        <f t="shared" si="74"/>
        <v/>
      </c>
      <c r="G521" s="70" t="str">
        <f t="shared" si="75"/>
        <v/>
      </c>
      <c r="H521" s="70" t="str">
        <f>IF(M521=0,"",1+COUNTIF(会員コール!$A$1:$A$198,M521))</f>
        <v/>
      </c>
      <c r="I521" s="71"/>
      <c r="J521" s="71" t="str">
        <f t="shared" si="76"/>
        <v/>
      </c>
      <c r="K521" s="14"/>
      <c r="L521" s="15"/>
      <c r="M521">
        <f t="shared" si="77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72"/>
        <v/>
      </c>
      <c r="C522" s="69" t="str">
        <f t="shared" si="78"/>
        <v/>
      </c>
      <c r="D522" s="70" t="str">
        <f t="shared" si="73"/>
        <v/>
      </c>
      <c r="E522" s="70" t="str">
        <f t="shared" si="74"/>
        <v/>
      </c>
      <c r="F522" s="70" t="str">
        <f t="shared" si="74"/>
        <v/>
      </c>
      <c r="G522" s="70" t="str">
        <f t="shared" si="75"/>
        <v/>
      </c>
      <c r="H522" s="70" t="str">
        <f>IF(M522=0,"",1+COUNTIF(会員コール!$A$1:$A$198,M522))</f>
        <v/>
      </c>
      <c r="I522" s="71"/>
      <c r="J522" s="71" t="str">
        <f t="shared" si="76"/>
        <v/>
      </c>
      <c r="K522" s="14"/>
      <c r="L522" s="15"/>
      <c r="M522">
        <f t="shared" si="77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72"/>
        <v/>
      </c>
      <c r="C523" s="69" t="str">
        <f t="shared" si="78"/>
        <v/>
      </c>
      <c r="D523" s="70" t="str">
        <f t="shared" si="73"/>
        <v/>
      </c>
      <c r="E523" s="70" t="str">
        <f t="shared" si="74"/>
        <v/>
      </c>
      <c r="F523" s="70" t="str">
        <f t="shared" si="74"/>
        <v/>
      </c>
      <c r="G523" s="70" t="str">
        <f t="shared" si="75"/>
        <v/>
      </c>
      <c r="H523" s="70" t="str">
        <f>IF(M523=0,"",1+COUNTIF(会員コール!$A$1:$A$198,M523))</f>
        <v/>
      </c>
      <c r="I523" s="71"/>
      <c r="J523" s="71" t="str">
        <f t="shared" si="76"/>
        <v/>
      </c>
      <c r="K523" s="14"/>
      <c r="L523" s="15"/>
      <c r="M523">
        <f t="shared" si="77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72"/>
        <v/>
      </c>
      <c r="C524" s="69" t="str">
        <f t="shared" si="78"/>
        <v/>
      </c>
      <c r="D524" s="70" t="str">
        <f t="shared" si="73"/>
        <v/>
      </c>
      <c r="E524" s="70" t="str">
        <f t="shared" si="74"/>
        <v/>
      </c>
      <c r="F524" s="70" t="str">
        <f t="shared" si="74"/>
        <v/>
      </c>
      <c r="G524" s="70" t="str">
        <f t="shared" si="75"/>
        <v/>
      </c>
      <c r="H524" s="70" t="str">
        <f>IF(M524=0,"",1+COUNTIF(会員コール!$A$1:$A$198,M524))</f>
        <v/>
      </c>
      <c r="I524" s="71"/>
      <c r="J524" s="71" t="str">
        <f t="shared" si="76"/>
        <v/>
      </c>
      <c r="K524" s="14"/>
      <c r="L524" s="15"/>
      <c r="M524">
        <f t="shared" si="77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72"/>
        <v/>
      </c>
      <c r="C525" s="69" t="str">
        <f t="shared" si="78"/>
        <v/>
      </c>
      <c r="D525" s="73" t="str">
        <f t="shared" si="73"/>
        <v/>
      </c>
      <c r="E525" s="73" t="str">
        <f t="shared" si="74"/>
        <v/>
      </c>
      <c r="F525" s="73" t="str">
        <f t="shared" si="74"/>
        <v/>
      </c>
      <c r="G525" s="73" t="str">
        <f t="shared" si="75"/>
        <v/>
      </c>
      <c r="H525" s="73" t="str">
        <f>IF(M525=0,"",1+COUNTIF(会員コール!$A$1:$A$198,M525))</f>
        <v/>
      </c>
      <c r="I525" s="74"/>
      <c r="J525" s="74" t="str">
        <f t="shared" si="76"/>
        <v/>
      </c>
      <c r="K525" s="14"/>
      <c r="L525" s="15"/>
      <c r="M525">
        <f t="shared" si="77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72"/>
        <v/>
      </c>
      <c r="C526" s="69" t="str">
        <f t="shared" si="78"/>
        <v/>
      </c>
      <c r="D526" s="70" t="str">
        <f t="shared" si="73"/>
        <v/>
      </c>
      <c r="E526" s="70" t="str">
        <f t="shared" si="74"/>
        <v/>
      </c>
      <c r="F526" s="70" t="str">
        <f t="shared" si="74"/>
        <v/>
      </c>
      <c r="G526" s="70" t="str">
        <f t="shared" si="75"/>
        <v/>
      </c>
      <c r="H526" s="70" t="str">
        <f>IF(M526=0,"",1+COUNTIF(会員コール!$A$1:$A$198,M526))</f>
        <v/>
      </c>
      <c r="I526" s="71"/>
      <c r="J526" s="71" t="str">
        <f t="shared" si="76"/>
        <v/>
      </c>
      <c r="K526" s="14"/>
      <c r="L526" s="15"/>
      <c r="M526">
        <f t="shared" si="77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72"/>
        <v/>
      </c>
      <c r="C527" s="69" t="str">
        <f t="shared" si="78"/>
        <v/>
      </c>
      <c r="D527" s="73" t="str">
        <f t="shared" si="73"/>
        <v/>
      </c>
      <c r="E527" s="73" t="str">
        <f t="shared" si="74"/>
        <v/>
      </c>
      <c r="F527" s="73" t="str">
        <f t="shared" si="74"/>
        <v/>
      </c>
      <c r="G527" s="73" t="str">
        <f t="shared" si="75"/>
        <v/>
      </c>
      <c r="H527" s="73" t="str">
        <f>IF(M527=0,"",1+COUNTIF(会員コール!$A$1:$A$198,M527))</f>
        <v/>
      </c>
      <c r="I527" s="74"/>
      <c r="J527" s="74" t="str">
        <f t="shared" si="76"/>
        <v/>
      </c>
      <c r="K527" s="14"/>
      <c r="L527" s="15"/>
      <c r="M527">
        <f t="shared" si="77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72"/>
        <v/>
      </c>
      <c r="C528" s="69" t="str">
        <f t="shared" si="78"/>
        <v/>
      </c>
      <c r="D528" s="70" t="str">
        <f t="shared" si="73"/>
        <v/>
      </c>
      <c r="E528" s="70" t="str">
        <f t="shared" si="74"/>
        <v/>
      </c>
      <c r="F528" s="70" t="str">
        <f t="shared" si="74"/>
        <v/>
      </c>
      <c r="G528" s="70" t="str">
        <f t="shared" si="75"/>
        <v/>
      </c>
      <c r="H528" s="70" t="str">
        <f>IF(M528=0,"",1+COUNTIF(会員コール!$A$1:$A$198,M528))</f>
        <v/>
      </c>
      <c r="I528" s="71"/>
      <c r="J528" s="71" t="str">
        <f t="shared" si="76"/>
        <v/>
      </c>
      <c r="K528" s="14"/>
      <c r="L528" s="15"/>
      <c r="M528">
        <f t="shared" si="77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72"/>
        <v/>
      </c>
      <c r="C529" s="69" t="str">
        <f t="shared" si="78"/>
        <v/>
      </c>
      <c r="D529" s="73" t="str">
        <f t="shared" si="73"/>
        <v/>
      </c>
      <c r="E529" s="73" t="str">
        <f t="shared" si="74"/>
        <v/>
      </c>
      <c r="F529" s="73" t="str">
        <f t="shared" si="74"/>
        <v/>
      </c>
      <c r="G529" s="73" t="str">
        <f t="shared" si="75"/>
        <v/>
      </c>
      <c r="H529" s="73" t="str">
        <f>IF(M529=0,"",1+COUNTIF(会員コール!$A$1:$A$198,M529))</f>
        <v/>
      </c>
      <c r="I529" s="74"/>
      <c r="J529" s="74" t="str">
        <f t="shared" si="76"/>
        <v/>
      </c>
      <c r="K529" s="14"/>
      <c r="L529" s="15"/>
      <c r="M529">
        <f t="shared" si="77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72"/>
        <v/>
      </c>
      <c r="C530" s="69" t="str">
        <f t="shared" si="78"/>
        <v/>
      </c>
      <c r="D530" s="70" t="str">
        <f t="shared" si="73"/>
        <v/>
      </c>
      <c r="E530" s="70" t="str">
        <f t="shared" si="74"/>
        <v/>
      </c>
      <c r="F530" s="70" t="str">
        <f t="shared" si="74"/>
        <v/>
      </c>
      <c r="G530" s="70" t="str">
        <f t="shared" si="75"/>
        <v/>
      </c>
      <c r="H530" s="70" t="str">
        <f>IF(M530=0,"",1+COUNTIF(会員コール!$A$1:$A$198,M530))</f>
        <v/>
      </c>
      <c r="I530" s="71"/>
      <c r="J530" s="71" t="str">
        <f t="shared" si="76"/>
        <v/>
      </c>
      <c r="K530" s="14"/>
      <c r="L530" s="15"/>
      <c r="M530">
        <f t="shared" si="77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72"/>
        <v/>
      </c>
      <c r="C531" s="69" t="str">
        <f t="shared" si="78"/>
        <v/>
      </c>
      <c r="D531" s="73" t="str">
        <f t="shared" si="73"/>
        <v/>
      </c>
      <c r="E531" s="73" t="str">
        <f t="shared" si="74"/>
        <v/>
      </c>
      <c r="F531" s="73" t="str">
        <f t="shared" si="74"/>
        <v/>
      </c>
      <c r="G531" s="73" t="str">
        <f t="shared" si="75"/>
        <v/>
      </c>
      <c r="H531" s="73" t="str">
        <f>IF(M531=0,"",1+COUNTIF(会員コール!$A$1:$A$198,M531))</f>
        <v/>
      </c>
      <c r="I531" s="74"/>
      <c r="J531" s="74" t="str">
        <f t="shared" si="76"/>
        <v/>
      </c>
      <c r="K531" s="14"/>
      <c r="L531" s="15"/>
      <c r="M531">
        <f t="shared" si="77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si="72"/>
        <v/>
      </c>
      <c r="C532" s="69" t="str">
        <f t="shared" si="78"/>
        <v/>
      </c>
      <c r="D532" s="70" t="str">
        <f t="shared" si="73"/>
        <v/>
      </c>
      <c r="E532" s="70" t="str">
        <f t="shared" ref="E532:F549" si="79">IF(Q532="","",Q532)</f>
        <v/>
      </c>
      <c r="F532" s="70" t="str">
        <f t="shared" si="79"/>
        <v/>
      </c>
      <c r="G532" s="70" t="str">
        <f t="shared" si="75"/>
        <v/>
      </c>
      <c r="H532" s="70" t="str">
        <f>IF(M532=0,"",1+COUNTIF(会員コール!$A$1:$A$198,M532))</f>
        <v/>
      </c>
      <c r="I532" s="71"/>
      <c r="J532" s="71" t="str">
        <f t="shared" si="76"/>
        <v/>
      </c>
      <c r="K532" s="14"/>
      <c r="L532" s="15"/>
      <c r="M532">
        <f t="shared" si="77"/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72"/>
        <v/>
      </c>
      <c r="C533" s="69" t="str">
        <f t="shared" si="78"/>
        <v/>
      </c>
      <c r="D533" s="73" t="str">
        <f t="shared" si="73"/>
        <v/>
      </c>
      <c r="E533" s="73" t="str">
        <f t="shared" si="79"/>
        <v/>
      </c>
      <c r="F533" s="73" t="str">
        <f t="shared" si="79"/>
        <v/>
      </c>
      <c r="G533" s="73" t="str">
        <f t="shared" si="75"/>
        <v/>
      </c>
      <c r="H533" s="73" t="str">
        <f>IF(M533=0,"",1+COUNTIF(会員コール!$A$1:$A$198,M533))</f>
        <v/>
      </c>
      <c r="I533" s="74"/>
      <c r="J533" s="74" t="str">
        <f t="shared" si="76"/>
        <v/>
      </c>
      <c r="K533" s="14"/>
      <c r="L533" s="15"/>
      <c r="M533">
        <f t="shared" si="77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72"/>
        <v/>
      </c>
      <c r="C534" s="69" t="str">
        <f t="shared" si="78"/>
        <v/>
      </c>
      <c r="D534" s="70" t="str">
        <f t="shared" si="73"/>
        <v/>
      </c>
      <c r="E534" s="70" t="str">
        <f t="shared" si="79"/>
        <v/>
      </c>
      <c r="F534" s="70" t="str">
        <f t="shared" si="79"/>
        <v/>
      </c>
      <c r="G534" s="70" t="str">
        <f t="shared" si="75"/>
        <v/>
      </c>
      <c r="H534" s="70" t="str">
        <f>IF(M534=0,"",1+COUNTIF(会員コール!$A$1:$A$198,M534))</f>
        <v/>
      </c>
      <c r="I534" s="71"/>
      <c r="J534" s="71" t="str">
        <f t="shared" si="76"/>
        <v/>
      </c>
      <c r="K534" s="14"/>
      <c r="L534" s="15"/>
      <c r="M534">
        <f t="shared" si="77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72"/>
        <v/>
      </c>
      <c r="C535" s="69" t="str">
        <f t="shared" si="78"/>
        <v/>
      </c>
      <c r="D535" s="73" t="str">
        <f t="shared" si="73"/>
        <v/>
      </c>
      <c r="E535" s="73" t="str">
        <f t="shared" si="79"/>
        <v/>
      </c>
      <c r="F535" s="73" t="str">
        <f t="shared" si="79"/>
        <v/>
      </c>
      <c r="G535" s="73" t="str">
        <f t="shared" si="75"/>
        <v/>
      </c>
      <c r="H535" s="73" t="str">
        <f>IF(M535=0,"",1+COUNTIF(会員コール!$A$1:$A$198,M535))</f>
        <v/>
      </c>
      <c r="I535" s="74"/>
      <c r="J535" s="74" t="str">
        <f t="shared" si="76"/>
        <v/>
      </c>
      <c r="K535" s="14"/>
      <c r="L535" s="15"/>
      <c r="M535">
        <f t="shared" si="77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72"/>
        <v/>
      </c>
      <c r="C536" s="69" t="str">
        <f t="shared" si="78"/>
        <v/>
      </c>
      <c r="D536" s="70" t="str">
        <f t="shared" si="73"/>
        <v/>
      </c>
      <c r="E536" s="70" t="str">
        <f t="shared" si="79"/>
        <v/>
      </c>
      <c r="F536" s="70" t="str">
        <f t="shared" si="79"/>
        <v/>
      </c>
      <c r="G536" s="70" t="str">
        <f t="shared" si="75"/>
        <v/>
      </c>
      <c r="H536" s="70" t="str">
        <f>IF(M536=0,"",1+COUNTIF(会員コール!$A$1:$A$198,M536))</f>
        <v/>
      </c>
      <c r="I536" s="71"/>
      <c r="J536" s="71" t="str">
        <f t="shared" si="76"/>
        <v/>
      </c>
      <c r="K536" s="14"/>
      <c r="L536" s="15"/>
      <c r="M536">
        <f t="shared" si="77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72"/>
        <v/>
      </c>
      <c r="C537" s="69" t="str">
        <f t="shared" si="78"/>
        <v/>
      </c>
      <c r="D537" s="73" t="str">
        <f t="shared" si="73"/>
        <v/>
      </c>
      <c r="E537" s="73" t="str">
        <f t="shared" si="79"/>
        <v/>
      </c>
      <c r="F537" s="73" t="str">
        <f t="shared" si="79"/>
        <v/>
      </c>
      <c r="G537" s="73" t="str">
        <f t="shared" si="75"/>
        <v/>
      </c>
      <c r="H537" s="73" t="str">
        <f>IF(M537=0,"",1+COUNTIF(会員コール!$A$1:$A$198,M537))</f>
        <v/>
      </c>
      <c r="I537" s="74"/>
      <c r="J537" s="74" t="str">
        <f t="shared" si="76"/>
        <v/>
      </c>
      <c r="K537" s="14"/>
      <c r="L537" s="15"/>
      <c r="M537">
        <f t="shared" si="77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72"/>
        <v/>
      </c>
      <c r="C538" s="69" t="str">
        <f t="shared" si="78"/>
        <v/>
      </c>
      <c r="D538" s="70" t="str">
        <f t="shared" si="73"/>
        <v/>
      </c>
      <c r="E538" s="70" t="str">
        <f t="shared" si="79"/>
        <v/>
      </c>
      <c r="F538" s="70" t="str">
        <f t="shared" si="79"/>
        <v/>
      </c>
      <c r="G538" s="70" t="str">
        <f t="shared" si="75"/>
        <v/>
      </c>
      <c r="H538" s="70" t="str">
        <f>IF(M538=0,"",1+COUNTIF(会員コール!$A$1:$A$198,M538))</f>
        <v/>
      </c>
      <c r="I538" s="71"/>
      <c r="J538" s="71" t="str">
        <f t="shared" si="76"/>
        <v/>
      </c>
      <c r="K538" s="14"/>
      <c r="L538" s="15"/>
      <c r="M538">
        <f t="shared" si="77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72"/>
        <v/>
      </c>
      <c r="C539" s="69" t="str">
        <f t="shared" si="78"/>
        <v/>
      </c>
      <c r="D539" s="73" t="str">
        <f t="shared" si="73"/>
        <v/>
      </c>
      <c r="E539" s="73" t="str">
        <f t="shared" si="79"/>
        <v/>
      </c>
      <c r="F539" s="73" t="str">
        <f t="shared" si="79"/>
        <v/>
      </c>
      <c r="G539" s="73" t="str">
        <f t="shared" si="75"/>
        <v/>
      </c>
      <c r="H539" s="73" t="str">
        <f>IF(M539=0,"",1+COUNTIF(会員コール!$A$1:$A$198,M539))</f>
        <v/>
      </c>
      <c r="I539" s="74"/>
      <c r="J539" s="74" t="str">
        <f t="shared" si="76"/>
        <v/>
      </c>
      <c r="K539" s="14"/>
      <c r="L539" s="15"/>
      <c r="M539">
        <f t="shared" si="77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72"/>
        <v/>
      </c>
      <c r="C540" s="69" t="str">
        <f t="shared" si="78"/>
        <v/>
      </c>
      <c r="D540" s="70" t="str">
        <f t="shared" si="73"/>
        <v/>
      </c>
      <c r="E540" s="70" t="str">
        <f t="shared" si="79"/>
        <v/>
      </c>
      <c r="F540" s="70" t="str">
        <f t="shared" si="79"/>
        <v/>
      </c>
      <c r="G540" s="70" t="str">
        <f t="shared" si="75"/>
        <v/>
      </c>
      <c r="H540" s="70" t="str">
        <f>IF(M540=0,"",1+COUNTIF(会員コール!$A$1:$A$198,M540))</f>
        <v/>
      </c>
      <c r="I540" s="71"/>
      <c r="J540" s="71" t="str">
        <f t="shared" si="76"/>
        <v/>
      </c>
      <c r="K540" s="14"/>
      <c r="L540" s="15"/>
      <c r="M540">
        <f t="shared" si="77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72"/>
        <v/>
      </c>
      <c r="C541" s="69" t="str">
        <f t="shared" si="78"/>
        <v/>
      </c>
      <c r="D541" s="70" t="str">
        <f t="shared" si="73"/>
        <v/>
      </c>
      <c r="E541" s="70" t="str">
        <f t="shared" si="79"/>
        <v/>
      </c>
      <c r="F541" s="70" t="str">
        <f t="shared" si="79"/>
        <v/>
      </c>
      <c r="G541" s="70" t="str">
        <f t="shared" si="75"/>
        <v/>
      </c>
      <c r="H541" s="70" t="str">
        <f>IF(M541=0,"",1+COUNTIF(会員コール!$A$1:$A$198,M541))</f>
        <v/>
      </c>
      <c r="I541" s="71"/>
      <c r="J541" s="71" t="str">
        <f t="shared" si="76"/>
        <v/>
      </c>
      <c r="K541" s="14"/>
      <c r="L541" s="15"/>
      <c r="M541">
        <f t="shared" si="77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72"/>
        <v/>
      </c>
      <c r="C542" s="69" t="str">
        <f t="shared" si="78"/>
        <v/>
      </c>
      <c r="D542" s="73" t="str">
        <f t="shared" si="73"/>
        <v/>
      </c>
      <c r="E542" s="73" t="str">
        <f t="shared" si="79"/>
        <v/>
      </c>
      <c r="F542" s="73" t="str">
        <f t="shared" si="79"/>
        <v/>
      </c>
      <c r="G542" s="73" t="str">
        <f t="shared" si="75"/>
        <v/>
      </c>
      <c r="H542" s="73" t="str">
        <f>IF(M542=0,"",1+COUNTIF(会員コール!$A$1:$A$198,M542))</f>
        <v/>
      </c>
      <c r="I542" s="74"/>
      <c r="J542" s="74" t="str">
        <f t="shared" si="76"/>
        <v/>
      </c>
      <c r="K542" s="14"/>
      <c r="L542" s="15"/>
      <c r="M542">
        <f t="shared" si="77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72"/>
        <v/>
      </c>
      <c r="C543" s="69" t="str">
        <f t="shared" si="78"/>
        <v/>
      </c>
      <c r="D543" s="70" t="str">
        <f t="shared" si="73"/>
        <v/>
      </c>
      <c r="E543" s="70" t="str">
        <f t="shared" si="79"/>
        <v/>
      </c>
      <c r="F543" s="70" t="str">
        <f t="shared" si="79"/>
        <v/>
      </c>
      <c r="G543" s="70" t="str">
        <f t="shared" si="75"/>
        <v/>
      </c>
      <c r="H543" s="70" t="str">
        <f>IF(M543=0,"",1+COUNTIF(会員コール!$A$1:$A$198,M543))</f>
        <v/>
      </c>
      <c r="I543" s="71"/>
      <c r="J543" s="71" t="str">
        <f t="shared" si="76"/>
        <v/>
      </c>
      <c r="K543" s="14"/>
      <c r="L543" s="15"/>
      <c r="M543">
        <f t="shared" si="77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72"/>
        <v/>
      </c>
      <c r="C544" s="69" t="str">
        <f t="shared" si="78"/>
        <v/>
      </c>
      <c r="D544" s="73" t="str">
        <f t="shared" si="73"/>
        <v/>
      </c>
      <c r="E544" s="73" t="str">
        <f t="shared" si="79"/>
        <v/>
      </c>
      <c r="F544" s="73" t="str">
        <f t="shared" si="79"/>
        <v/>
      </c>
      <c r="G544" s="73" t="str">
        <f t="shared" si="75"/>
        <v/>
      </c>
      <c r="H544" s="73" t="str">
        <f>IF(M544=0,"",1+COUNTIF(会員コール!$A$1:$A$198,M544))</f>
        <v/>
      </c>
      <c r="I544" s="74"/>
      <c r="J544" s="74" t="str">
        <f t="shared" si="76"/>
        <v/>
      </c>
      <c r="K544" s="14"/>
      <c r="L544" s="15"/>
      <c r="M544">
        <f t="shared" si="77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72"/>
        <v/>
      </c>
      <c r="C545" s="69" t="str">
        <f t="shared" si="78"/>
        <v/>
      </c>
      <c r="D545" s="70" t="str">
        <f t="shared" si="73"/>
        <v/>
      </c>
      <c r="E545" s="70" t="str">
        <f t="shared" si="79"/>
        <v/>
      </c>
      <c r="F545" s="70" t="str">
        <f t="shared" si="79"/>
        <v/>
      </c>
      <c r="G545" s="70" t="str">
        <f t="shared" si="75"/>
        <v/>
      </c>
      <c r="H545" s="70" t="str">
        <f>IF(M545=0,"",1+COUNTIF(会員コール!$A$1:$A$198,M545))</f>
        <v/>
      </c>
      <c r="I545" s="71"/>
      <c r="J545" s="71" t="str">
        <f t="shared" si="76"/>
        <v/>
      </c>
      <c r="K545" s="14"/>
      <c r="L545" s="15"/>
      <c r="M545">
        <f t="shared" si="77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72"/>
        <v/>
      </c>
      <c r="C546" s="69" t="str">
        <f t="shared" si="78"/>
        <v/>
      </c>
      <c r="D546" s="73" t="str">
        <f t="shared" si="73"/>
        <v/>
      </c>
      <c r="E546" s="73" t="str">
        <f t="shared" si="79"/>
        <v/>
      </c>
      <c r="F546" s="73" t="str">
        <f t="shared" si="79"/>
        <v/>
      </c>
      <c r="G546" s="73" t="str">
        <f t="shared" si="75"/>
        <v/>
      </c>
      <c r="H546" s="73" t="str">
        <f>IF(M546=0,"",1+COUNTIF(会員コール!$A$1:$A$198,M546))</f>
        <v/>
      </c>
      <c r="I546" s="74"/>
      <c r="J546" s="74" t="str">
        <f t="shared" si="76"/>
        <v/>
      </c>
      <c r="K546" s="14"/>
      <c r="L546" s="15"/>
      <c r="M546">
        <f t="shared" si="77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72"/>
        <v/>
      </c>
      <c r="C547" s="69" t="str">
        <f t="shared" si="78"/>
        <v/>
      </c>
      <c r="D547" s="70" t="str">
        <f t="shared" si="73"/>
        <v/>
      </c>
      <c r="E547" s="70" t="str">
        <f t="shared" si="79"/>
        <v/>
      </c>
      <c r="F547" s="70" t="str">
        <f t="shared" si="79"/>
        <v/>
      </c>
      <c r="G547" s="70" t="str">
        <f t="shared" si="75"/>
        <v/>
      </c>
      <c r="H547" s="70" t="str">
        <f>IF(M547=0,"",1+COUNTIF(会員コール!$A$1:$A$198,M547))</f>
        <v/>
      </c>
      <c r="I547" s="71"/>
      <c r="J547" s="71" t="str">
        <f t="shared" si="76"/>
        <v/>
      </c>
      <c r="K547" s="14"/>
      <c r="L547" s="15"/>
      <c r="M547">
        <f t="shared" si="77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72"/>
        <v/>
      </c>
      <c r="C548" s="69" t="str">
        <f t="shared" si="78"/>
        <v/>
      </c>
      <c r="D548" s="70" t="str">
        <f t="shared" si="73"/>
        <v/>
      </c>
      <c r="E548" s="70" t="str">
        <f t="shared" si="79"/>
        <v/>
      </c>
      <c r="F548" s="70" t="str">
        <f t="shared" si="79"/>
        <v/>
      </c>
      <c r="G548" s="70" t="str">
        <f t="shared" si="75"/>
        <v/>
      </c>
      <c r="H548" s="70" t="str">
        <f>IF(M548=0,"",1+COUNTIF(会員コール!$A$1:$A$198,M548))</f>
        <v/>
      </c>
      <c r="I548" s="71"/>
      <c r="J548" s="71" t="str">
        <f t="shared" si="76"/>
        <v/>
      </c>
      <c r="K548" s="14"/>
      <c r="L548" s="15"/>
      <c r="M548">
        <f t="shared" si="77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72"/>
        <v/>
      </c>
      <c r="C549" s="76" t="str">
        <f>IF(P549="","",LEFT(P549,6))</f>
        <v/>
      </c>
      <c r="D549" s="77" t="str">
        <f t="shared" si="73"/>
        <v/>
      </c>
      <c r="E549" s="77" t="str">
        <f t="shared" si="79"/>
        <v/>
      </c>
      <c r="F549" s="77" t="str">
        <f t="shared" si="79"/>
        <v/>
      </c>
      <c r="G549" s="77" t="str">
        <f t="shared" si="75"/>
        <v/>
      </c>
      <c r="H549" s="77" t="str">
        <f>IF(M549=0,"",1+COUNTIF(会員コール!$A$1:$A$198,M549))</f>
        <v/>
      </c>
      <c r="I549" s="78"/>
      <c r="J549" s="78" t="str">
        <f t="shared" si="76"/>
        <v/>
      </c>
      <c r="K549" s="14"/>
      <c r="L549" s="15"/>
      <c r="M549">
        <f t="shared" si="77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B1:D1"/>
    <mergeCell ref="G1:J1"/>
    <mergeCell ref="B2:C2"/>
    <mergeCell ref="G2:I2"/>
    <mergeCell ref="E3:F3"/>
    <mergeCell ref="N3:T3"/>
    <mergeCell ref="B55:C55"/>
    <mergeCell ref="B56:D56"/>
    <mergeCell ref="G56:J56"/>
    <mergeCell ref="B57:C57"/>
    <mergeCell ref="G57:I57"/>
    <mergeCell ref="L3:M4"/>
    <mergeCell ref="B165:C165"/>
    <mergeCell ref="E58:F58"/>
    <mergeCell ref="L58:M59"/>
    <mergeCell ref="N58:T58"/>
    <mergeCell ref="B110:C110"/>
    <mergeCell ref="B111:D111"/>
    <mergeCell ref="G111:J111"/>
    <mergeCell ref="B112:C112"/>
    <mergeCell ref="G112:I112"/>
    <mergeCell ref="E113:F113"/>
    <mergeCell ref="L113:M114"/>
    <mergeCell ref="N113:T113"/>
    <mergeCell ref="B166:D166"/>
    <mergeCell ref="G166:J166"/>
    <mergeCell ref="B167:C167"/>
    <mergeCell ref="G167:I167"/>
    <mergeCell ref="E168:F168"/>
    <mergeCell ref="N168:T168"/>
    <mergeCell ref="B220:C220"/>
    <mergeCell ref="B221:D221"/>
    <mergeCell ref="G221:J221"/>
    <mergeCell ref="B222:C222"/>
    <mergeCell ref="G222:I222"/>
    <mergeCell ref="L168:M169"/>
    <mergeCell ref="B330:C330"/>
    <mergeCell ref="E223:F223"/>
    <mergeCell ref="L223:M224"/>
    <mergeCell ref="N223:T223"/>
    <mergeCell ref="B275:C275"/>
    <mergeCell ref="B276:D276"/>
    <mergeCell ref="G276:J276"/>
    <mergeCell ref="B277:C277"/>
    <mergeCell ref="G277:I277"/>
    <mergeCell ref="E278:F278"/>
    <mergeCell ref="L278:M279"/>
    <mergeCell ref="N278:T278"/>
    <mergeCell ref="B331:D331"/>
    <mergeCell ref="G331:J331"/>
    <mergeCell ref="B332:C332"/>
    <mergeCell ref="G332:I332"/>
    <mergeCell ref="E333:F333"/>
    <mergeCell ref="N333:T333"/>
    <mergeCell ref="B385:C385"/>
    <mergeCell ref="B386:D386"/>
    <mergeCell ref="G386:J386"/>
    <mergeCell ref="B387:C387"/>
    <mergeCell ref="G387:I387"/>
    <mergeCell ref="L333:M334"/>
    <mergeCell ref="B495:C495"/>
    <mergeCell ref="E388:F388"/>
    <mergeCell ref="L388:M389"/>
    <mergeCell ref="N388:T388"/>
    <mergeCell ref="B440:C440"/>
    <mergeCell ref="B441:D441"/>
    <mergeCell ref="G441:J441"/>
    <mergeCell ref="B442:C442"/>
    <mergeCell ref="G442:I442"/>
    <mergeCell ref="E443:F443"/>
    <mergeCell ref="L443:M444"/>
    <mergeCell ref="N443:T443"/>
    <mergeCell ref="N498:T498"/>
    <mergeCell ref="B550:C550"/>
    <mergeCell ref="B496:D496"/>
    <mergeCell ref="G496:J496"/>
    <mergeCell ref="B497:C497"/>
    <mergeCell ref="G497:I497"/>
    <mergeCell ref="E498:F498"/>
    <mergeCell ref="L498:M499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B550"/>
  <sheetViews>
    <sheetView zoomScaleNormal="100"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197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198</v>
      </c>
      <c r="C2" s="170"/>
      <c r="D2" s="47" t="str">
        <f>基本データ入力!$B$8</f>
        <v>JA1QRZ</v>
      </c>
      <c r="E2" s="52" t="s">
        <v>199</v>
      </c>
      <c r="F2" s="47" t="s">
        <v>291</v>
      </c>
      <c r="G2" s="171" t="s">
        <v>200</v>
      </c>
      <c r="H2" s="171"/>
      <c r="I2" s="171"/>
      <c r="J2" s="53" t="s">
        <v>201</v>
      </c>
      <c r="K2" s="10"/>
      <c r="N2" s="9"/>
      <c r="V2" s="11"/>
      <c r="W2" s="12"/>
    </row>
    <row r="3" spans="1:28" ht="15" customHeight="1">
      <c r="B3" s="18" t="s">
        <v>202</v>
      </c>
      <c r="C3" s="91" t="s">
        <v>411</v>
      </c>
      <c r="D3" s="18" t="s">
        <v>203</v>
      </c>
      <c r="E3" s="172" t="s">
        <v>204</v>
      </c>
      <c r="F3" s="172"/>
      <c r="G3" s="18" t="s">
        <v>205</v>
      </c>
      <c r="H3" s="17" t="s">
        <v>206</v>
      </c>
      <c r="I3" s="18" t="s">
        <v>207</v>
      </c>
      <c r="J3" s="18" t="s">
        <v>208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231</v>
      </c>
      <c r="C57" s="170"/>
      <c r="D57" s="47" t="str">
        <f>基本データ入力!$B$8</f>
        <v>JA1QRZ</v>
      </c>
      <c r="E57" s="52" t="s">
        <v>232</v>
      </c>
      <c r="F57" s="47" t="s">
        <v>291</v>
      </c>
      <c r="G57" s="171" t="s">
        <v>233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234</v>
      </c>
      <c r="C58" s="91" t="s">
        <v>411</v>
      </c>
      <c r="D58" s="18" t="s">
        <v>235</v>
      </c>
      <c r="E58" s="172" t="s">
        <v>236</v>
      </c>
      <c r="F58" s="172"/>
      <c r="G58" s="18" t="s">
        <v>237</v>
      </c>
      <c r="H58" s="17" t="s">
        <v>238</v>
      </c>
      <c r="I58" s="18" t="s">
        <v>239</v>
      </c>
      <c r="J58" s="18" t="s">
        <v>240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231</v>
      </c>
      <c r="C112" s="170"/>
      <c r="D112" s="47" t="str">
        <f>基本データ入力!$B$8</f>
        <v>JA1QRZ</v>
      </c>
      <c r="E112" s="52" t="s">
        <v>232</v>
      </c>
      <c r="F112" s="47" t="s">
        <v>291</v>
      </c>
      <c r="G112" s="171" t="s">
        <v>233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234</v>
      </c>
      <c r="C113" s="91" t="s">
        <v>411</v>
      </c>
      <c r="D113" s="18" t="s">
        <v>235</v>
      </c>
      <c r="E113" s="172" t="s">
        <v>236</v>
      </c>
      <c r="F113" s="172"/>
      <c r="G113" s="18" t="s">
        <v>237</v>
      </c>
      <c r="H113" s="17" t="s">
        <v>238</v>
      </c>
      <c r="I113" s="18" t="s">
        <v>239</v>
      </c>
      <c r="J113" s="18" t="s">
        <v>240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231</v>
      </c>
      <c r="C167" s="170"/>
      <c r="D167" s="47" t="str">
        <f>基本データ入力!$B$8</f>
        <v>JA1QRZ</v>
      </c>
      <c r="E167" s="52" t="s">
        <v>232</v>
      </c>
      <c r="F167" s="47" t="s">
        <v>291</v>
      </c>
      <c r="G167" s="171" t="s">
        <v>233</v>
      </c>
      <c r="H167" s="171"/>
      <c r="I167" s="171"/>
      <c r="J167" s="53" t="s">
        <v>385</v>
      </c>
      <c r="K167" s="10"/>
      <c r="N167" s="9"/>
      <c r="V167" s="11"/>
      <c r="W167" s="12"/>
    </row>
    <row r="168" spans="1:28" ht="15" customHeight="1">
      <c r="B168" s="18" t="s">
        <v>234</v>
      </c>
      <c r="C168" s="91" t="s">
        <v>411</v>
      </c>
      <c r="D168" s="18" t="s">
        <v>235</v>
      </c>
      <c r="E168" s="172" t="s">
        <v>236</v>
      </c>
      <c r="F168" s="172"/>
      <c r="G168" s="18" t="s">
        <v>237</v>
      </c>
      <c r="H168" s="17" t="s">
        <v>238</v>
      </c>
      <c r="I168" s="18" t="s">
        <v>239</v>
      </c>
      <c r="J168" s="18" t="s">
        <v>240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231</v>
      </c>
      <c r="C222" s="170"/>
      <c r="D222" s="47" t="str">
        <f>基本データ入力!$B$8</f>
        <v>JA1QRZ</v>
      </c>
      <c r="E222" s="52" t="s">
        <v>232</v>
      </c>
      <c r="F222" s="47" t="s">
        <v>291</v>
      </c>
      <c r="G222" s="171" t="s">
        <v>233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234</v>
      </c>
      <c r="C223" s="91" t="s">
        <v>411</v>
      </c>
      <c r="D223" s="18" t="s">
        <v>235</v>
      </c>
      <c r="E223" s="172" t="s">
        <v>236</v>
      </c>
      <c r="F223" s="172"/>
      <c r="G223" s="18" t="s">
        <v>237</v>
      </c>
      <c r="H223" s="17" t="s">
        <v>238</v>
      </c>
      <c r="I223" s="18" t="s">
        <v>239</v>
      </c>
      <c r="J223" s="18" t="s">
        <v>240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231</v>
      </c>
      <c r="C277" s="170"/>
      <c r="D277" s="47" t="str">
        <f>基本データ入力!$B$8</f>
        <v>JA1QRZ</v>
      </c>
      <c r="E277" s="52" t="s">
        <v>232</v>
      </c>
      <c r="F277" s="47" t="s">
        <v>291</v>
      </c>
      <c r="G277" s="171" t="s">
        <v>233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234</v>
      </c>
      <c r="C278" s="91" t="s">
        <v>411</v>
      </c>
      <c r="D278" s="18" t="s">
        <v>235</v>
      </c>
      <c r="E278" s="172" t="s">
        <v>236</v>
      </c>
      <c r="F278" s="172"/>
      <c r="G278" s="18" t="s">
        <v>237</v>
      </c>
      <c r="H278" s="17" t="s">
        <v>238</v>
      </c>
      <c r="I278" s="18" t="s">
        <v>239</v>
      </c>
      <c r="J278" s="18" t="s">
        <v>240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231</v>
      </c>
      <c r="C332" s="170"/>
      <c r="D332" s="47" t="str">
        <f>基本データ入力!$B$8</f>
        <v>JA1QRZ</v>
      </c>
      <c r="E332" s="52" t="s">
        <v>232</v>
      </c>
      <c r="F332" s="47" t="s">
        <v>291</v>
      </c>
      <c r="G332" s="171" t="s">
        <v>233</v>
      </c>
      <c r="H332" s="171"/>
      <c r="I332" s="171"/>
      <c r="J332" s="53" t="s">
        <v>386</v>
      </c>
      <c r="K332" s="10"/>
      <c r="N332" s="9"/>
      <c r="V332" s="11"/>
      <c r="W332" s="12"/>
    </row>
    <row r="333" spans="1:28" ht="15" customHeight="1">
      <c r="B333" s="18" t="s">
        <v>234</v>
      </c>
      <c r="C333" s="91" t="s">
        <v>411</v>
      </c>
      <c r="D333" s="18" t="s">
        <v>235</v>
      </c>
      <c r="E333" s="172" t="s">
        <v>236</v>
      </c>
      <c r="F333" s="172"/>
      <c r="G333" s="18" t="s">
        <v>237</v>
      </c>
      <c r="H333" s="17" t="s">
        <v>238</v>
      </c>
      <c r="I333" s="18" t="s">
        <v>239</v>
      </c>
      <c r="J333" s="18" t="s">
        <v>240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231</v>
      </c>
      <c r="C387" s="170"/>
      <c r="D387" s="47" t="str">
        <f>基本データ入力!$B$8</f>
        <v>JA1QRZ</v>
      </c>
      <c r="E387" s="52" t="s">
        <v>232</v>
      </c>
      <c r="F387" s="47" t="s">
        <v>291</v>
      </c>
      <c r="G387" s="171" t="s">
        <v>233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234</v>
      </c>
      <c r="C388" s="91" t="s">
        <v>411</v>
      </c>
      <c r="D388" s="18" t="s">
        <v>235</v>
      </c>
      <c r="E388" s="172" t="s">
        <v>236</v>
      </c>
      <c r="F388" s="172"/>
      <c r="G388" s="18" t="s">
        <v>237</v>
      </c>
      <c r="H388" s="17" t="s">
        <v>238</v>
      </c>
      <c r="I388" s="18" t="s">
        <v>239</v>
      </c>
      <c r="J388" s="18" t="s">
        <v>240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231</v>
      </c>
      <c r="C442" s="170"/>
      <c r="D442" s="47" t="str">
        <f>基本データ入力!$B$8</f>
        <v>JA1QRZ</v>
      </c>
      <c r="E442" s="52" t="s">
        <v>232</v>
      </c>
      <c r="F442" s="47" t="s">
        <v>291</v>
      </c>
      <c r="G442" s="171" t="s">
        <v>233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234</v>
      </c>
      <c r="C443" s="91" t="s">
        <v>411</v>
      </c>
      <c r="D443" s="18" t="s">
        <v>235</v>
      </c>
      <c r="E443" s="172" t="s">
        <v>236</v>
      </c>
      <c r="F443" s="172"/>
      <c r="G443" s="18" t="s">
        <v>237</v>
      </c>
      <c r="H443" s="17" t="s">
        <v>238</v>
      </c>
      <c r="I443" s="18" t="s">
        <v>239</v>
      </c>
      <c r="J443" s="18" t="s">
        <v>240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231</v>
      </c>
      <c r="C497" s="170"/>
      <c r="D497" s="47" t="str">
        <f>基本データ入力!$B$8</f>
        <v>JA1QRZ</v>
      </c>
      <c r="E497" s="52" t="s">
        <v>232</v>
      </c>
      <c r="F497" s="47" t="s">
        <v>291</v>
      </c>
      <c r="G497" s="171" t="s">
        <v>233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234</v>
      </c>
      <c r="C498" s="91" t="s">
        <v>411</v>
      </c>
      <c r="D498" s="18" t="s">
        <v>235</v>
      </c>
      <c r="E498" s="172" t="s">
        <v>236</v>
      </c>
      <c r="F498" s="172"/>
      <c r="G498" s="18" t="s">
        <v>237</v>
      </c>
      <c r="H498" s="17" t="s">
        <v>238</v>
      </c>
      <c r="I498" s="18" t="s">
        <v>239</v>
      </c>
      <c r="J498" s="18" t="s">
        <v>240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E498:F498"/>
    <mergeCell ref="L498:M499"/>
    <mergeCell ref="N498:T498"/>
    <mergeCell ref="B550:C550"/>
    <mergeCell ref="B496:D496"/>
    <mergeCell ref="G496:J496"/>
    <mergeCell ref="B497:C497"/>
    <mergeCell ref="G497:I497"/>
    <mergeCell ref="E443:F443"/>
    <mergeCell ref="L443:M444"/>
    <mergeCell ref="N443:T443"/>
    <mergeCell ref="B495:C495"/>
    <mergeCell ref="B441:D441"/>
    <mergeCell ref="G441:J441"/>
    <mergeCell ref="B442:C442"/>
    <mergeCell ref="G442:I442"/>
    <mergeCell ref="E388:F388"/>
    <mergeCell ref="L388:M389"/>
    <mergeCell ref="N388:T388"/>
    <mergeCell ref="B440:C440"/>
    <mergeCell ref="B386:D386"/>
    <mergeCell ref="G386:J386"/>
    <mergeCell ref="B387:C387"/>
    <mergeCell ref="G387:I387"/>
    <mergeCell ref="L3:M4"/>
    <mergeCell ref="N3:T3"/>
    <mergeCell ref="E3:F3"/>
    <mergeCell ref="B55:C55"/>
    <mergeCell ref="G1:J1"/>
    <mergeCell ref="B1:D1"/>
    <mergeCell ref="B2:C2"/>
    <mergeCell ref="G2:I2"/>
    <mergeCell ref="B56:D56"/>
    <mergeCell ref="G56:J56"/>
    <mergeCell ref="B57:C57"/>
    <mergeCell ref="G57:I57"/>
    <mergeCell ref="E58:F58"/>
    <mergeCell ref="N58:T58"/>
    <mergeCell ref="B110:C110"/>
    <mergeCell ref="B111:D111"/>
    <mergeCell ref="G111:J111"/>
    <mergeCell ref="B112:C112"/>
    <mergeCell ref="G112:I112"/>
    <mergeCell ref="L58:M59"/>
    <mergeCell ref="B220:C220"/>
    <mergeCell ref="E113:F113"/>
    <mergeCell ref="L113:M114"/>
    <mergeCell ref="N113:T113"/>
    <mergeCell ref="B165:C165"/>
    <mergeCell ref="B166:D166"/>
    <mergeCell ref="G166:J166"/>
    <mergeCell ref="B167:C167"/>
    <mergeCell ref="G167:I167"/>
    <mergeCell ref="E168:F168"/>
    <mergeCell ref="L168:M169"/>
    <mergeCell ref="N168:T168"/>
    <mergeCell ref="B221:D221"/>
    <mergeCell ref="G221:J221"/>
    <mergeCell ref="B222:C222"/>
    <mergeCell ref="G222:I222"/>
    <mergeCell ref="E223:F223"/>
    <mergeCell ref="N223:T223"/>
    <mergeCell ref="B275:C275"/>
    <mergeCell ref="B276:D276"/>
    <mergeCell ref="G276:J276"/>
    <mergeCell ref="B277:C277"/>
    <mergeCell ref="G277:I277"/>
    <mergeCell ref="L223:M224"/>
    <mergeCell ref="B385:C385"/>
    <mergeCell ref="E278:F278"/>
    <mergeCell ref="L278:M279"/>
    <mergeCell ref="N278:T278"/>
    <mergeCell ref="B330:C330"/>
    <mergeCell ref="B331:D331"/>
    <mergeCell ref="G331:J331"/>
    <mergeCell ref="B332:C332"/>
    <mergeCell ref="G332:I332"/>
    <mergeCell ref="E333:F333"/>
    <mergeCell ref="L333:M334"/>
    <mergeCell ref="N333:T333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241</v>
      </c>
      <c r="C2" s="170"/>
      <c r="D2" s="47" t="str">
        <f>基本データ入力!$B$8</f>
        <v>JA1QRZ</v>
      </c>
      <c r="E2" s="52" t="s">
        <v>242</v>
      </c>
      <c r="F2" s="47" t="s">
        <v>292</v>
      </c>
      <c r="G2" s="171" t="s">
        <v>243</v>
      </c>
      <c r="H2" s="171"/>
      <c r="I2" s="171"/>
      <c r="J2" s="53" t="s">
        <v>244</v>
      </c>
      <c r="K2" s="10"/>
      <c r="N2" s="9"/>
      <c r="V2" s="11"/>
      <c r="W2" s="12"/>
    </row>
    <row r="3" spans="1:28" ht="15" customHeight="1">
      <c r="B3" s="18" t="s">
        <v>245</v>
      </c>
      <c r="C3" s="91" t="s">
        <v>411</v>
      </c>
      <c r="D3" s="18" t="s">
        <v>246</v>
      </c>
      <c r="E3" s="172" t="s">
        <v>247</v>
      </c>
      <c r="F3" s="172"/>
      <c r="G3" s="18" t="s">
        <v>248</v>
      </c>
      <c r="H3" s="17" t="s">
        <v>249</v>
      </c>
      <c r="I3" s="18" t="s">
        <v>250</v>
      </c>
      <c r="J3" s="18" t="s">
        <v>251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241</v>
      </c>
      <c r="C57" s="170"/>
      <c r="D57" s="47" t="str">
        <f>基本データ入力!$B$8</f>
        <v>JA1QRZ</v>
      </c>
      <c r="E57" s="52" t="s">
        <v>242</v>
      </c>
      <c r="F57" s="47" t="s">
        <v>292</v>
      </c>
      <c r="G57" s="171" t="s">
        <v>243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245</v>
      </c>
      <c r="C58" s="91" t="s">
        <v>411</v>
      </c>
      <c r="D58" s="18" t="s">
        <v>246</v>
      </c>
      <c r="E58" s="172" t="s">
        <v>247</v>
      </c>
      <c r="F58" s="172"/>
      <c r="G58" s="18" t="s">
        <v>248</v>
      </c>
      <c r="H58" s="17" t="s">
        <v>249</v>
      </c>
      <c r="I58" s="18" t="s">
        <v>250</v>
      </c>
      <c r="J58" s="18" t="s">
        <v>251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241</v>
      </c>
      <c r="C112" s="170"/>
      <c r="D112" s="47" t="str">
        <f>基本データ入力!$B$8</f>
        <v>JA1QRZ</v>
      </c>
      <c r="E112" s="52" t="s">
        <v>242</v>
      </c>
      <c r="F112" s="47" t="s">
        <v>292</v>
      </c>
      <c r="G112" s="171" t="s">
        <v>243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245</v>
      </c>
      <c r="C113" s="91" t="s">
        <v>411</v>
      </c>
      <c r="D113" s="18" t="s">
        <v>246</v>
      </c>
      <c r="E113" s="172" t="s">
        <v>247</v>
      </c>
      <c r="F113" s="172"/>
      <c r="G113" s="18" t="s">
        <v>248</v>
      </c>
      <c r="H113" s="17" t="s">
        <v>249</v>
      </c>
      <c r="I113" s="18" t="s">
        <v>250</v>
      </c>
      <c r="J113" s="18" t="s">
        <v>251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241</v>
      </c>
      <c r="C167" s="170"/>
      <c r="D167" s="47" t="str">
        <f>基本データ入力!$B$8</f>
        <v>JA1QRZ</v>
      </c>
      <c r="E167" s="52" t="s">
        <v>242</v>
      </c>
      <c r="F167" s="47" t="s">
        <v>292</v>
      </c>
      <c r="G167" s="171" t="s">
        <v>243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245</v>
      </c>
      <c r="C168" s="91" t="s">
        <v>411</v>
      </c>
      <c r="D168" s="18" t="s">
        <v>246</v>
      </c>
      <c r="E168" s="172" t="s">
        <v>247</v>
      </c>
      <c r="F168" s="172"/>
      <c r="G168" s="18" t="s">
        <v>248</v>
      </c>
      <c r="H168" s="17" t="s">
        <v>249</v>
      </c>
      <c r="I168" s="18" t="s">
        <v>250</v>
      </c>
      <c r="J168" s="18" t="s">
        <v>251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241</v>
      </c>
      <c r="C222" s="170"/>
      <c r="D222" s="47" t="str">
        <f>基本データ入力!$B$8</f>
        <v>JA1QRZ</v>
      </c>
      <c r="E222" s="52" t="s">
        <v>242</v>
      </c>
      <c r="F222" s="47" t="s">
        <v>292</v>
      </c>
      <c r="G222" s="171" t="s">
        <v>243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245</v>
      </c>
      <c r="C223" s="91" t="s">
        <v>411</v>
      </c>
      <c r="D223" s="18" t="s">
        <v>246</v>
      </c>
      <c r="E223" s="172" t="s">
        <v>247</v>
      </c>
      <c r="F223" s="172"/>
      <c r="G223" s="18" t="s">
        <v>248</v>
      </c>
      <c r="H223" s="17" t="s">
        <v>249</v>
      </c>
      <c r="I223" s="18" t="s">
        <v>250</v>
      </c>
      <c r="J223" s="18" t="s">
        <v>251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241</v>
      </c>
      <c r="C277" s="170"/>
      <c r="D277" s="47" t="str">
        <f>基本データ入力!$B$8</f>
        <v>JA1QRZ</v>
      </c>
      <c r="E277" s="52" t="s">
        <v>242</v>
      </c>
      <c r="F277" s="47" t="s">
        <v>292</v>
      </c>
      <c r="G277" s="171" t="s">
        <v>243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245</v>
      </c>
      <c r="C278" s="91" t="s">
        <v>411</v>
      </c>
      <c r="D278" s="18" t="s">
        <v>246</v>
      </c>
      <c r="E278" s="172" t="s">
        <v>247</v>
      </c>
      <c r="F278" s="172"/>
      <c r="G278" s="18" t="s">
        <v>248</v>
      </c>
      <c r="H278" s="17" t="s">
        <v>249</v>
      </c>
      <c r="I278" s="18" t="s">
        <v>250</v>
      </c>
      <c r="J278" s="18" t="s">
        <v>251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241</v>
      </c>
      <c r="C332" s="170"/>
      <c r="D332" s="47" t="str">
        <f>基本データ入力!$B$8</f>
        <v>JA1QRZ</v>
      </c>
      <c r="E332" s="52" t="s">
        <v>242</v>
      </c>
      <c r="F332" s="47" t="s">
        <v>292</v>
      </c>
      <c r="G332" s="171" t="s">
        <v>243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245</v>
      </c>
      <c r="C333" s="91" t="s">
        <v>411</v>
      </c>
      <c r="D333" s="18" t="s">
        <v>246</v>
      </c>
      <c r="E333" s="172" t="s">
        <v>247</v>
      </c>
      <c r="F333" s="172"/>
      <c r="G333" s="18" t="s">
        <v>248</v>
      </c>
      <c r="H333" s="17" t="s">
        <v>249</v>
      </c>
      <c r="I333" s="18" t="s">
        <v>250</v>
      </c>
      <c r="J333" s="18" t="s">
        <v>251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241</v>
      </c>
      <c r="C387" s="170"/>
      <c r="D387" s="47" t="str">
        <f>基本データ入力!$B$8</f>
        <v>JA1QRZ</v>
      </c>
      <c r="E387" s="52" t="s">
        <v>242</v>
      </c>
      <c r="F387" s="47" t="s">
        <v>292</v>
      </c>
      <c r="G387" s="171" t="s">
        <v>243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245</v>
      </c>
      <c r="C388" s="91" t="s">
        <v>411</v>
      </c>
      <c r="D388" s="18" t="s">
        <v>246</v>
      </c>
      <c r="E388" s="172" t="s">
        <v>247</v>
      </c>
      <c r="F388" s="172"/>
      <c r="G388" s="18" t="s">
        <v>248</v>
      </c>
      <c r="H388" s="17" t="s">
        <v>249</v>
      </c>
      <c r="I388" s="18" t="s">
        <v>250</v>
      </c>
      <c r="J388" s="18" t="s">
        <v>251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241</v>
      </c>
      <c r="C442" s="170"/>
      <c r="D442" s="47" t="str">
        <f>基本データ入力!$B$8</f>
        <v>JA1QRZ</v>
      </c>
      <c r="E442" s="52" t="s">
        <v>242</v>
      </c>
      <c r="F442" s="47" t="s">
        <v>292</v>
      </c>
      <c r="G442" s="171" t="s">
        <v>243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245</v>
      </c>
      <c r="C443" s="91" t="s">
        <v>411</v>
      </c>
      <c r="D443" s="18" t="s">
        <v>246</v>
      </c>
      <c r="E443" s="172" t="s">
        <v>247</v>
      </c>
      <c r="F443" s="172"/>
      <c r="G443" s="18" t="s">
        <v>248</v>
      </c>
      <c r="H443" s="17" t="s">
        <v>249</v>
      </c>
      <c r="I443" s="18" t="s">
        <v>250</v>
      </c>
      <c r="J443" s="18" t="s">
        <v>251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241</v>
      </c>
      <c r="C497" s="170"/>
      <c r="D497" s="47" t="str">
        <f>基本データ入力!$B$8</f>
        <v>JA1QRZ</v>
      </c>
      <c r="E497" s="52" t="s">
        <v>242</v>
      </c>
      <c r="F497" s="47" t="s">
        <v>292</v>
      </c>
      <c r="G497" s="171" t="s">
        <v>243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245</v>
      </c>
      <c r="C498" s="91" t="s">
        <v>411</v>
      </c>
      <c r="D498" s="18" t="s">
        <v>246</v>
      </c>
      <c r="E498" s="172" t="s">
        <v>247</v>
      </c>
      <c r="F498" s="172"/>
      <c r="G498" s="18" t="s">
        <v>248</v>
      </c>
      <c r="H498" s="17" t="s">
        <v>249</v>
      </c>
      <c r="I498" s="18" t="s">
        <v>250</v>
      </c>
      <c r="J498" s="18" t="s">
        <v>251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L333:M334"/>
    <mergeCell ref="N333:T333"/>
    <mergeCell ref="B385:C385"/>
    <mergeCell ref="B331:D331"/>
    <mergeCell ref="G331:J331"/>
    <mergeCell ref="B332:C332"/>
    <mergeCell ref="G332:I332"/>
    <mergeCell ref="L278:M279"/>
    <mergeCell ref="N278:T278"/>
    <mergeCell ref="B330:C330"/>
    <mergeCell ref="B276:D276"/>
    <mergeCell ref="G276:J276"/>
    <mergeCell ref="B277:C277"/>
    <mergeCell ref="G277:I277"/>
    <mergeCell ref="L223:M224"/>
    <mergeCell ref="N223:T223"/>
    <mergeCell ref="B275:C275"/>
    <mergeCell ref="B221:D221"/>
    <mergeCell ref="G221:J221"/>
    <mergeCell ref="B222:C222"/>
    <mergeCell ref="G222:I222"/>
    <mergeCell ref="L168:M169"/>
    <mergeCell ref="N168:T168"/>
    <mergeCell ref="B220:C220"/>
    <mergeCell ref="B166:D166"/>
    <mergeCell ref="G166:J166"/>
    <mergeCell ref="B167:C167"/>
    <mergeCell ref="G167:I167"/>
    <mergeCell ref="L113:M114"/>
    <mergeCell ref="N113:T113"/>
    <mergeCell ref="B165:C165"/>
    <mergeCell ref="B111:D111"/>
    <mergeCell ref="G111:J111"/>
    <mergeCell ref="B112:C112"/>
    <mergeCell ref="G112:I112"/>
    <mergeCell ref="N3:T3"/>
    <mergeCell ref="E3:F3"/>
    <mergeCell ref="E58:F58"/>
    <mergeCell ref="L58:M59"/>
    <mergeCell ref="N58:T58"/>
    <mergeCell ref="G56:J56"/>
    <mergeCell ref="G57:I57"/>
    <mergeCell ref="G1:J1"/>
    <mergeCell ref="B1:D1"/>
    <mergeCell ref="B2:C2"/>
    <mergeCell ref="G2:I2"/>
    <mergeCell ref="L3:M4"/>
    <mergeCell ref="B442:C442"/>
    <mergeCell ref="G442:I442"/>
    <mergeCell ref="B55:C55"/>
    <mergeCell ref="B386:D386"/>
    <mergeCell ref="G386:J386"/>
    <mergeCell ref="B387:C387"/>
    <mergeCell ref="G387:I387"/>
    <mergeCell ref="E388:F388"/>
    <mergeCell ref="B110:C110"/>
    <mergeCell ref="B56:D56"/>
    <mergeCell ref="B57:C57"/>
    <mergeCell ref="E113:F113"/>
    <mergeCell ref="E168:F168"/>
    <mergeCell ref="E223:F223"/>
    <mergeCell ref="E278:F278"/>
    <mergeCell ref="E333:F333"/>
    <mergeCell ref="L388:M389"/>
    <mergeCell ref="N388:T388"/>
    <mergeCell ref="B440:C440"/>
    <mergeCell ref="B441:D441"/>
    <mergeCell ref="G441:J441"/>
    <mergeCell ref="B550:C550"/>
    <mergeCell ref="E443:F443"/>
    <mergeCell ref="L443:M444"/>
    <mergeCell ref="N443:T443"/>
    <mergeCell ref="B495:C495"/>
    <mergeCell ref="B496:D496"/>
    <mergeCell ref="G496:J496"/>
    <mergeCell ref="B497:C497"/>
    <mergeCell ref="G497:I497"/>
    <mergeCell ref="E498:F498"/>
    <mergeCell ref="L498:M499"/>
    <mergeCell ref="N498:T498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197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220</v>
      </c>
      <c r="C2" s="170"/>
      <c r="D2" s="47" t="str">
        <f>基本データ入力!$B$8</f>
        <v>JA1QRZ</v>
      </c>
      <c r="E2" s="52" t="s">
        <v>221</v>
      </c>
      <c r="F2" s="47" t="s">
        <v>293</v>
      </c>
      <c r="G2" s="171" t="s">
        <v>222</v>
      </c>
      <c r="H2" s="171"/>
      <c r="I2" s="171"/>
      <c r="J2" s="53" t="s">
        <v>223</v>
      </c>
      <c r="K2" s="10"/>
      <c r="N2" s="9"/>
      <c r="V2" s="11"/>
      <c r="W2" s="12"/>
    </row>
    <row r="3" spans="1:28" ht="15" customHeight="1">
      <c r="B3" s="18" t="s">
        <v>224</v>
      </c>
      <c r="C3" s="91" t="s">
        <v>411</v>
      </c>
      <c r="D3" s="18" t="s">
        <v>225</v>
      </c>
      <c r="E3" s="172" t="s">
        <v>226</v>
      </c>
      <c r="F3" s="172"/>
      <c r="G3" s="18" t="s">
        <v>227</v>
      </c>
      <c r="H3" s="17" t="s">
        <v>228</v>
      </c>
      <c r="I3" s="18" t="s">
        <v>229</v>
      </c>
      <c r="J3" s="18" t="s">
        <v>230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220</v>
      </c>
      <c r="C57" s="170"/>
      <c r="D57" s="47" t="str">
        <f>基本データ入力!$B$8</f>
        <v>JA1QRZ</v>
      </c>
      <c r="E57" s="52" t="s">
        <v>221</v>
      </c>
      <c r="F57" s="47" t="s">
        <v>293</v>
      </c>
      <c r="G57" s="171" t="s">
        <v>222</v>
      </c>
      <c r="H57" s="171"/>
      <c r="I57" s="171"/>
      <c r="J57" s="53" t="s">
        <v>387</v>
      </c>
      <c r="K57" s="10"/>
      <c r="N57" s="9"/>
      <c r="V57" s="11"/>
      <c r="W57" s="12"/>
    </row>
    <row r="58" spans="1:28" ht="15" customHeight="1">
      <c r="B58" s="18" t="s">
        <v>224</v>
      </c>
      <c r="C58" s="91" t="s">
        <v>411</v>
      </c>
      <c r="D58" s="18" t="s">
        <v>225</v>
      </c>
      <c r="E58" s="172" t="s">
        <v>226</v>
      </c>
      <c r="F58" s="172"/>
      <c r="G58" s="18" t="s">
        <v>227</v>
      </c>
      <c r="H58" s="17" t="s">
        <v>228</v>
      </c>
      <c r="I58" s="18" t="s">
        <v>229</v>
      </c>
      <c r="J58" s="18" t="s">
        <v>230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220</v>
      </c>
      <c r="C112" s="170"/>
      <c r="D112" s="47" t="str">
        <f>基本データ入力!$B$8</f>
        <v>JA1QRZ</v>
      </c>
      <c r="E112" s="52" t="s">
        <v>221</v>
      </c>
      <c r="F112" s="47" t="s">
        <v>293</v>
      </c>
      <c r="G112" s="171" t="s">
        <v>222</v>
      </c>
      <c r="H112" s="171"/>
      <c r="I112" s="171"/>
      <c r="J112" s="53" t="s">
        <v>388</v>
      </c>
      <c r="K112" s="10"/>
      <c r="N112" s="9"/>
      <c r="V112" s="11"/>
      <c r="W112" s="12"/>
    </row>
    <row r="113" spans="1:28" ht="15" customHeight="1">
      <c r="B113" s="18" t="s">
        <v>224</v>
      </c>
      <c r="C113" s="91" t="s">
        <v>411</v>
      </c>
      <c r="D113" s="18" t="s">
        <v>225</v>
      </c>
      <c r="E113" s="172" t="s">
        <v>226</v>
      </c>
      <c r="F113" s="172"/>
      <c r="G113" s="18" t="s">
        <v>227</v>
      </c>
      <c r="H113" s="17" t="s">
        <v>228</v>
      </c>
      <c r="I113" s="18" t="s">
        <v>229</v>
      </c>
      <c r="J113" s="18" t="s">
        <v>230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220</v>
      </c>
      <c r="C167" s="170"/>
      <c r="D167" s="47" t="str">
        <f>基本データ入力!$B$8</f>
        <v>JA1QRZ</v>
      </c>
      <c r="E167" s="52" t="s">
        <v>221</v>
      </c>
      <c r="F167" s="47" t="s">
        <v>293</v>
      </c>
      <c r="G167" s="171" t="s">
        <v>222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224</v>
      </c>
      <c r="C168" s="91" t="s">
        <v>411</v>
      </c>
      <c r="D168" s="18" t="s">
        <v>225</v>
      </c>
      <c r="E168" s="172" t="s">
        <v>226</v>
      </c>
      <c r="F168" s="172"/>
      <c r="G168" s="18" t="s">
        <v>227</v>
      </c>
      <c r="H168" s="17" t="s">
        <v>228</v>
      </c>
      <c r="I168" s="18" t="s">
        <v>229</v>
      </c>
      <c r="J168" s="18" t="s">
        <v>230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220</v>
      </c>
      <c r="C222" s="170"/>
      <c r="D222" s="47" t="str">
        <f>基本データ入力!$B$8</f>
        <v>JA1QRZ</v>
      </c>
      <c r="E222" s="52" t="s">
        <v>221</v>
      </c>
      <c r="F222" s="47" t="s">
        <v>293</v>
      </c>
      <c r="G222" s="171" t="s">
        <v>222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224</v>
      </c>
      <c r="C223" s="91" t="s">
        <v>411</v>
      </c>
      <c r="D223" s="18" t="s">
        <v>225</v>
      </c>
      <c r="E223" s="172" t="s">
        <v>226</v>
      </c>
      <c r="F223" s="172"/>
      <c r="G223" s="18" t="s">
        <v>227</v>
      </c>
      <c r="H223" s="17" t="s">
        <v>228</v>
      </c>
      <c r="I223" s="18" t="s">
        <v>229</v>
      </c>
      <c r="J223" s="18" t="s">
        <v>230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220</v>
      </c>
      <c r="C277" s="170"/>
      <c r="D277" s="47" t="str">
        <f>基本データ入力!$B$8</f>
        <v>JA1QRZ</v>
      </c>
      <c r="E277" s="52" t="s">
        <v>221</v>
      </c>
      <c r="F277" s="47" t="s">
        <v>293</v>
      </c>
      <c r="G277" s="171" t="s">
        <v>222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224</v>
      </c>
      <c r="C278" s="91" t="s">
        <v>411</v>
      </c>
      <c r="D278" s="18" t="s">
        <v>225</v>
      </c>
      <c r="E278" s="172" t="s">
        <v>226</v>
      </c>
      <c r="F278" s="172"/>
      <c r="G278" s="18" t="s">
        <v>227</v>
      </c>
      <c r="H278" s="17" t="s">
        <v>228</v>
      </c>
      <c r="I278" s="18" t="s">
        <v>229</v>
      </c>
      <c r="J278" s="18" t="s">
        <v>230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220</v>
      </c>
      <c r="C332" s="170"/>
      <c r="D332" s="47" t="str">
        <f>基本データ入力!$B$8</f>
        <v>JA1QRZ</v>
      </c>
      <c r="E332" s="52" t="s">
        <v>221</v>
      </c>
      <c r="F332" s="47" t="s">
        <v>293</v>
      </c>
      <c r="G332" s="171" t="s">
        <v>222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224</v>
      </c>
      <c r="C333" s="91" t="s">
        <v>411</v>
      </c>
      <c r="D333" s="18" t="s">
        <v>225</v>
      </c>
      <c r="E333" s="172" t="s">
        <v>226</v>
      </c>
      <c r="F333" s="172"/>
      <c r="G333" s="18" t="s">
        <v>227</v>
      </c>
      <c r="H333" s="17" t="s">
        <v>228</v>
      </c>
      <c r="I333" s="18" t="s">
        <v>229</v>
      </c>
      <c r="J333" s="18" t="s">
        <v>230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220</v>
      </c>
      <c r="C387" s="170"/>
      <c r="D387" s="47" t="str">
        <f>基本データ入力!$B$8</f>
        <v>JA1QRZ</v>
      </c>
      <c r="E387" s="52" t="s">
        <v>221</v>
      </c>
      <c r="F387" s="47" t="s">
        <v>293</v>
      </c>
      <c r="G387" s="171" t="s">
        <v>222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224</v>
      </c>
      <c r="C388" s="91" t="s">
        <v>411</v>
      </c>
      <c r="D388" s="18" t="s">
        <v>225</v>
      </c>
      <c r="E388" s="172" t="s">
        <v>226</v>
      </c>
      <c r="F388" s="172"/>
      <c r="G388" s="18" t="s">
        <v>227</v>
      </c>
      <c r="H388" s="17" t="s">
        <v>228</v>
      </c>
      <c r="I388" s="18" t="s">
        <v>229</v>
      </c>
      <c r="J388" s="18" t="s">
        <v>230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220</v>
      </c>
      <c r="C442" s="170"/>
      <c r="D442" s="47" t="str">
        <f>基本データ入力!$B$8</f>
        <v>JA1QRZ</v>
      </c>
      <c r="E442" s="52" t="s">
        <v>221</v>
      </c>
      <c r="F442" s="47" t="s">
        <v>293</v>
      </c>
      <c r="G442" s="171" t="s">
        <v>222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224</v>
      </c>
      <c r="C443" s="91" t="s">
        <v>411</v>
      </c>
      <c r="D443" s="18" t="s">
        <v>225</v>
      </c>
      <c r="E443" s="172" t="s">
        <v>226</v>
      </c>
      <c r="F443" s="172"/>
      <c r="G443" s="18" t="s">
        <v>227</v>
      </c>
      <c r="H443" s="17" t="s">
        <v>228</v>
      </c>
      <c r="I443" s="18" t="s">
        <v>229</v>
      </c>
      <c r="J443" s="18" t="s">
        <v>230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220</v>
      </c>
      <c r="C497" s="170"/>
      <c r="D497" s="47" t="str">
        <f>基本データ入力!$B$8</f>
        <v>JA1QRZ</v>
      </c>
      <c r="E497" s="52" t="s">
        <v>221</v>
      </c>
      <c r="F497" s="47" t="s">
        <v>293</v>
      </c>
      <c r="G497" s="171" t="s">
        <v>222</v>
      </c>
      <c r="H497" s="171"/>
      <c r="I497" s="171"/>
      <c r="J497" s="53" t="s">
        <v>384</v>
      </c>
      <c r="K497" s="10"/>
      <c r="N497" s="9"/>
      <c r="V497" s="11"/>
      <c r="W497" s="12"/>
    </row>
    <row r="498" spans="1:28" ht="15" customHeight="1">
      <c r="B498" s="18" t="s">
        <v>224</v>
      </c>
      <c r="C498" s="91" t="s">
        <v>411</v>
      </c>
      <c r="D498" s="18" t="s">
        <v>225</v>
      </c>
      <c r="E498" s="172" t="s">
        <v>226</v>
      </c>
      <c r="F498" s="172"/>
      <c r="G498" s="18" t="s">
        <v>227</v>
      </c>
      <c r="H498" s="17" t="s">
        <v>228</v>
      </c>
      <c r="I498" s="18" t="s">
        <v>229</v>
      </c>
      <c r="J498" s="18" t="s">
        <v>230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L333:M334"/>
    <mergeCell ref="N333:T333"/>
    <mergeCell ref="B385:C385"/>
    <mergeCell ref="B331:D331"/>
    <mergeCell ref="G331:J331"/>
    <mergeCell ref="B332:C332"/>
    <mergeCell ref="G332:I332"/>
    <mergeCell ref="L278:M279"/>
    <mergeCell ref="N278:T278"/>
    <mergeCell ref="B330:C330"/>
    <mergeCell ref="B276:D276"/>
    <mergeCell ref="G276:J276"/>
    <mergeCell ref="B277:C277"/>
    <mergeCell ref="G277:I277"/>
    <mergeCell ref="L223:M224"/>
    <mergeCell ref="N223:T223"/>
    <mergeCell ref="B275:C275"/>
    <mergeCell ref="B221:D221"/>
    <mergeCell ref="G221:J221"/>
    <mergeCell ref="B222:C222"/>
    <mergeCell ref="G222:I222"/>
    <mergeCell ref="L168:M169"/>
    <mergeCell ref="N168:T168"/>
    <mergeCell ref="B220:C220"/>
    <mergeCell ref="B166:D166"/>
    <mergeCell ref="G166:J166"/>
    <mergeCell ref="B167:C167"/>
    <mergeCell ref="G167:I167"/>
    <mergeCell ref="L113:M114"/>
    <mergeCell ref="N113:T113"/>
    <mergeCell ref="B165:C165"/>
    <mergeCell ref="B111:D111"/>
    <mergeCell ref="G111:J111"/>
    <mergeCell ref="B112:C112"/>
    <mergeCell ref="G112:I112"/>
    <mergeCell ref="N3:T3"/>
    <mergeCell ref="E3:F3"/>
    <mergeCell ref="E58:F58"/>
    <mergeCell ref="L58:M59"/>
    <mergeCell ref="N58:T58"/>
    <mergeCell ref="G56:J56"/>
    <mergeCell ref="G57:I57"/>
    <mergeCell ref="G1:J1"/>
    <mergeCell ref="B1:D1"/>
    <mergeCell ref="B2:C2"/>
    <mergeCell ref="G2:I2"/>
    <mergeCell ref="L3:M4"/>
    <mergeCell ref="B442:C442"/>
    <mergeCell ref="G442:I442"/>
    <mergeCell ref="B55:C55"/>
    <mergeCell ref="B386:D386"/>
    <mergeCell ref="G386:J386"/>
    <mergeCell ref="B387:C387"/>
    <mergeCell ref="G387:I387"/>
    <mergeCell ref="E388:F388"/>
    <mergeCell ref="B110:C110"/>
    <mergeCell ref="B56:D56"/>
    <mergeCell ref="B57:C57"/>
    <mergeCell ref="E113:F113"/>
    <mergeCell ref="E168:F168"/>
    <mergeCell ref="E223:F223"/>
    <mergeCell ref="E278:F278"/>
    <mergeCell ref="E333:F333"/>
    <mergeCell ref="L388:M389"/>
    <mergeCell ref="N388:T388"/>
    <mergeCell ref="B440:C440"/>
    <mergeCell ref="B441:D441"/>
    <mergeCell ref="G441:J441"/>
    <mergeCell ref="B550:C550"/>
    <mergeCell ref="E443:F443"/>
    <mergeCell ref="L443:M444"/>
    <mergeCell ref="N443:T443"/>
    <mergeCell ref="B495:C495"/>
    <mergeCell ref="B496:D496"/>
    <mergeCell ref="G496:J496"/>
    <mergeCell ref="B497:C497"/>
    <mergeCell ref="G497:I497"/>
    <mergeCell ref="E498:F498"/>
    <mergeCell ref="L498:M499"/>
    <mergeCell ref="N498:T498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252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253</v>
      </c>
      <c r="C2" s="170"/>
      <c r="D2" s="47" t="str">
        <f>基本データ入力!$B$8</f>
        <v>JA1QRZ</v>
      </c>
      <c r="E2" s="52" t="s">
        <v>254</v>
      </c>
      <c r="F2" s="47" t="s">
        <v>274</v>
      </c>
      <c r="G2" s="171" t="s">
        <v>255</v>
      </c>
      <c r="H2" s="171"/>
      <c r="I2" s="171"/>
      <c r="J2" s="53" t="s">
        <v>256</v>
      </c>
      <c r="K2" s="10"/>
      <c r="N2" s="9"/>
      <c r="V2" s="11"/>
      <c r="W2" s="12"/>
    </row>
    <row r="3" spans="1:28" ht="15" customHeight="1">
      <c r="B3" s="18" t="s">
        <v>257</v>
      </c>
      <c r="C3" s="91" t="s">
        <v>411</v>
      </c>
      <c r="D3" s="18" t="s">
        <v>258</v>
      </c>
      <c r="E3" s="172" t="s">
        <v>259</v>
      </c>
      <c r="F3" s="172"/>
      <c r="G3" s="18" t="s">
        <v>260</v>
      </c>
      <c r="H3" s="17" t="s">
        <v>261</v>
      </c>
      <c r="I3" s="18" t="s">
        <v>262</v>
      </c>
      <c r="J3" s="18" t="s">
        <v>263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264</v>
      </c>
      <c r="C57" s="170"/>
      <c r="D57" s="47" t="str">
        <f>基本データ入力!$B$8</f>
        <v>JA1QRZ</v>
      </c>
      <c r="E57" s="52" t="s">
        <v>265</v>
      </c>
      <c r="F57" s="47" t="s">
        <v>274</v>
      </c>
      <c r="G57" s="171" t="s">
        <v>266</v>
      </c>
      <c r="H57" s="171"/>
      <c r="I57" s="171"/>
      <c r="J57" s="53" t="s">
        <v>355</v>
      </c>
      <c r="K57" s="10"/>
      <c r="N57" s="9"/>
      <c r="V57" s="11"/>
      <c r="W57" s="12"/>
    </row>
    <row r="58" spans="1:28" ht="15" customHeight="1">
      <c r="B58" s="18" t="s">
        <v>267</v>
      </c>
      <c r="C58" s="91" t="s">
        <v>411</v>
      </c>
      <c r="D58" s="18" t="s">
        <v>268</v>
      </c>
      <c r="E58" s="172" t="s">
        <v>269</v>
      </c>
      <c r="F58" s="172"/>
      <c r="G58" s="18" t="s">
        <v>270</v>
      </c>
      <c r="H58" s="17" t="s">
        <v>271</v>
      </c>
      <c r="I58" s="18" t="s">
        <v>272</v>
      </c>
      <c r="J58" s="18" t="s">
        <v>273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264</v>
      </c>
      <c r="C112" s="170"/>
      <c r="D112" s="47" t="str">
        <f>基本データ入力!$B$8</f>
        <v>JA1QRZ</v>
      </c>
      <c r="E112" s="52" t="s">
        <v>265</v>
      </c>
      <c r="F112" s="47" t="s">
        <v>274</v>
      </c>
      <c r="G112" s="171" t="s">
        <v>266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267</v>
      </c>
      <c r="C113" s="91" t="s">
        <v>411</v>
      </c>
      <c r="D113" s="18" t="s">
        <v>268</v>
      </c>
      <c r="E113" s="172" t="s">
        <v>269</v>
      </c>
      <c r="F113" s="172"/>
      <c r="G113" s="18" t="s">
        <v>270</v>
      </c>
      <c r="H113" s="17" t="s">
        <v>271</v>
      </c>
      <c r="I113" s="18" t="s">
        <v>272</v>
      </c>
      <c r="J113" s="18" t="s">
        <v>273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264</v>
      </c>
      <c r="C167" s="170"/>
      <c r="D167" s="47" t="str">
        <f>基本データ入力!$B$8</f>
        <v>JA1QRZ</v>
      </c>
      <c r="E167" s="52" t="s">
        <v>265</v>
      </c>
      <c r="F167" s="47" t="s">
        <v>274</v>
      </c>
      <c r="G167" s="171" t="s">
        <v>266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267</v>
      </c>
      <c r="C168" s="91" t="s">
        <v>411</v>
      </c>
      <c r="D168" s="18" t="s">
        <v>268</v>
      </c>
      <c r="E168" s="172" t="s">
        <v>269</v>
      </c>
      <c r="F168" s="172"/>
      <c r="G168" s="18" t="s">
        <v>270</v>
      </c>
      <c r="H168" s="17" t="s">
        <v>271</v>
      </c>
      <c r="I168" s="18" t="s">
        <v>272</v>
      </c>
      <c r="J168" s="18" t="s">
        <v>273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264</v>
      </c>
      <c r="C222" s="170"/>
      <c r="D222" s="47" t="str">
        <f>基本データ入力!$B$8</f>
        <v>JA1QRZ</v>
      </c>
      <c r="E222" s="52" t="s">
        <v>265</v>
      </c>
      <c r="F222" s="47" t="s">
        <v>274</v>
      </c>
      <c r="G222" s="171" t="s">
        <v>266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267</v>
      </c>
      <c r="C223" s="91" t="s">
        <v>411</v>
      </c>
      <c r="D223" s="18" t="s">
        <v>268</v>
      </c>
      <c r="E223" s="172" t="s">
        <v>269</v>
      </c>
      <c r="F223" s="172"/>
      <c r="G223" s="18" t="s">
        <v>270</v>
      </c>
      <c r="H223" s="17" t="s">
        <v>271</v>
      </c>
      <c r="I223" s="18" t="s">
        <v>272</v>
      </c>
      <c r="J223" s="18" t="s">
        <v>273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264</v>
      </c>
      <c r="C277" s="170"/>
      <c r="D277" s="47" t="str">
        <f>基本データ入力!$B$8</f>
        <v>JA1QRZ</v>
      </c>
      <c r="E277" s="52" t="s">
        <v>265</v>
      </c>
      <c r="F277" s="47" t="s">
        <v>274</v>
      </c>
      <c r="G277" s="171" t="s">
        <v>266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267</v>
      </c>
      <c r="C278" s="91" t="s">
        <v>411</v>
      </c>
      <c r="D278" s="18" t="s">
        <v>268</v>
      </c>
      <c r="E278" s="172" t="s">
        <v>269</v>
      </c>
      <c r="F278" s="172"/>
      <c r="G278" s="18" t="s">
        <v>270</v>
      </c>
      <c r="H278" s="17" t="s">
        <v>271</v>
      </c>
      <c r="I278" s="18" t="s">
        <v>272</v>
      </c>
      <c r="J278" s="18" t="s">
        <v>273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264</v>
      </c>
      <c r="C332" s="170"/>
      <c r="D332" s="47" t="str">
        <f>基本データ入力!$B$8</f>
        <v>JA1QRZ</v>
      </c>
      <c r="E332" s="52" t="s">
        <v>265</v>
      </c>
      <c r="F332" s="47" t="s">
        <v>274</v>
      </c>
      <c r="G332" s="171" t="s">
        <v>266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267</v>
      </c>
      <c r="C333" s="91" t="s">
        <v>411</v>
      </c>
      <c r="D333" s="18" t="s">
        <v>268</v>
      </c>
      <c r="E333" s="172" t="s">
        <v>269</v>
      </c>
      <c r="F333" s="172"/>
      <c r="G333" s="18" t="s">
        <v>270</v>
      </c>
      <c r="H333" s="17" t="s">
        <v>271</v>
      </c>
      <c r="I333" s="18" t="s">
        <v>272</v>
      </c>
      <c r="J333" s="18" t="s">
        <v>273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264</v>
      </c>
      <c r="C387" s="170"/>
      <c r="D387" s="47" t="str">
        <f>基本データ入力!$B$8</f>
        <v>JA1QRZ</v>
      </c>
      <c r="E387" s="52" t="s">
        <v>265</v>
      </c>
      <c r="F387" s="47" t="s">
        <v>274</v>
      </c>
      <c r="G387" s="171" t="s">
        <v>266</v>
      </c>
      <c r="H387" s="171"/>
      <c r="I387" s="171"/>
      <c r="J387" s="53" t="s">
        <v>389</v>
      </c>
      <c r="K387" s="10"/>
      <c r="N387" s="9"/>
      <c r="V387" s="11"/>
      <c r="W387" s="12"/>
    </row>
    <row r="388" spans="1:28" ht="15" customHeight="1">
      <c r="B388" s="18" t="s">
        <v>267</v>
      </c>
      <c r="C388" s="91" t="s">
        <v>411</v>
      </c>
      <c r="D388" s="18" t="s">
        <v>268</v>
      </c>
      <c r="E388" s="172" t="s">
        <v>269</v>
      </c>
      <c r="F388" s="172"/>
      <c r="G388" s="18" t="s">
        <v>270</v>
      </c>
      <c r="H388" s="17" t="s">
        <v>271</v>
      </c>
      <c r="I388" s="18" t="s">
        <v>272</v>
      </c>
      <c r="J388" s="18" t="s">
        <v>273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264</v>
      </c>
      <c r="C442" s="170"/>
      <c r="D442" s="47" t="str">
        <f>基本データ入力!$B$8</f>
        <v>JA1QRZ</v>
      </c>
      <c r="E442" s="52" t="s">
        <v>265</v>
      </c>
      <c r="F442" s="47" t="s">
        <v>274</v>
      </c>
      <c r="G442" s="171" t="s">
        <v>266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267</v>
      </c>
      <c r="C443" s="91" t="s">
        <v>411</v>
      </c>
      <c r="D443" s="18" t="s">
        <v>268</v>
      </c>
      <c r="E443" s="172" t="s">
        <v>269</v>
      </c>
      <c r="F443" s="172"/>
      <c r="G443" s="18" t="s">
        <v>270</v>
      </c>
      <c r="H443" s="17" t="s">
        <v>271</v>
      </c>
      <c r="I443" s="18" t="s">
        <v>272</v>
      </c>
      <c r="J443" s="18" t="s">
        <v>273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A496" s="8" t="s">
        <v>275</v>
      </c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264</v>
      </c>
      <c r="C497" s="170"/>
      <c r="D497" s="47" t="str">
        <f>基本データ入力!$B$8</f>
        <v>JA1QRZ</v>
      </c>
      <c r="E497" s="52" t="s">
        <v>265</v>
      </c>
      <c r="F497" s="47" t="s">
        <v>274</v>
      </c>
      <c r="G497" s="171" t="s">
        <v>266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267</v>
      </c>
      <c r="C498" s="91" t="s">
        <v>411</v>
      </c>
      <c r="D498" s="18" t="s">
        <v>268</v>
      </c>
      <c r="E498" s="172" t="s">
        <v>269</v>
      </c>
      <c r="F498" s="172"/>
      <c r="G498" s="18" t="s">
        <v>270</v>
      </c>
      <c r="H498" s="17" t="s">
        <v>271</v>
      </c>
      <c r="I498" s="18" t="s">
        <v>272</v>
      </c>
      <c r="J498" s="18" t="s">
        <v>273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E498:F498"/>
    <mergeCell ref="L498:M499"/>
    <mergeCell ref="N498:T498"/>
    <mergeCell ref="B550:C550"/>
    <mergeCell ref="B496:D496"/>
    <mergeCell ref="G496:J496"/>
    <mergeCell ref="B497:C497"/>
    <mergeCell ref="G497:I497"/>
    <mergeCell ref="E443:F443"/>
    <mergeCell ref="L443:M444"/>
    <mergeCell ref="N443:T443"/>
    <mergeCell ref="B495:C495"/>
    <mergeCell ref="B441:D441"/>
    <mergeCell ref="G441:J441"/>
    <mergeCell ref="B442:C442"/>
    <mergeCell ref="G442:I442"/>
    <mergeCell ref="E388:F388"/>
    <mergeCell ref="L388:M389"/>
    <mergeCell ref="N388:T388"/>
    <mergeCell ref="B440:C440"/>
    <mergeCell ref="B386:D386"/>
    <mergeCell ref="G386:J386"/>
    <mergeCell ref="B387:C387"/>
    <mergeCell ref="G387:I387"/>
    <mergeCell ref="L3:M4"/>
    <mergeCell ref="N3:T3"/>
    <mergeCell ref="E3:F3"/>
    <mergeCell ref="B55:C55"/>
    <mergeCell ref="G1:J1"/>
    <mergeCell ref="B1:D1"/>
    <mergeCell ref="B2:C2"/>
    <mergeCell ref="G2:I2"/>
    <mergeCell ref="B56:D56"/>
    <mergeCell ref="G56:J56"/>
    <mergeCell ref="B57:C57"/>
    <mergeCell ref="G57:I57"/>
    <mergeCell ref="E58:F58"/>
    <mergeCell ref="N58:T58"/>
    <mergeCell ref="B110:C110"/>
    <mergeCell ref="B111:D111"/>
    <mergeCell ref="G111:J111"/>
    <mergeCell ref="B112:C112"/>
    <mergeCell ref="G112:I112"/>
    <mergeCell ref="L58:M59"/>
    <mergeCell ref="B220:C220"/>
    <mergeCell ref="E113:F113"/>
    <mergeCell ref="L113:M114"/>
    <mergeCell ref="N113:T113"/>
    <mergeCell ref="B165:C165"/>
    <mergeCell ref="B166:D166"/>
    <mergeCell ref="G166:J166"/>
    <mergeCell ref="B167:C167"/>
    <mergeCell ref="G167:I167"/>
    <mergeCell ref="E168:F168"/>
    <mergeCell ref="L168:M169"/>
    <mergeCell ref="N168:T168"/>
    <mergeCell ref="B221:D221"/>
    <mergeCell ref="G221:J221"/>
    <mergeCell ref="B222:C222"/>
    <mergeCell ref="G222:I222"/>
    <mergeCell ref="E223:F223"/>
    <mergeCell ref="N223:T223"/>
    <mergeCell ref="B275:C275"/>
    <mergeCell ref="B276:D276"/>
    <mergeCell ref="G276:J276"/>
    <mergeCell ref="B277:C277"/>
    <mergeCell ref="G277:I277"/>
    <mergeCell ref="L223:M224"/>
    <mergeCell ref="B385:C385"/>
    <mergeCell ref="E278:F278"/>
    <mergeCell ref="L278:M279"/>
    <mergeCell ref="N278:T278"/>
    <mergeCell ref="B330:C330"/>
    <mergeCell ref="B331:D331"/>
    <mergeCell ref="G331:J331"/>
    <mergeCell ref="B332:C332"/>
    <mergeCell ref="G332:I332"/>
    <mergeCell ref="E333:F333"/>
    <mergeCell ref="L333:M334"/>
    <mergeCell ref="N333:T333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219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220</v>
      </c>
      <c r="C2" s="170"/>
      <c r="D2" s="47" t="str">
        <f>基本データ入力!$B$8</f>
        <v>JA1QRZ</v>
      </c>
      <c r="E2" s="52" t="s">
        <v>221</v>
      </c>
      <c r="F2" s="47" t="s">
        <v>295</v>
      </c>
      <c r="G2" s="171" t="s">
        <v>222</v>
      </c>
      <c r="H2" s="171"/>
      <c r="I2" s="171"/>
      <c r="J2" s="53" t="s">
        <v>223</v>
      </c>
      <c r="K2" s="10"/>
      <c r="N2" s="9"/>
      <c r="V2" s="11"/>
      <c r="W2" s="12"/>
    </row>
    <row r="3" spans="1:28" ht="15" customHeight="1">
      <c r="B3" s="18" t="s">
        <v>224</v>
      </c>
      <c r="C3" s="91" t="s">
        <v>411</v>
      </c>
      <c r="D3" s="18" t="s">
        <v>225</v>
      </c>
      <c r="E3" s="172" t="s">
        <v>226</v>
      </c>
      <c r="F3" s="172"/>
      <c r="G3" s="18" t="s">
        <v>227</v>
      </c>
      <c r="H3" s="17" t="s">
        <v>228</v>
      </c>
      <c r="I3" s="18" t="s">
        <v>229</v>
      </c>
      <c r="J3" s="18" t="s">
        <v>230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220</v>
      </c>
      <c r="C57" s="170"/>
      <c r="D57" s="47" t="str">
        <f>基本データ入力!$B$8</f>
        <v>JA1QRZ</v>
      </c>
      <c r="E57" s="52" t="s">
        <v>221</v>
      </c>
      <c r="F57" s="47" t="s">
        <v>294</v>
      </c>
      <c r="G57" s="171" t="s">
        <v>222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224</v>
      </c>
      <c r="C58" s="91" t="s">
        <v>411</v>
      </c>
      <c r="D58" s="18" t="s">
        <v>225</v>
      </c>
      <c r="E58" s="172" t="s">
        <v>226</v>
      </c>
      <c r="F58" s="172"/>
      <c r="G58" s="18" t="s">
        <v>227</v>
      </c>
      <c r="H58" s="17" t="s">
        <v>228</v>
      </c>
      <c r="I58" s="18" t="s">
        <v>229</v>
      </c>
      <c r="J58" s="18" t="s">
        <v>230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220</v>
      </c>
      <c r="C112" s="170"/>
      <c r="D112" s="47" t="str">
        <f>基本データ入力!$B$8</f>
        <v>JA1QRZ</v>
      </c>
      <c r="E112" s="52" t="s">
        <v>221</v>
      </c>
      <c r="F112" s="47" t="s">
        <v>294</v>
      </c>
      <c r="G112" s="171" t="s">
        <v>222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224</v>
      </c>
      <c r="C113" s="91" t="s">
        <v>411</v>
      </c>
      <c r="D113" s="18" t="s">
        <v>225</v>
      </c>
      <c r="E113" s="172" t="s">
        <v>226</v>
      </c>
      <c r="F113" s="172"/>
      <c r="G113" s="18" t="s">
        <v>227</v>
      </c>
      <c r="H113" s="17" t="s">
        <v>228</v>
      </c>
      <c r="I113" s="18" t="s">
        <v>229</v>
      </c>
      <c r="J113" s="18" t="s">
        <v>230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220</v>
      </c>
      <c r="C167" s="170"/>
      <c r="D167" s="47" t="str">
        <f>基本データ入力!$B$8</f>
        <v>JA1QRZ</v>
      </c>
      <c r="E167" s="52" t="s">
        <v>221</v>
      </c>
      <c r="F167" s="47" t="s">
        <v>294</v>
      </c>
      <c r="G167" s="171" t="s">
        <v>222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224</v>
      </c>
      <c r="C168" s="91" t="s">
        <v>411</v>
      </c>
      <c r="D168" s="18" t="s">
        <v>225</v>
      </c>
      <c r="E168" s="172" t="s">
        <v>226</v>
      </c>
      <c r="F168" s="172"/>
      <c r="G168" s="18" t="s">
        <v>227</v>
      </c>
      <c r="H168" s="17" t="s">
        <v>228</v>
      </c>
      <c r="I168" s="18" t="s">
        <v>229</v>
      </c>
      <c r="J168" s="18" t="s">
        <v>230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220</v>
      </c>
      <c r="C222" s="170"/>
      <c r="D222" s="47" t="str">
        <f>基本データ入力!$B$8</f>
        <v>JA1QRZ</v>
      </c>
      <c r="E222" s="52" t="s">
        <v>221</v>
      </c>
      <c r="F222" s="47" t="s">
        <v>294</v>
      </c>
      <c r="G222" s="171" t="s">
        <v>222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224</v>
      </c>
      <c r="C223" s="91" t="s">
        <v>411</v>
      </c>
      <c r="D223" s="18" t="s">
        <v>225</v>
      </c>
      <c r="E223" s="172" t="s">
        <v>226</v>
      </c>
      <c r="F223" s="172"/>
      <c r="G223" s="18" t="s">
        <v>227</v>
      </c>
      <c r="H223" s="17" t="s">
        <v>228</v>
      </c>
      <c r="I223" s="18" t="s">
        <v>229</v>
      </c>
      <c r="J223" s="18" t="s">
        <v>230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220</v>
      </c>
      <c r="C277" s="170"/>
      <c r="D277" s="47" t="str">
        <f>基本データ入力!$B$8</f>
        <v>JA1QRZ</v>
      </c>
      <c r="E277" s="52" t="s">
        <v>221</v>
      </c>
      <c r="F277" s="47" t="s">
        <v>294</v>
      </c>
      <c r="G277" s="171" t="s">
        <v>222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224</v>
      </c>
      <c r="C278" s="91" t="s">
        <v>411</v>
      </c>
      <c r="D278" s="18" t="s">
        <v>225</v>
      </c>
      <c r="E278" s="172" t="s">
        <v>226</v>
      </c>
      <c r="F278" s="172"/>
      <c r="G278" s="18" t="s">
        <v>227</v>
      </c>
      <c r="H278" s="17" t="s">
        <v>228</v>
      </c>
      <c r="I278" s="18" t="s">
        <v>229</v>
      </c>
      <c r="J278" s="18" t="s">
        <v>230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220</v>
      </c>
      <c r="C332" s="170"/>
      <c r="D332" s="47" t="str">
        <f>基本データ入力!$B$8</f>
        <v>JA1QRZ</v>
      </c>
      <c r="E332" s="52" t="s">
        <v>221</v>
      </c>
      <c r="F332" s="47" t="s">
        <v>294</v>
      </c>
      <c r="G332" s="171" t="s">
        <v>222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224</v>
      </c>
      <c r="C333" s="91" t="s">
        <v>411</v>
      </c>
      <c r="D333" s="18" t="s">
        <v>225</v>
      </c>
      <c r="E333" s="172" t="s">
        <v>226</v>
      </c>
      <c r="F333" s="172"/>
      <c r="G333" s="18" t="s">
        <v>227</v>
      </c>
      <c r="H333" s="17" t="s">
        <v>228</v>
      </c>
      <c r="I333" s="18" t="s">
        <v>229</v>
      </c>
      <c r="J333" s="18" t="s">
        <v>230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220</v>
      </c>
      <c r="C387" s="170"/>
      <c r="D387" s="47" t="str">
        <f>基本データ入力!$B$8</f>
        <v>JA1QRZ</v>
      </c>
      <c r="E387" s="52" t="s">
        <v>221</v>
      </c>
      <c r="F387" s="47" t="s">
        <v>294</v>
      </c>
      <c r="G387" s="171" t="s">
        <v>222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224</v>
      </c>
      <c r="C388" s="91" t="s">
        <v>411</v>
      </c>
      <c r="D388" s="18" t="s">
        <v>225</v>
      </c>
      <c r="E388" s="172" t="s">
        <v>226</v>
      </c>
      <c r="F388" s="172"/>
      <c r="G388" s="18" t="s">
        <v>227</v>
      </c>
      <c r="H388" s="17" t="s">
        <v>228</v>
      </c>
      <c r="I388" s="18" t="s">
        <v>229</v>
      </c>
      <c r="J388" s="18" t="s">
        <v>230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220</v>
      </c>
      <c r="C442" s="170"/>
      <c r="D442" s="47" t="str">
        <f>基本データ入力!$B$8</f>
        <v>JA1QRZ</v>
      </c>
      <c r="E442" s="52" t="s">
        <v>221</v>
      </c>
      <c r="F442" s="47" t="s">
        <v>294</v>
      </c>
      <c r="G442" s="171" t="s">
        <v>222</v>
      </c>
      <c r="H442" s="171"/>
      <c r="I442" s="171"/>
      <c r="J442" s="53" t="s">
        <v>362</v>
      </c>
      <c r="K442" s="10"/>
      <c r="N442" s="9"/>
      <c r="V442" s="11"/>
      <c r="W442" s="12"/>
    </row>
    <row r="443" spans="1:28" ht="15" customHeight="1">
      <c r="B443" s="18" t="s">
        <v>224</v>
      </c>
      <c r="C443" s="91" t="s">
        <v>411</v>
      </c>
      <c r="D443" s="18" t="s">
        <v>225</v>
      </c>
      <c r="E443" s="172" t="s">
        <v>226</v>
      </c>
      <c r="F443" s="172"/>
      <c r="G443" s="18" t="s">
        <v>227</v>
      </c>
      <c r="H443" s="17" t="s">
        <v>228</v>
      </c>
      <c r="I443" s="18" t="s">
        <v>229</v>
      </c>
      <c r="J443" s="18" t="s">
        <v>230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220</v>
      </c>
      <c r="C497" s="170"/>
      <c r="D497" s="47" t="str">
        <f>基本データ入力!$B$8</f>
        <v>JA1QRZ</v>
      </c>
      <c r="E497" s="52" t="s">
        <v>221</v>
      </c>
      <c r="F497" s="47" t="s">
        <v>294</v>
      </c>
      <c r="G497" s="171" t="s">
        <v>222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224</v>
      </c>
      <c r="C498" s="91" t="s">
        <v>411</v>
      </c>
      <c r="D498" s="18" t="s">
        <v>225</v>
      </c>
      <c r="E498" s="172" t="s">
        <v>226</v>
      </c>
      <c r="F498" s="172"/>
      <c r="G498" s="18" t="s">
        <v>227</v>
      </c>
      <c r="H498" s="17" t="s">
        <v>228</v>
      </c>
      <c r="I498" s="18" t="s">
        <v>229</v>
      </c>
      <c r="J498" s="18" t="s">
        <v>230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L333:M334"/>
    <mergeCell ref="N333:T333"/>
    <mergeCell ref="B385:C385"/>
    <mergeCell ref="B331:D331"/>
    <mergeCell ref="G331:J331"/>
    <mergeCell ref="B332:C332"/>
    <mergeCell ref="G332:I332"/>
    <mergeCell ref="L278:M279"/>
    <mergeCell ref="N278:T278"/>
    <mergeCell ref="B330:C330"/>
    <mergeCell ref="B276:D276"/>
    <mergeCell ref="G276:J276"/>
    <mergeCell ref="B277:C277"/>
    <mergeCell ref="G277:I277"/>
    <mergeCell ref="L223:M224"/>
    <mergeCell ref="N223:T223"/>
    <mergeCell ref="B275:C275"/>
    <mergeCell ref="B221:D221"/>
    <mergeCell ref="G221:J221"/>
    <mergeCell ref="B222:C222"/>
    <mergeCell ref="G222:I222"/>
    <mergeCell ref="L168:M169"/>
    <mergeCell ref="N168:T168"/>
    <mergeCell ref="B220:C220"/>
    <mergeCell ref="B166:D166"/>
    <mergeCell ref="G166:J166"/>
    <mergeCell ref="B167:C167"/>
    <mergeCell ref="G167:I167"/>
    <mergeCell ref="L113:M114"/>
    <mergeCell ref="N113:T113"/>
    <mergeCell ref="B165:C165"/>
    <mergeCell ref="B111:D111"/>
    <mergeCell ref="G111:J111"/>
    <mergeCell ref="B112:C112"/>
    <mergeCell ref="G112:I112"/>
    <mergeCell ref="N3:T3"/>
    <mergeCell ref="E3:F3"/>
    <mergeCell ref="E58:F58"/>
    <mergeCell ref="L58:M59"/>
    <mergeCell ref="N58:T58"/>
    <mergeCell ref="G56:J56"/>
    <mergeCell ref="G57:I57"/>
    <mergeCell ref="G1:J1"/>
    <mergeCell ref="B1:D1"/>
    <mergeCell ref="B2:C2"/>
    <mergeCell ref="G2:I2"/>
    <mergeCell ref="L3:M4"/>
    <mergeCell ref="B442:C442"/>
    <mergeCell ref="G442:I442"/>
    <mergeCell ref="B55:C55"/>
    <mergeCell ref="B386:D386"/>
    <mergeCell ref="G386:J386"/>
    <mergeCell ref="B387:C387"/>
    <mergeCell ref="G387:I387"/>
    <mergeCell ref="E388:F388"/>
    <mergeCell ref="B110:C110"/>
    <mergeCell ref="B56:D56"/>
    <mergeCell ref="B57:C57"/>
    <mergeCell ref="E113:F113"/>
    <mergeCell ref="E168:F168"/>
    <mergeCell ref="E223:F223"/>
    <mergeCell ref="E278:F278"/>
    <mergeCell ref="E333:F333"/>
    <mergeCell ref="L388:M389"/>
    <mergeCell ref="N388:T388"/>
    <mergeCell ref="B440:C440"/>
    <mergeCell ref="B441:D441"/>
    <mergeCell ref="G441:J441"/>
    <mergeCell ref="B550:C550"/>
    <mergeCell ref="E443:F443"/>
    <mergeCell ref="L443:M444"/>
    <mergeCell ref="N443:T443"/>
    <mergeCell ref="B495:C495"/>
    <mergeCell ref="B496:D496"/>
    <mergeCell ref="G496:J496"/>
    <mergeCell ref="B497:C497"/>
    <mergeCell ref="G497:I497"/>
    <mergeCell ref="E498:F498"/>
    <mergeCell ref="L498:M499"/>
    <mergeCell ref="N498:T498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219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220</v>
      </c>
      <c r="C2" s="170"/>
      <c r="D2" s="47" t="str">
        <f>基本データ入力!$B$8</f>
        <v>JA1QRZ</v>
      </c>
      <c r="E2" s="52" t="s">
        <v>221</v>
      </c>
      <c r="F2" s="47" t="s">
        <v>296</v>
      </c>
      <c r="G2" s="171" t="s">
        <v>222</v>
      </c>
      <c r="H2" s="171"/>
      <c r="I2" s="171"/>
      <c r="J2" s="53" t="s">
        <v>223</v>
      </c>
      <c r="K2" s="10"/>
      <c r="N2" s="9"/>
      <c r="V2" s="11"/>
      <c r="W2" s="12"/>
    </row>
    <row r="3" spans="1:28" ht="15" customHeight="1">
      <c r="B3" s="18" t="s">
        <v>224</v>
      </c>
      <c r="C3" s="91" t="s">
        <v>411</v>
      </c>
      <c r="D3" s="18" t="s">
        <v>225</v>
      </c>
      <c r="E3" s="172" t="s">
        <v>226</v>
      </c>
      <c r="F3" s="172"/>
      <c r="G3" s="18" t="s">
        <v>227</v>
      </c>
      <c r="H3" s="17" t="s">
        <v>228</v>
      </c>
      <c r="I3" s="18" t="s">
        <v>229</v>
      </c>
      <c r="J3" s="18" t="s">
        <v>230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220</v>
      </c>
      <c r="C57" s="170"/>
      <c r="D57" s="47" t="str">
        <f>基本データ入力!$B$8</f>
        <v>JA1QRZ</v>
      </c>
      <c r="E57" s="52" t="s">
        <v>221</v>
      </c>
      <c r="F57" s="47" t="s">
        <v>296</v>
      </c>
      <c r="G57" s="171" t="s">
        <v>222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224</v>
      </c>
      <c r="C58" s="91" t="s">
        <v>411</v>
      </c>
      <c r="D58" s="18" t="s">
        <v>225</v>
      </c>
      <c r="E58" s="172" t="s">
        <v>226</v>
      </c>
      <c r="F58" s="172"/>
      <c r="G58" s="18" t="s">
        <v>227</v>
      </c>
      <c r="H58" s="17" t="s">
        <v>228</v>
      </c>
      <c r="I58" s="18" t="s">
        <v>229</v>
      </c>
      <c r="J58" s="18" t="s">
        <v>230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220</v>
      </c>
      <c r="C112" s="170"/>
      <c r="D112" s="47" t="str">
        <f>基本データ入力!$B$8</f>
        <v>JA1QRZ</v>
      </c>
      <c r="E112" s="52" t="s">
        <v>221</v>
      </c>
      <c r="F112" s="47" t="s">
        <v>296</v>
      </c>
      <c r="G112" s="171" t="s">
        <v>222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224</v>
      </c>
      <c r="C113" s="91" t="s">
        <v>411</v>
      </c>
      <c r="D113" s="18" t="s">
        <v>225</v>
      </c>
      <c r="E113" s="172" t="s">
        <v>226</v>
      </c>
      <c r="F113" s="172"/>
      <c r="G113" s="18" t="s">
        <v>227</v>
      </c>
      <c r="H113" s="17" t="s">
        <v>228</v>
      </c>
      <c r="I113" s="18" t="s">
        <v>229</v>
      </c>
      <c r="J113" s="18" t="s">
        <v>230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220</v>
      </c>
      <c r="C167" s="170"/>
      <c r="D167" s="47" t="str">
        <f>基本データ入力!$B$8</f>
        <v>JA1QRZ</v>
      </c>
      <c r="E167" s="52" t="s">
        <v>221</v>
      </c>
      <c r="F167" s="47" t="s">
        <v>296</v>
      </c>
      <c r="G167" s="171" t="s">
        <v>222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224</v>
      </c>
      <c r="C168" s="91" t="s">
        <v>411</v>
      </c>
      <c r="D168" s="18" t="s">
        <v>225</v>
      </c>
      <c r="E168" s="172" t="s">
        <v>226</v>
      </c>
      <c r="F168" s="172"/>
      <c r="G168" s="18" t="s">
        <v>227</v>
      </c>
      <c r="H168" s="17" t="s">
        <v>228</v>
      </c>
      <c r="I168" s="18" t="s">
        <v>229</v>
      </c>
      <c r="J168" s="18" t="s">
        <v>230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220</v>
      </c>
      <c r="C222" s="170"/>
      <c r="D222" s="47" t="str">
        <f>基本データ入力!$B$8</f>
        <v>JA1QRZ</v>
      </c>
      <c r="E222" s="52" t="s">
        <v>221</v>
      </c>
      <c r="F222" s="47" t="s">
        <v>296</v>
      </c>
      <c r="G222" s="171" t="s">
        <v>222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224</v>
      </c>
      <c r="C223" s="91" t="s">
        <v>411</v>
      </c>
      <c r="D223" s="18" t="s">
        <v>225</v>
      </c>
      <c r="E223" s="172" t="s">
        <v>226</v>
      </c>
      <c r="F223" s="172"/>
      <c r="G223" s="18" t="s">
        <v>227</v>
      </c>
      <c r="H223" s="17" t="s">
        <v>228</v>
      </c>
      <c r="I223" s="18" t="s">
        <v>229</v>
      </c>
      <c r="J223" s="18" t="s">
        <v>230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220</v>
      </c>
      <c r="C277" s="170"/>
      <c r="D277" s="47" t="str">
        <f>基本データ入力!$B$8</f>
        <v>JA1QRZ</v>
      </c>
      <c r="E277" s="52" t="s">
        <v>221</v>
      </c>
      <c r="F277" s="47" t="s">
        <v>296</v>
      </c>
      <c r="G277" s="171" t="s">
        <v>222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224</v>
      </c>
      <c r="C278" s="91" t="s">
        <v>411</v>
      </c>
      <c r="D278" s="18" t="s">
        <v>225</v>
      </c>
      <c r="E278" s="172" t="s">
        <v>226</v>
      </c>
      <c r="F278" s="172"/>
      <c r="G278" s="18" t="s">
        <v>227</v>
      </c>
      <c r="H278" s="17" t="s">
        <v>228</v>
      </c>
      <c r="I278" s="18" t="s">
        <v>229</v>
      </c>
      <c r="J278" s="18" t="s">
        <v>230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220</v>
      </c>
      <c r="C332" s="170"/>
      <c r="D332" s="47" t="str">
        <f>基本データ入力!$B$8</f>
        <v>JA1QRZ</v>
      </c>
      <c r="E332" s="52" t="s">
        <v>221</v>
      </c>
      <c r="F332" s="47" t="s">
        <v>296</v>
      </c>
      <c r="G332" s="171" t="s">
        <v>222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224</v>
      </c>
      <c r="C333" s="91" t="s">
        <v>411</v>
      </c>
      <c r="D333" s="18" t="s">
        <v>225</v>
      </c>
      <c r="E333" s="172" t="s">
        <v>226</v>
      </c>
      <c r="F333" s="172"/>
      <c r="G333" s="18" t="s">
        <v>227</v>
      </c>
      <c r="H333" s="17" t="s">
        <v>228</v>
      </c>
      <c r="I333" s="18" t="s">
        <v>229</v>
      </c>
      <c r="J333" s="18" t="s">
        <v>230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220</v>
      </c>
      <c r="C387" s="170"/>
      <c r="D387" s="47" t="str">
        <f>基本データ入力!$B$8</f>
        <v>JA1QRZ</v>
      </c>
      <c r="E387" s="52" t="s">
        <v>221</v>
      </c>
      <c r="F387" s="47" t="s">
        <v>296</v>
      </c>
      <c r="G387" s="171" t="s">
        <v>222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224</v>
      </c>
      <c r="C388" s="91" t="s">
        <v>411</v>
      </c>
      <c r="D388" s="18" t="s">
        <v>225</v>
      </c>
      <c r="E388" s="172" t="s">
        <v>226</v>
      </c>
      <c r="F388" s="172"/>
      <c r="G388" s="18" t="s">
        <v>227</v>
      </c>
      <c r="H388" s="17" t="s">
        <v>228</v>
      </c>
      <c r="I388" s="18" t="s">
        <v>229</v>
      </c>
      <c r="J388" s="18" t="s">
        <v>230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220</v>
      </c>
      <c r="C442" s="170"/>
      <c r="D442" s="47" t="str">
        <f>基本データ入力!$B$8</f>
        <v>JA1QRZ</v>
      </c>
      <c r="E442" s="52" t="s">
        <v>221</v>
      </c>
      <c r="F442" s="47" t="s">
        <v>296</v>
      </c>
      <c r="G442" s="171" t="s">
        <v>222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224</v>
      </c>
      <c r="C443" s="91" t="s">
        <v>411</v>
      </c>
      <c r="D443" s="18" t="s">
        <v>225</v>
      </c>
      <c r="E443" s="172" t="s">
        <v>226</v>
      </c>
      <c r="F443" s="172"/>
      <c r="G443" s="18" t="s">
        <v>227</v>
      </c>
      <c r="H443" s="17" t="s">
        <v>228</v>
      </c>
      <c r="I443" s="18" t="s">
        <v>229</v>
      </c>
      <c r="J443" s="18" t="s">
        <v>230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220</v>
      </c>
      <c r="C497" s="170"/>
      <c r="D497" s="47" t="str">
        <f>基本データ入力!$B$8</f>
        <v>JA1QRZ</v>
      </c>
      <c r="E497" s="52" t="s">
        <v>221</v>
      </c>
      <c r="F497" s="47" t="s">
        <v>296</v>
      </c>
      <c r="G497" s="171" t="s">
        <v>222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224</v>
      </c>
      <c r="C498" s="91" t="s">
        <v>411</v>
      </c>
      <c r="D498" s="18" t="s">
        <v>225</v>
      </c>
      <c r="E498" s="172" t="s">
        <v>226</v>
      </c>
      <c r="F498" s="172"/>
      <c r="G498" s="18" t="s">
        <v>227</v>
      </c>
      <c r="H498" s="17" t="s">
        <v>228</v>
      </c>
      <c r="I498" s="18" t="s">
        <v>229</v>
      </c>
      <c r="J498" s="18" t="s">
        <v>230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E498:F498"/>
    <mergeCell ref="L498:M499"/>
    <mergeCell ref="N498:T498"/>
    <mergeCell ref="B550:C550"/>
    <mergeCell ref="B496:D496"/>
    <mergeCell ref="G496:J496"/>
    <mergeCell ref="B497:C497"/>
    <mergeCell ref="G497:I497"/>
    <mergeCell ref="E443:F443"/>
    <mergeCell ref="L443:M444"/>
    <mergeCell ref="N443:T443"/>
    <mergeCell ref="B495:C495"/>
    <mergeCell ref="B441:D441"/>
    <mergeCell ref="G441:J441"/>
    <mergeCell ref="B442:C442"/>
    <mergeCell ref="G442:I442"/>
    <mergeCell ref="E388:F388"/>
    <mergeCell ref="L388:M389"/>
    <mergeCell ref="N388:T388"/>
    <mergeCell ref="B440:C440"/>
    <mergeCell ref="B386:D386"/>
    <mergeCell ref="G386:J386"/>
    <mergeCell ref="B387:C387"/>
    <mergeCell ref="G387:I387"/>
    <mergeCell ref="L3:M4"/>
    <mergeCell ref="N3:T3"/>
    <mergeCell ref="E3:F3"/>
    <mergeCell ref="B55:C55"/>
    <mergeCell ref="G1:J1"/>
    <mergeCell ref="B1:D1"/>
    <mergeCell ref="B2:C2"/>
    <mergeCell ref="G2:I2"/>
    <mergeCell ref="B56:D56"/>
    <mergeCell ref="G56:J56"/>
    <mergeCell ref="B57:C57"/>
    <mergeCell ref="G57:I57"/>
    <mergeCell ref="E58:F58"/>
    <mergeCell ref="N58:T58"/>
    <mergeCell ref="B110:C110"/>
    <mergeCell ref="B111:D111"/>
    <mergeCell ref="G111:J111"/>
    <mergeCell ref="B112:C112"/>
    <mergeCell ref="G112:I112"/>
    <mergeCell ref="L58:M59"/>
    <mergeCell ref="B220:C220"/>
    <mergeCell ref="E113:F113"/>
    <mergeCell ref="L113:M114"/>
    <mergeCell ref="N113:T113"/>
    <mergeCell ref="B165:C165"/>
    <mergeCell ref="B166:D166"/>
    <mergeCell ref="G166:J166"/>
    <mergeCell ref="B167:C167"/>
    <mergeCell ref="G167:I167"/>
    <mergeCell ref="E168:F168"/>
    <mergeCell ref="L168:M169"/>
    <mergeCell ref="N168:T168"/>
    <mergeCell ref="B221:D221"/>
    <mergeCell ref="G221:J221"/>
    <mergeCell ref="B222:C222"/>
    <mergeCell ref="G222:I222"/>
    <mergeCell ref="E223:F223"/>
    <mergeCell ref="N223:T223"/>
    <mergeCell ref="B275:C275"/>
    <mergeCell ref="B276:D276"/>
    <mergeCell ref="G276:J276"/>
    <mergeCell ref="B277:C277"/>
    <mergeCell ref="G277:I277"/>
    <mergeCell ref="L223:M224"/>
    <mergeCell ref="B385:C385"/>
    <mergeCell ref="E278:F278"/>
    <mergeCell ref="L278:M279"/>
    <mergeCell ref="N278:T278"/>
    <mergeCell ref="B330:C330"/>
    <mergeCell ref="B331:D331"/>
    <mergeCell ref="G331:J331"/>
    <mergeCell ref="B332:C332"/>
    <mergeCell ref="G332:I332"/>
    <mergeCell ref="E333:F333"/>
    <mergeCell ref="L333:M334"/>
    <mergeCell ref="N333:T333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M32"/>
  <sheetViews>
    <sheetView tabSelected="1" workbookViewId="0">
      <selection activeCell="B8" sqref="B8:C8"/>
    </sheetView>
  </sheetViews>
  <sheetFormatPr defaultRowHeight="13.5"/>
  <cols>
    <col min="1" max="1" width="25" customWidth="1"/>
  </cols>
  <sheetData>
    <row r="1" spans="1:13">
      <c r="A1" s="80" t="s">
        <v>141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2"/>
    </row>
    <row r="2" spans="1:13" ht="14.25" thickBot="1">
      <c r="A2" s="83"/>
      <c r="B2" s="84"/>
      <c r="C2" s="85" t="s">
        <v>142</v>
      </c>
      <c r="D2" s="85"/>
      <c r="E2" s="85"/>
      <c r="F2" s="85"/>
      <c r="G2" s="85"/>
      <c r="H2" s="85"/>
      <c r="I2" s="85"/>
      <c r="J2" s="85"/>
      <c r="K2" s="85"/>
      <c r="L2" s="85"/>
      <c r="M2" s="86"/>
    </row>
    <row r="4" spans="1:13">
      <c r="A4" s="61" t="s">
        <v>147</v>
      </c>
      <c r="B4" s="96" t="s">
        <v>413</v>
      </c>
      <c r="C4" s="97"/>
      <c r="D4" s="97"/>
      <c r="E4" s="98"/>
    </row>
    <row r="5" spans="1:13">
      <c r="A5" s="61"/>
    </row>
    <row r="6" spans="1:13">
      <c r="A6" s="61" t="s">
        <v>144</v>
      </c>
      <c r="B6" s="58">
        <v>2016</v>
      </c>
      <c r="C6" t="s">
        <v>143</v>
      </c>
    </row>
    <row r="7" spans="1:13">
      <c r="A7" s="61"/>
    </row>
    <row r="8" spans="1:13">
      <c r="A8" s="61" t="s">
        <v>145</v>
      </c>
      <c r="B8" s="96" t="s">
        <v>304</v>
      </c>
      <c r="C8" s="98"/>
    </row>
    <row r="9" spans="1:13">
      <c r="A9" s="61"/>
    </row>
    <row r="10" spans="1:13">
      <c r="A10" s="61" t="s">
        <v>146</v>
      </c>
      <c r="B10" s="96" t="s">
        <v>305</v>
      </c>
      <c r="C10" s="98"/>
    </row>
    <row r="11" spans="1:13">
      <c r="A11" s="61"/>
    </row>
    <row r="12" spans="1:13">
      <c r="A12" s="61" t="s">
        <v>148</v>
      </c>
      <c r="B12" s="96" t="s">
        <v>309</v>
      </c>
      <c r="C12" s="97"/>
      <c r="D12" s="97"/>
      <c r="E12" s="97"/>
      <c r="F12" s="98"/>
    </row>
    <row r="13" spans="1:13">
      <c r="A13" s="61"/>
      <c r="B13" s="101"/>
      <c r="C13" s="102"/>
      <c r="D13" s="102"/>
      <c r="E13" s="102"/>
      <c r="F13" s="103"/>
    </row>
    <row r="14" spans="1:13">
      <c r="A14" s="61"/>
    </row>
    <row r="15" spans="1:13">
      <c r="A15" s="61" t="s">
        <v>150</v>
      </c>
      <c r="B15" s="96" t="s">
        <v>307</v>
      </c>
      <c r="C15" s="98"/>
    </row>
    <row r="16" spans="1:13">
      <c r="A16" s="61"/>
    </row>
    <row r="17" spans="1:10">
      <c r="A17" s="61" t="s">
        <v>149</v>
      </c>
      <c r="B17" s="96" t="s">
        <v>308</v>
      </c>
      <c r="C17" s="97"/>
      <c r="D17" s="97"/>
      <c r="E17" s="98"/>
    </row>
    <row r="18" spans="1:10">
      <c r="A18" s="61"/>
    </row>
    <row r="19" spans="1:10">
      <c r="A19" s="61" t="s">
        <v>155</v>
      </c>
      <c r="B19" s="96" t="s">
        <v>306</v>
      </c>
      <c r="C19" s="97"/>
      <c r="D19" s="97"/>
      <c r="E19" s="98"/>
      <c r="F19" t="s">
        <v>151</v>
      </c>
    </row>
    <row r="20" spans="1:10">
      <c r="A20" s="61"/>
    </row>
    <row r="21" spans="1:10">
      <c r="A21" s="61" t="s">
        <v>174</v>
      </c>
      <c r="B21" s="96" t="s">
        <v>302</v>
      </c>
      <c r="C21" s="97"/>
      <c r="D21" s="97"/>
      <c r="E21" s="97"/>
      <c r="F21" s="97"/>
      <c r="G21" s="97"/>
      <c r="H21" s="98"/>
    </row>
    <row r="22" spans="1:10">
      <c r="A22" s="61"/>
    </row>
    <row r="23" spans="1:10">
      <c r="A23" s="61" t="s">
        <v>152</v>
      </c>
      <c r="B23" s="59">
        <v>50</v>
      </c>
      <c r="C23" t="s">
        <v>153</v>
      </c>
      <c r="D23" s="60" t="s">
        <v>154</v>
      </c>
      <c r="E23" t="s">
        <v>69</v>
      </c>
      <c r="F23" s="48" t="s">
        <v>181</v>
      </c>
      <c r="G23" s="48"/>
      <c r="H23" s="48"/>
      <c r="I23" s="48"/>
      <c r="J23" s="48"/>
    </row>
    <row r="24" spans="1:10">
      <c r="A24" s="61"/>
      <c r="D24" s="60"/>
      <c r="E24" t="s">
        <v>72</v>
      </c>
      <c r="F24" s="48" t="s">
        <v>179</v>
      </c>
      <c r="G24" s="48"/>
      <c r="H24" s="48"/>
      <c r="I24" s="48"/>
      <c r="J24" s="48"/>
    </row>
    <row r="25" spans="1:10">
      <c r="A25" s="61"/>
    </row>
    <row r="26" spans="1:10">
      <c r="A26" s="61" t="s">
        <v>175</v>
      </c>
      <c r="B26" s="96" t="s">
        <v>173</v>
      </c>
      <c r="C26" s="97"/>
      <c r="D26" s="97"/>
      <c r="E26" s="97"/>
      <c r="F26" s="97"/>
      <c r="G26" s="97"/>
      <c r="H26" s="98"/>
    </row>
    <row r="27" spans="1:10">
      <c r="A27" s="61"/>
    </row>
    <row r="28" spans="1:10">
      <c r="A28" s="61" t="s">
        <v>176</v>
      </c>
      <c r="B28" s="96" t="s">
        <v>177</v>
      </c>
      <c r="C28" s="97"/>
      <c r="D28" s="97"/>
      <c r="E28" s="97"/>
      <c r="F28" s="97"/>
      <c r="G28" s="97"/>
      <c r="H28" s="98"/>
    </row>
    <row r="29" spans="1:10">
      <c r="A29" s="61"/>
      <c r="B29" s="96" t="s">
        <v>303</v>
      </c>
      <c r="C29" s="97"/>
      <c r="D29" s="97"/>
      <c r="E29" s="97"/>
      <c r="F29" s="97"/>
      <c r="G29" s="97"/>
      <c r="H29" s="98"/>
    </row>
    <row r="30" spans="1:10">
      <c r="A30" s="61"/>
      <c r="B30" s="96" t="s">
        <v>178</v>
      </c>
      <c r="C30" s="97"/>
      <c r="D30" s="97"/>
      <c r="E30" s="97"/>
      <c r="F30" s="97"/>
      <c r="G30" s="97"/>
      <c r="H30" s="98"/>
    </row>
    <row r="31" spans="1:10">
      <c r="A31" s="61"/>
    </row>
    <row r="32" spans="1:10">
      <c r="A32" s="61" t="s">
        <v>156</v>
      </c>
      <c r="B32" s="99">
        <v>42646</v>
      </c>
      <c r="C32" s="100"/>
    </row>
  </sheetData>
  <mergeCells count="14">
    <mergeCell ref="B15:C15"/>
    <mergeCell ref="B4:E4"/>
    <mergeCell ref="B10:C10"/>
    <mergeCell ref="B8:C8"/>
    <mergeCell ref="B13:F13"/>
    <mergeCell ref="B12:F12"/>
    <mergeCell ref="B17:E17"/>
    <mergeCell ref="B19:E19"/>
    <mergeCell ref="B21:H21"/>
    <mergeCell ref="B26:H26"/>
    <mergeCell ref="B32:C32"/>
    <mergeCell ref="B28:H28"/>
    <mergeCell ref="B29:H29"/>
    <mergeCell ref="B30:H30"/>
  </mergeCells>
  <phoneticPr fontId="2"/>
  <pageMargins left="0.59055118110236227" right="0.59055118110236227" top="0.98425196850393704" bottom="0.98425196850393704" header="0.51181102362204722" footer="0.51181102362204722"/>
  <pageSetup paperSize="9" orientation="landscape" horizontalDpi="300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197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198</v>
      </c>
      <c r="C2" s="170"/>
      <c r="D2" s="47" t="str">
        <f>基本データ入力!$B$8</f>
        <v>JA1QRZ</v>
      </c>
      <c r="E2" s="52" t="s">
        <v>199</v>
      </c>
      <c r="F2" s="47" t="s">
        <v>297</v>
      </c>
      <c r="G2" s="171" t="s">
        <v>200</v>
      </c>
      <c r="H2" s="171"/>
      <c r="I2" s="171"/>
      <c r="J2" s="53" t="s">
        <v>201</v>
      </c>
      <c r="K2" s="10"/>
      <c r="N2" s="9"/>
      <c r="V2" s="11"/>
      <c r="W2" s="12"/>
    </row>
    <row r="3" spans="1:28" ht="15" customHeight="1">
      <c r="B3" s="18" t="s">
        <v>202</v>
      </c>
      <c r="C3" s="91" t="s">
        <v>411</v>
      </c>
      <c r="D3" s="18" t="s">
        <v>203</v>
      </c>
      <c r="E3" s="172" t="s">
        <v>204</v>
      </c>
      <c r="F3" s="172"/>
      <c r="G3" s="18" t="s">
        <v>205</v>
      </c>
      <c r="H3" s="17" t="s">
        <v>206</v>
      </c>
      <c r="I3" s="18" t="s">
        <v>207</v>
      </c>
      <c r="J3" s="18" t="s">
        <v>208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276</v>
      </c>
      <c r="C57" s="170"/>
      <c r="D57" s="47" t="str">
        <f>基本データ入力!$B$8</f>
        <v>JA1QRZ</v>
      </c>
      <c r="E57" s="52" t="s">
        <v>277</v>
      </c>
      <c r="F57" s="47" t="s">
        <v>297</v>
      </c>
      <c r="G57" s="171" t="s">
        <v>278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279</v>
      </c>
      <c r="C58" s="91" t="s">
        <v>411</v>
      </c>
      <c r="D58" s="18" t="s">
        <v>280</v>
      </c>
      <c r="E58" s="172" t="s">
        <v>281</v>
      </c>
      <c r="F58" s="172"/>
      <c r="G58" s="18" t="s">
        <v>282</v>
      </c>
      <c r="H58" s="17" t="s">
        <v>283</v>
      </c>
      <c r="I58" s="18" t="s">
        <v>284</v>
      </c>
      <c r="J58" s="18" t="s">
        <v>285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276</v>
      </c>
      <c r="C112" s="170"/>
      <c r="D112" s="47" t="str">
        <f>基本データ入力!$B$8</f>
        <v>JA1QRZ</v>
      </c>
      <c r="E112" s="52" t="s">
        <v>277</v>
      </c>
      <c r="F112" s="47" t="s">
        <v>297</v>
      </c>
      <c r="G112" s="171" t="s">
        <v>278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279</v>
      </c>
      <c r="C113" s="91" t="s">
        <v>411</v>
      </c>
      <c r="D113" s="18" t="s">
        <v>280</v>
      </c>
      <c r="E113" s="172" t="s">
        <v>281</v>
      </c>
      <c r="F113" s="172"/>
      <c r="G113" s="18" t="s">
        <v>282</v>
      </c>
      <c r="H113" s="17" t="s">
        <v>283</v>
      </c>
      <c r="I113" s="18" t="s">
        <v>284</v>
      </c>
      <c r="J113" s="18" t="s">
        <v>285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276</v>
      </c>
      <c r="C167" s="170"/>
      <c r="D167" s="47" t="str">
        <f>基本データ入力!$B$8</f>
        <v>JA1QRZ</v>
      </c>
      <c r="E167" s="52" t="s">
        <v>277</v>
      </c>
      <c r="F167" s="47" t="s">
        <v>297</v>
      </c>
      <c r="G167" s="171" t="s">
        <v>278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279</v>
      </c>
      <c r="C168" s="91" t="s">
        <v>411</v>
      </c>
      <c r="D168" s="18" t="s">
        <v>280</v>
      </c>
      <c r="E168" s="172" t="s">
        <v>281</v>
      </c>
      <c r="F168" s="172"/>
      <c r="G168" s="18" t="s">
        <v>282</v>
      </c>
      <c r="H168" s="17" t="s">
        <v>283</v>
      </c>
      <c r="I168" s="18" t="s">
        <v>284</v>
      </c>
      <c r="J168" s="18" t="s">
        <v>285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276</v>
      </c>
      <c r="C222" s="170"/>
      <c r="D222" s="47" t="str">
        <f>基本データ入力!$B$8</f>
        <v>JA1QRZ</v>
      </c>
      <c r="E222" s="52" t="s">
        <v>277</v>
      </c>
      <c r="F222" s="47" t="s">
        <v>297</v>
      </c>
      <c r="G222" s="171" t="s">
        <v>278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279</v>
      </c>
      <c r="C223" s="91" t="s">
        <v>411</v>
      </c>
      <c r="D223" s="18" t="s">
        <v>280</v>
      </c>
      <c r="E223" s="172" t="s">
        <v>281</v>
      </c>
      <c r="F223" s="172"/>
      <c r="G223" s="18" t="s">
        <v>282</v>
      </c>
      <c r="H223" s="17" t="s">
        <v>283</v>
      </c>
      <c r="I223" s="18" t="s">
        <v>284</v>
      </c>
      <c r="J223" s="18" t="s">
        <v>285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276</v>
      </c>
      <c r="C277" s="170"/>
      <c r="D277" s="47" t="str">
        <f>基本データ入力!$B$8</f>
        <v>JA1QRZ</v>
      </c>
      <c r="E277" s="52" t="s">
        <v>277</v>
      </c>
      <c r="F277" s="47" t="s">
        <v>297</v>
      </c>
      <c r="G277" s="171" t="s">
        <v>278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279</v>
      </c>
      <c r="C278" s="91" t="s">
        <v>411</v>
      </c>
      <c r="D278" s="18" t="s">
        <v>280</v>
      </c>
      <c r="E278" s="172" t="s">
        <v>281</v>
      </c>
      <c r="F278" s="172"/>
      <c r="G278" s="18" t="s">
        <v>282</v>
      </c>
      <c r="H278" s="17" t="s">
        <v>283</v>
      </c>
      <c r="I278" s="18" t="s">
        <v>284</v>
      </c>
      <c r="J278" s="18" t="s">
        <v>285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276</v>
      </c>
      <c r="C332" s="170"/>
      <c r="D332" s="47" t="str">
        <f>基本データ入力!$B$8</f>
        <v>JA1QRZ</v>
      </c>
      <c r="E332" s="52" t="s">
        <v>277</v>
      </c>
      <c r="F332" s="47" t="s">
        <v>297</v>
      </c>
      <c r="G332" s="171" t="s">
        <v>278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279</v>
      </c>
      <c r="C333" s="91" t="s">
        <v>411</v>
      </c>
      <c r="D333" s="18" t="s">
        <v>280</v>
      </c>
      <c r="E333" s="172" t="s">
        <v>281</v>
      </c>
      <c r="F333" s="172"/>
      <c r="G333" s="18" t="s">
        <v>282</v>
      </c>
      <c r="H333" s="17" t="s">
        <v>283</v>
      </c>
      <c r="I333" s="18" t="s">
        <v>284</v>
      </c>
      <c r="J333" s="18" t="s">
        <v>285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276</v>
      </c>
      <c r="C387" s="170"/>
      <c r="D387" s="47" t="str">
        <f>基本データ入力!$B$8</f>
        <v>JA1QRZ</v>
      </c>
      <c r="E387" s="52" t="s">
        <v>277</v>
      </c>
      <c r="F387" s="47" t="s">
        <v>297</v>
      </c>
      <c r="G387" s="171" t="s">
        <v>278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279</v>
      </c>
      <c r="C388" s="91" t="s">
        <v>411</v>
      </c>
      <c r="D388" s="18" t="s">
        <v>280</v>
      </c>
      <c r="E388" s="172" t="s">
        <v>281</v>
      </c>
      <c r="F388" s="172"/>
      <c r="G388" s="18" t="s">
        <v>282</v>
      </c>
      <c r="H388" s="17" t="s">
        <v>283</v>
      </c>
      <c r="I388" s="18" t="s">
        <v>284</v>
      </c>
      <c r="J388" s="18" t="s">
        <v>285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276</v>
      </c>
      <c r="C442" s="170"/>
      <c r="D442" s="47" t="str">
        <f>基本データ入力!$B$8</f>
        <v>JA1QRZ</v>
      </c>
      <c r="E442" s="52" t="s">
        <v>277</v>
      </c>
      <c r="F442" s="47" t="s">
        <v>297</v>
      </c>
      <c r="G442" s="171" t="s">
        <v>278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279</v>
      </c>
      <c r="C443" s="91" t="s">
        <v>411</v>
      </c>
      <c r="D443" s="18" t="s">
        <v>280</v>
      </c>
      <c r="E443" s="172" t="s">
        <v>281</v>
      </c>
      <c r="F443" s="172"/>
      <c r="G443" s="18" t="s">
        <v>282</v>
      </c>
      <c r="H443" s="17" t="s">
        <v>283</v>
      </c>
      <c r="I443" s="18" t="s">
        <v>284</v>
      </c>
      <c r="J443" s="18" t="s">
        <v>285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276</v>
      </c>
      <c r="C497" s="170"/>
      <c r="D497" s="47" t="str">
        <f>基本データ入力!$B$8</f>
        <v>JA1QRZ</v>
      </c>
      <c r="E497" s="52" t="s">
        <v>277</v>
      </c>
      <c r="F497" s="47" t="s">
        <v>297</v>
      </c>
      <c r="G497" s="171" t="s">
        <v>278</v>
      </c>
      <c r="H497" s="171"/>
      <c r="I497" s="171"/>
      <c r="J497" s="53" t="s">
        <v>390</v>
      </c>
      <c r="K497" s="10"/>
      <c r="N497" s="9"/>
      <c r="V497" s="11"/>
      <c r="W497" s="12"/>
    </row>
    <row r="498" spans="1:28" ht="15" customHeight="1">
      <c r="B498" s="18" t="s">
        <v>279</v>
      </c>
      <c r="C498" s="91" t="s">
        <v>411</v>
      </c>
      <c r="D498" s="18" t="s">
        <v>280</v>
      </c>
      <c r="E498" s="172" t="s">
        <v>281</v>
      </c>
      <c r="F498" s="172"/>
      <c r="G498" s="18" t="s">
        <v>282</v>
      </c>
      <c r="H498" s="17" t="s">
        <v>283</v>
      </c>
      <c r="I498" s="18" t="s">
        <v>284</v>
      </c>
      <c r="J498" s="18" t="s">
        <v>285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L333:M334"/>
    <mergeCell ref="N333:T333"/>
    <mergeCell ref="B385:C385"/>
    <mergeCell ref="B331:D331"/>
    <mergeCell ref="G331:J331"/>
    <mergeCell ref="B332:C332"/>
    <mergeCell ref="G332:I332"/>
    <mergeCell ref="L278:M279"/>
    <mergeCell ref="N278:T278"/>
    <mergeCell ref="B330:C330"/>
    <mergeCell ref="B276:D276"/>
    <mergeCell ref="G276:J276"/>
    <mergeCell ref="B277:C277"/>
    <mergeCell ref="G277:I277"/>
    <mergeCell ref="L223:M224"/>
    <mergeCell ref="N223:T223"/>
    <mergeCell ref="B275:C275"/>
    <mergeCell ref="B221:D221"/>
    <mergeCell ref="G221:J221"/>
    <mergeCell ref="B222:C222"/>
    <mergeCell ref="G222:I222"/>
    <mergeCell ref="L168:M169"/>
    <mergeCell ref="N168:T168"/>
    <mergeCell ref="B220:C220"/>
    <mergeCell ref="B166:D166"/>
    <mergeCell ref="G166:J166"/>
    <mergeCell ref="B167:C167"/>
    <mergeCell ref="G167:I167"/>
    <mergeCell ref="L113:M114"/>
    <mergeCell ref="N113:T113"/>
    <mergeCell ref="B165:C165"/>
    <mergeCell ref="B111:D111"/>
    <mergeCell ref="G111:J111"/>
    <mergeCell ref="B112:C112"/>
    <mergeCell ref="G112:I112"/>
    <mergeCell ref="N3:T3"/>
    <mergeCell ref="E3:F3"/>
    <mergeCell ref="E58:F58"/>
    <mergeCell ref="L58:M59"/>
    <mergeCell ref="N58:T58"/>
    <mergeCell ref="G56:J56"/>
    <mergeCell ref="G57:I57"/>
    <mergeCell ref="G1:J1"/>
    <mergeCell ref="B1:D1"/>
    <mergeCell ref="B2:C2"/>
    <mergeCell ref="G2:I2"/>
    <mergeCell ref="L3:M4"/>
    <mergeCell ref="B442:C442"/>
    <mergeCell ref="G442:I442"/>
    <mergeCell ref="B55:C55"/>
    <mergeCell ref="B386:D386"/>
    <mergeCell ref="G386:J386"/>
    <mergeCell ref="B387:C387"/>
    <mergeCell ref="G387:I387"/>
    <mergeCell ref="E388:F388"/>
    <mergeCell ref="B110:C110"/>
    <mergeCell ref="B56:D56"/>
    <mergeCell ref="B57:C57"/>
    <mergeCell ref="E113:F113"/>
    <mergeCell ref="E168:F168"/>
    <mergeCell ref="E223:F223"/>
    <mergeCell ref="E278:F278"/>
    <mergeCell ref="E333:F333"/>
    <mergeCell ref="L388:M389"/>
    <mergeCell ref="N388:T388"/>
    <mergeCell ref="B440:C440"/>
    <mergeCell ref="B441:D441"/>
    <mergeCell ref="G441:J441"/>
    <mergeCell ref="B550:C550"/>
    <mergeCell ref="E443:F443"/>
    <mergeCell ref="L443:M444"/>
    <mergeCell ref="N443:T443"/>
    <mergeCell ref="B495:C495"/>
    <mergeCell ref="B496:D496"/>
    <mergeCell ref="G496:J496"/>
    <mergeCell ref="B497:C497"/>
    <mergeCell ref="G497:I497"/>
    <mergeCell ref="E498:F498"/>
    <mergeCell ref="L498:M499"/>
    <mergeCell ref="N498:T498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219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220</v>
      </c>
      <c r="C2" s="170"/>
      <c r="D2" s="47" t="str">
        <f>基本データ入力!$B$8</f>
        <v>JA1QRZ</v>
      </c>
      <c r="E2" s="52" t="s">
        <v>221</v>
      </c>
      <c r="F2" s="47" t="s">
        <v>298</v>
      </c>
      <c r="G2" s="171" t="s">
        <v>222</v>
      </c>
      <c r="H2" s="171"/>
      <c r="I2" s="171"/>
      <c r="J2" s="53" t="s">
        <v>223</v>
      </c>
      <c r="K2" s="10"/>
      <c r="N2" s="9"/>
      <c r="V2" s="11"/>
      <c r="W2" s="12"/>
    </row>
    <row r="3" spans="1:28" ht="15" customHeight="1">
      <c r="B3" s="18" t="s">
        <v>224</v>
      </c>
      <c r="C3" s="91" t="s">
        <v>411</v>
      </c>
      <c r="D3" s="18" t="s">
        <v>225</v>
      </c>
      <c r="E3" s="172" t="s">
        <v>226</v>
      </c>
      <c r="F3" s="172"/>
      <c r="G3" s="18" t="s">
        <v>227</v>
      </c>
      <c r="H3" s="17" t="s">
        <v>228</v>
      </c>
      <c r="I3" s="18" t="s">
        <v>229</v>
      </c>
      <c r="J3" s="18" t="s">
        <v>230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220</v>
      </c>
      <c r="C57" s="170"/>
      <c r="D57" s="47" t="str">
        <f>基本データ入力!$B$8</f>
        <v>JA1QRZ</v>
      </c>
      <c r="E57" s="52" t="s">
        <v>221</v>
      </c>
      <c r="F57" s="47" t="s">
        <v>298</v>
      </c>
      <c r="G57" s="171" t="s">
        <v>222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224</v>
      </c>
      <c r="C58" s="91" t="s">
        <v>411</v>
      </c>
      <c r="D58" s="18" t="s">
        <v>225</v>
      </c>
      <c r="E58" s="172" t="s">
        <v>226</v>
      </c>
      <c r="F58" s="172"/>
      <c r="G58" s="18" t="s">
        <v>227</v>
      </c>
      <c r="H58" s="17" t="s">
        <v>228</v>
      </c>
      <c r="I58" s="18" t="s">
        <v>229</v>
      </c>
      <c r="J58" s="18" t="s">
        <v>230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220</v>
      </c>
      <c r="C112" s="170"/>
      <c r="D112" s="47" t="str">
        <f>基本データ入力!$B$8</f>
        <v>JA1QRZ</v>
      </c>
      <c r="E112" s="52" t="s">
        <v>221</v>
      </c>
      <c r="F112" s="47" t="s">
        <v>298</v>
      </c>
      <c r="G112" s="171" t="s">
        <v>222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224</v>
      </c>
      <c r="C113" s="91" t="s">
        <v>411</v>
      </c>
      <c r="D113" s="18" t="s">
        <v>225</v>
      </c>
      <c r="E113" s="172" t="s">
        <v>226</v>
      </c>
      <c r="F113" s="172"/>
      <c r="G113" s="18" t="s">
        <v>227</v>
      </c>
      <c r="H113" s="17" t="s">
        <v>228</v>
      </c>
      <c r="I113" s="18" t="s">
        <v>229</v>
      </c>
      <c r="J113" s="18" t="s">
        <v>230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220</v>
      </c>
      <c r="C167" s="170"/>
      <c r="D167" s="47" t="str">
        <f>基本データ入力!$B$8</f>
        <v>JA1QRZ</v>
      </c>
      <c r="E167" s="52" t="s">
        <v>221</v>
      </c>
      <c r="F167" s="47" t="s">
        <v>298</v>
      </c>
      <c r="G167" s="171" t="s">
        <v>222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224</v>
      </c>
      <c r="C168" s="91" t="s">
        <v>411</v>
      </c>
      <c r="D168" s="18" t="s">
        <v>225</v>
      </c>
      <c r="E168" s="172" t="s">
        <v>226</v>
      </c>
      <c r="F168" s="172"/>
      <c r="G168" s="18" t="s">
        <v>227</v>
      </c>
      <c r="H168" s="17" t="s">
        <v>228</v>
      </c>
      <c r="I168" s="18" t="s">
        <v>229</v>
      </c>
      <c r="J168" s="18" t="s">
        <v>230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220</v>
      </c>
      <c r="C222" s="170"/>
      <c r="D222" s="47" t="str">
        <f>基本データ入力!$B$8</f>
        <v>JA1QRZ</v>
      </c>
      <c r="E222" s="52" t="s">
        <v>221</v>
      </c>
      <c r="F222" s="47" t="s">
        <v>298</v>
      </c>
      <c r="G222" s="171" t="s">
        <v>222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224</v>
      </c>
      <c r="C223" s="91" t="s">
        <v>411</v>
      </c>
      <c r="D223" s="18" t="s">
        <v>225</v>
      </c>
      <c r="E223" s="172" t="s">
        <v>226</v>
      </c>
      <c r="F223" s="172"/>
      <c r="G223" s="18" t="s">
        <v>227</v>
      </c>
      <c r="H223" s="17" t="s">
        <v>228</v>
      </c>
      <c r="I223" s="18" t="s">
        <v>229</v>
      </c>
      <c r="J223" s="18" t="s">
        <v>230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220</v>
      </c>
      <c r="C277" s="170"/>
      <c r="D277" s="47" t="str">
        <f>基本データ入力!$B$8</f>
        <v>JA1QRZ</v>
      </c>
      <c r="E277" s="52" t="s">
        <v>221</v>
      </c>
      <c r="F277" s="47" t="s">
        <v>298</v>
      </c>
      <c r="G277" s="171" t="s">
        <v>222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224</v>
      </c>
      <c r="C278" s="91" t="s">
        <v>411</v>
      </c>
      <c r="D278" s="18" t="s">
        <v>225</v>
      </c>
      <c r="E278" s="172" t="s">
        <v>226</v>
      </c>
      <c r="F278" s="172"/>
      <c r="G278" s="18" t="s">
        <v>227</v>
      </c>
      <c r="H278" s="17" t="s">
        <v>228</v>
      </c>
      <c r="I278" s="18" t="s">
        <v>229</v>
      </c>
      <c r="J278" s="18" t="s">
        <v>230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220</v>
      </c>
      <c r="C332" s="170"/>
      <c r="D332" s="47" t="str">
        <f>基本データ入力!$B$8</f>
        <v>JA1QRZ</v>
      </c>
      <c r="E332" s="52" t="s">
        <v>221</v>
      </c>
      <c r="F332" s="47" t="s">
        <v>298</v>
      </c>
      <c r="G332" s="171" t="s">
        <v>222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224</v>
      </c>
      <c r="C333" s="91" t="s">
        <v>411</v>
      </c>
      <c r="D333" s="18" t="s">
        <v>225</v>
      </c>
      <c r="E333" s="172" t="s">
        <v>226</v>
      </c>
      <c r="F333" s="172"/>
      <c r="G333" s="18" t="s">
        <v>227</v>
      </c>
      <c r="H333" s="17" t="s">
        <v>228</v>
      </c>
      <c r="I333" s="18" t="s">
        <v>229</v>
      </c>
      <c r="J333" s="18" t="s">
        <v>230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220</v>
      </c>
      <c r="C387" s="170"/>
      <c r="D387" s="47" t="str">
        <f>基本データ入力!$B$8</f>
        <v>JA1QRZ</v>
      </c>
      <c r="E387" s="52" t="s">
        <v>221</v>
      </c>
      <c r="F387" s="47" t="s">
        <v>298</v>
      </c>
      <c r="G387" s="171" t="s">
        <v>222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224</v>
      </c>
      <c r="C388" s="91" t="s">
        <v>411</v>
      </c>
      <c r="D388" s="18" t="s">
        <v>225</v>
      </c>
      <c r="E388" s="172" t="s">
        <v>226</v>
      </c>
      <c r="F388" s="172"/>
      <c r="G388" s="18" t="s">
        <v>227</v>
      </c>
      <c r="H388" s="17" t="s">
        <v>228</v>
      </c>
      <c r="I388" s="18" t="s">
        <v>229</v>
      </c>
      <c r="J388" s="18" t="s">
        <v>230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220</v>
      </c>
      <c r="C442" s="170"/>
      <c r="D442" s="47" t="str">
        <f>基本データ入力!$B$8</f>
        <v>JA1QRZ</v>
      </c>
      <c r="E442" s="52" t="s">
        <v>221</v>
      </c>
      <c r="F442" s="47" t="s">
        <v>298</v>
      </c>
      <c r="G442" s="171" t="s">
        <v>222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224</v>
      </c>
      <c r="C443" s="91" t="s">
        <v>411</v>
      </c>
      <c r="D443" s="18" t="s">
        <v>225</v>
      </c>
      <c r="E443" s="172" t="s">
        <v>226</v>
      </c>
      <c r="F443" s="172"/>
      <c r="G443" s="18" t="s">
        <v>227</v>
      </c>
      <c r="H443" s="17" t="s">
        <v>228</v>
      </c>
      <c r="I443" s="18" t="s">
        <v>229</v>
      </c>
      <c r="J443" s="18" t="s">
        <v>230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220</v>
      </c>
      <c r="C497" s="170"/>
      <c r="D497" s="47" t="str">
        <f>基本データ入力!$B$8</f>
        <v>JA1QRZ</v>
      </c>
      <c r="E497" s="52" t="s">
        <v>221</v>
      </c>
      <c r="F497" s="47" t="s">
        <v>298</v>
      </c>
      <c r="G497" s="171" t="s">
        <v>222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224</v>
      </c>
      <c r="C498" s="91" t="s">
        <v>411</v>
      </c>
      <c r="D498" s="18" t="s">
        <v>225</v>
      </c>
      <c r="E498" s="172" t="s">
        <v>226</v>
      </c>
      <c r="F498" s="172"/>
      <c r="G498" s="18" t="s">
        <v>227</v>
      </c>
      <c r="H498" s="17" t="s">
        <v>228</v>
      </c>
      <c r="I498" s="18" t="s">
        <v>229</v>
      </c>
      <c r="J498" s="18" t="s">
        <v>230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E498:F498"/>
    <mergeCell ref="L498:M499"/>
    <mergeCell ref="N498:T498"/>
    <mergeCell ref="B550:C550"/>
    <mergeCell ref="B496:D496"/>
    <mergeCell ref="G496:J496"/>
    <mergeCell ref="B497:C497"/>
    <mergeCell ref="G497:I497"/>
    <mergeCell ref="E443:F443"/>
    <mergeCell ref="L443:M444"/>
    <mergeCell ref="N443:T443"/>
    <mergeCell ref="B495:C495"/>
    <mergeCell ref="B441:D441"/>
    <mergeCell ref="G441:J441"/>
    <mergeCell ref="B442:C442"/>
    <mergeCell ref="G442:I442"/>
    <mergeCell ref="E388:F388"/>
    <mergeCell ref="L388:M389"/>
    <mergeCell ref="N388:T388"/>
    <mergeCell ref="B440:C440"/>
    <mergeCell ref="B386:D386"/>
    <mergeCell ref="G386:J386"/>
    <mergeCell ref="B387:C387"/>
    <mergeCell ref="G387:I387"/>
    <mergeCell ref="L3:M4"/>
    <mergeCell ref="N3:T3"/>
    <mergeCell ref="E3:F3"/>
    <mergeCell ref="B55:C55"/>
    <mergeCell ref="G1:J1"/>
    <mergeCell ref="B1:D1"/>
    <mergeCell ref="B2:C2"/>
    <mergeCell ref="G2:I2"/>
    <mergeCell ref="B56:D56"/>
    <mergeCell ref="G56:J56"/>
    <mergeCell ref="B57:C57"/>
    <mergeCell ref="G57:I57"/>
    <mergeCell ref="E58:F58"/>
    <mergeCell ref="N58:T58"/>
    <mergeCell ref="B110:C110"/>
    <mergeCell ref="B111:D111"/>
    <mergeCell ref="G111:J111"/>
    <mergeCell ref="B112:C112"/>
    <mergeCell ref="G112:I112"/>
    <mergeCell ref="L58:M59"/>
    <mergeCell ref="B220:C220"/>
    <mergeCell ref="E113:F113"/>
    <mergeCell ref="L113:M114"/>
    <mergeCell ref="N113:T113"/>
    <mergeCell ref="B165:C165"/>
    <mergeCell ref="B166:D166"/>
    <mergeCell ref="G166:J166"/>
    <mergeCell ref="B167:C167"/>
    <mergeCell ref="G167:I167"/>
    <mergeCell ref="E168:F168"/>
    <mergeCell ref="L168:M169"/>
    <mergeCell ref="N168:T168"/>
    <mergeCell ref="B221:D221"/>
    <mergeCell ref="G221:J221"/>
    <mergeCell ref="B222:C222"/>
    <mergeCell ref="G222:I222"/>
    <mergeCell ref="E223:F223"/>
    <mergeCell ref="N223:T223"/>
    <mergeCell ref="B275:C275"/>
    <mergeCell ref="B276:D276"/>
    <mergeCell ref="G276:J276"/>
    <mergeCell ref="B277:C277"/>
    <mergeCell ref="G277:I277"/>
    <mergeCell ref="L223:M224"/>
    <mergeCell ref="B385:C385"/>
    <mergeCell ref="E278:F278"/>
    <mergeCell ref="L278:M279"/>
    <mergeCell ref="N278:T278"/>
    <mergeCell ref="B330:C330"/>
    <mergeCell ref="B331:D331"/>
    <mergeCell ref="G331:J331"/>
    <mergeCell ref="B332:C332"/>
    <mergeCell ref="G332:I332"/>
    <mergeCell ref="E333:F333"/>
    <mergeCell ref="L333:M334"/>
    <mergeCell ref="N333:T333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E309"/>
  <sheetViews>
    <sheetView workbookViewId="0"/>
  </sheetViews>
  <sheetFormatPr defaultRowHeight="13.5"/>
  <cols>
    <col min="5" max="5" width="14.75" customWidth="1"/>
  </cols>
  <sheetData>
    <row r="1" spans="1:5">
      <c r="A1" s="92" t="s">
        <v>23</v>
      </c>
      <c r="B1" s="63"/>
      <c r="E1" s="1"/>
    </row>
    <row r="2" spans="1:5">
      <c r="A2" s="92" t="s">
        <v>320</v>
      </c>
      <c r="B2" s="63"/>
      <c r="E2" s="1"/>
    </row>
    <row r="3" spans="1:5">
      <c r="A3" s="92" t="s">
        <v>30</v>
      </c>
      <c r="B3" s="63"/>
      <c r="E3" s="1"/>
    </row>
    <row r="4" spans="1:5">
      <c r="A4" s="92" t="s">
        <v>79</v>
      </c>
      <c r="B4" s="63"/>
      <c r="E4" s="1"/>
    </row>
    <row r="5" spans="1:5">
      <c r="A5" s="92" t="s">
        <v>321</v>
      </c>
      <c r="B5" s="63"/>
      <c r="E5" s="1"/>
    </row>
    <row r="6" spans="1:5">
      <c r="A6" s="93" t="s">
        <v>322</v>
      </c>
      <c r="B6" s="63"/>
      <c r="E6" s="1"/>
    </row>
    <row r="7" spans="1:5">
      <c r="A7" s="92" t="s">
        <v>80</v>
      </c>
      <c r="B7" s="63"/>
      <c r="E7" s="1"/>
    </row>
    <row r="8" spans="1:5">
      <c r="A8" s="92" t="s">
        <v>22</v>
      </c>
      <c r="B8" s="63"/>
      <c r="E8" s="1"/>
    </row>
    <row r="9" spans="1:5">
      <c r="A9" s="93" t="s">
        <v>323</v>
      </c>
      <c r="B9" s="63"/>
      <c r="E9" s="1"/>
    </row>
    <row r="10" spans="1:5">
      <c r="A10" s="92" t="s">
        <v>20</v>
      </c>
      <c r="B10" s="63"/>
      <c r="E10" s="1"/>
    </row>
    <row r="11" spans="1:5">
      <c r="A11" s="93" t="s">
        <v>324</v>
      </c>
      <c r="B11" s="63"/>
      <c r="E11" s="1"/>
    </row>
    <row r="12" spans="1:5">
      <c r="A12" s="92" t="s">
        <v>27</v>
      </c>
      <c r="B12" s="63"/>
      <c r="E12" s="1"/>
    </row>
    <row r="13" spans="1:5">
      <c r="A13" s="92" t="s">
        <v>81</v>
      </c>
      <c r="B13" s="63"/>
      <c r="E13" s="1"/>
    </row>
    <row r="14" spans="1:5">
      <c r="A14" s="93" t="s">
        <v>82</v>
      </c>
      <c r="B14" s="63"/>
      <c r="E14" s="1"/>
    </row>
    <row r="15" spans="1:5">
      <c r="A15" s="92" t="s">
        <v>325</v>
      </c>
      <c r="B15" s="63"/>
      <c r="E15" s="1"/>
    </row>
    <row r="16" spans="1:5">
      <c r="A16" s="92" t="s">
        <v>354</v>
      </c>
      <c r="B16" s="63"/>
      <c r="E16" s="1"/>
    </row>
    <row r="17" spans="1:5">
      <c r="A17" s="92" t="s">
        <v>83</v>
      </c>
      <c r="B17" s="63"/>
      <c r="E17" s="1"/>
    </row>
    <row r="18" spans="1:5">
      <c r="A18" s="92" t="s">
        <v>25</v>
      </c>
      <c r="B18" s="63"/>
      <c r="E18" s="1"/>
    </row>
    <row r="19" spans="1:5">
      <c r="A19" s="92" t="s">
        <v>28</v>
      </c>
      <c r="B19" s="63"/>
      <c r="E19" s="1"/>
    </row>
    <row r="20" spans="1:5">
      <c r="A20" s="92" t="s">
        <v>326</v>
      </c>
      <c r="B20" s="63"/>
      <c r="E20" s="1"/>
    </row>
    <row r="21" spans="1:5">
      <c r="A21" s="92" t="s">
        <v>327</v>
      </c>
      <c r="B21" s="63"/>
      <c r="E21" s="1"/>
    </row>
    <row r="22" spans="1:5">
      <c r="A22" s="92" t="s">
        <v>328</v>
      </c>
      <c r="B22" s="63"/>
      <c r="E22" s="1"/>
    </row>
    <row r="23" spans="1:5">
      <c r="A23" s="92" t="s">
        <v>329</v>
      </c>
      <c r="B23" s="63"/>
      <c r="E23" s="1"/>
    </row>
    <row r="24" spans="1:5">
      <c r="A24" s="92" t="s">
        <v>84</v>
      </c>
      <c r="B24" s="63"/>
      <c r="E24" s="1"/>
    </row>
    <row r="25" spans="1:5">
      <c r="A25" s="92" t="s">
        <v>85</v>
      </c>
      <c r="B25" s="63"/>
      <c r="E25" s="1"/>
    </row>
    <row r="26" spans="1:5">
      <c r="A26" s="92" t="s">
        <v>330</v>
      </c>
      <c r="B26" s="63"/>
      <c r="E26" s="1"/>
    </row>
    <row r="27" spans="1:5">
      <c r="A27" s="92" t="s">
        <v>331</v>
      </c>
      <c r="B27" s="63"/>
      <c r="E27" s="1"/>
    </row>
    <row r="28" spans="1:5">
      <c r="A28" s="93" t="s">
        <v>332</v>
      </c>
      <c r="B28" s="63"/>
      <c r="E28" s="1"/>
    </row>
    <row r="29" spans="1:5">
      <c r="A29" s="93" t="s">
        <v>86</v>
      </c>
      <c r="B29" s="63"/>
      <c r="E29" s="1"/>
    </row>
    <row r="30" spans="1:5">
      <c r="A30" s="92" t="s">
        <v>87</v>
      </c>
      <c r="B30" s="63"/>
      <c r="E30" s="1"/>
    </row>
    <row r="31" spans="1:5">
      <c r="A31" s="92" t="s">
        <v>333</v>
      </c>
      <c r="B31" s="63"/>
      <c r="E31" s="1"/>
    </row>
    <row r="32" spans="1:5">
      <c r="A32" s="92" t="s">
        <v>24</v>
      </c>
      <c r="B32" s="63"/>
      <c r="E32" s="1"/>
    </row>
    <row r="33" spans="1:5">
      <c r="A33" s="92" t="s">
        <v>42</v>
      </c>
      <c r="B33" s="63"/>
      <c r="E33" s="1"/>
    </row>
    <row r="34" spans="1:5">
      <c r="A34" s="93" t="s">
        <v>334</v>
      </c>
      <c r="B34" s="63"/>
      <c r="E34" s="1"/>
    </row>
    <row r="35" spans="1:5">
      <c r="A35" s="92" t="s">
        <v>335</v>
      </c>
      <c r="B35" s="63"/>
      <c r="E35" s="1"/>
    </row>
    <row r="36" spans="1:5">
      <c r="A36" s="93" t="s">
        <v>336</v>
      </c>
      <c r="B36" s="63"/>
      <c r="E36" s="1"/>
    </row>
    <row r="37" spans="1:5">
      <c r="A37" s="92" t="s">
        <v>337</v>
      </c>
      <c r="B37" s="63"/>
      <c r="E37" s="1"/>
    </row>
    <row r="38" spans="1:5">
      <c r="A38" s="92" t="s">
        <v>88</v>
      </c>
      <c r="B38" s="63"/>
      <c r="E38" s="1"/>
    </row>
    <row r="39" spans="1:5">
      <c r="A39" s="92" t="s">
        <v>89</v>
      </c>
      <c r="B39" s="63"/>
      <c r="E39" s="1"/>
    </row>
    <row r="40" spans="1:5">
      <c r="A40" s="93" t="s">
        <v>338</v>
      </c>
      <c r="B40" s="63"/>
      <c r="E40" s="1"/>
    </row>
    <row r="41" spans="1:5">
      <c r="A41" s="92" t="s">
        <v>32</v>
      </c>
      <c r="B41" s="63"/>
      <c r="E41" s="1"/>
    </row>
    <row r="42" spans="1:5">
      <c r="A42" s="92" t="s">
        <v>90</v>
      </c>
      <c r="B42" s="63"/>
      <c r="E42" s="1"/>
    </row>
    <row r="43" spans="1:5">
      <c r="A43" s="93" t="s">
        <v>339</v>
      </c>
      <c r="B43" s="63"/>
      <c r="E43" s="1"/>
    </row>
    <row r="44" spans="1:5">
      <c r="A44" s="93" t="s">
        <v>340</v>
      </c>
      <c r="B44" s="63"/>
      <c r="E44" s="1"/>
    </row>
    <row r="45" spans="1:5">
      <c r="A45" s="92" t="s">
        <v>91</v>
      </c>
      <c r="B45" s="63"/>
      <c r="E45" s="1"/>
    </row>
    <row r="46" spans="1:5">
      <c r="A46" s="92" t="s">
        <v>92</v>
      </c>
      <c r="B46" s="63"/>
      <c r="E46" s="1"/>
    </row>
    <row r="47" spans="1:5">
      <c r="A47" s="92" t="s">
        <v>341</v>
      </c>
      <c r="B47" s="63"/>
      <c r="E47" s="1"/>
    </row>
    <row r="48" spans="1:5">
      <c r="A48" s="92" t="s">
        <v>93</v>
      </c>
      <c r="B48" s="63"/>
      <c r="E48" s="1"/>
    </row>
    <row r="49" spans="1:5">
      <c r="A49" s="92" t="s">
        <v>94</v>
      </c>
      <c r="B49" s="63"/>
      <c r="E49" s="1"/>
    </row>
    <row r="50" spans="1:5">
      <c r="A50" s="92" t="s">
        <v>19</v>
      </c>
      <c r="B50" s="63"/>
      <c r="E50" s="1"/>
    </row>
    <row r="51" spans="1:5">
      <c r="A51" s="94" t="s">
        <v>95</v>
      </c>
      <c r="B51" s="63"/>
      <c r="E51" s="1"/>
    </row>
    <row r="52" spans="1:5">
      <c r="A52" s="94" t="s">
        <v>96</v>
      </c>
      <c r="B52" s="63"/>
      <c r="E52" s="1"/>
    </row>
    <row r="53" spans="1:5">
      <c r="A53" s="93" t="s">
        <v>97</v>
      </c>
      <c r="B53" s="63"/>
      <c r="E53" s="1"/>
    </row>
    <row r="54" spans="1:5">
      <c r="A54" s="93" t="s">
        <v>98</v>
      </c>
      <c r="B54" s="63"/>
      <c r="E54" s="1"/>
    </row>
    <row r="55" spans="1:5">
      <c r="A55" s="92" t="s">
        <v>99</v>
      </c>
      <c r="B55" s="63"/>
      <c r="E55" s="1"/>
    </row>
    <row r="56" spans="1:5">
      <c r="A56" s="92" t="s">
        <v>342</v>
      </c>
      <c r="B56" s="63"/>
      <c r="E56" s="1"/>
    </row>
    <row r="57" spans="1:5">
      <c r="A57" s="93" t="s">
        <v>343</v>
      </c>
      <c r="B57" s="63"/>
      <c r="E57" s="1"/>
    </row>
    <row r="58" spans="1:5">
      <c r="A58" s="93" t="s">
        <v>344</v>
      </c>
      <c r="B58" s="63"/>
      <c r="E58" s="1"/>
    </row>
    <row r="59" spans="1:5">
      <c r="A59" s="93" t="s">
        <v>352</v>
      </c>
      <c r="B59" s="63"/>
      <c r="E59" s="1"/>
    </row>
    <row r="60" spans="1:5">
      <c r="A60" s="93" t="s">
        <v>100</v>
      </c>
      <c r="B60" s="63"/>
      <c r="E60" s="1"/>
    </row>
    <row r="61" spans="1:5">
      <c r="A61" s="92" t="s">
        <v>101</v>
      </c>
      <c r="B61" s="63"/>
      <c r="E61" s="1"/>
    </row>
    <row r="62" spans="1:5">
      <c r="A62" s="92" t="s">
        <v>102</v>
      </c>
      <c r="B62" s="63"/>
      <c r="E62" s="1"/>
    </row>
    <row r="63" spans="1:5">
      <c r="A63" s="92" t="s">
        <v>103</v>
      </c>
      <c r="B63" s="63"/>
      <c r="E63" s="1"/>
    </row>
    <row r="64" spans="1:5">
      <c r="A64" s="92" t="s">
        <v>43</v>
      </c>
      <c r="B64" s="63"/>
      <c r="E64" s="1"/>
    </row>
    <row r="65" spans="1:5">
      <c r="A65" s="94" t="s">
        <v>104</v>
      </c>
      <c r="B65" s="63"/>
      <c r="E65" s="1"/>
    </row>
    <row r="66" spans="1:5">
      <c r="A66" s="92" t="s">
        <v>105</v>
      </c>
      <c r="B66" s="63"/>
      <c r="E66" s="1"/>
    </row>
    <row r="67" spans="1:5">
      <c r="A67" s="94" t="s">
        <v>106</v>
      </c>
      <c r="B67" s="63"/>
      <c r="E67" s="1"/>
    </row>
    <row r="68" spans="1:5">
      <c r="A68" s="94" t="s">
        <v>107</v>
      </c>
      <c r="B68" s="63"/>
      <c r="E68" s="1"/>
    </row>
    <row r="69" spans="1:5">
      <c r="A69" s="92" t="s">
        <v>345</v>
      </c>
      <c r="B69" s="63"/>
      <c r="E69" s="1"/>
    </row>
    <row r="70" spans="1:5">
      <c r="A70" s="92" t="s">
        <v>108</v>
      </c>
      <c r="B70" s="63"/>
      <c r="E70" s="1"/>
    </row>
    <row r="71" spans="1:5">
      <c r="A71" s="93" t="s">
        <v>21</v>
      </c>
      <c r="B71" s="63"/>
      <c r="E71" s="1"/>
    </row>
    <row r="72" spans="1:5">
      <c r="A72" s="92" t="s">
        <v>109</v>
      </c>
      <c r="B72" s="63"/>
      <c r="E72" s="1"/>
    </row>
    <row r="73" spans="1:5">
      <c r="A73" s="92" t="s">
        <v>78</v>
      </c>
      <c r="B73" s="63"/>
      <c r="E73" s="1"/>
    </row>
    <row r="74" spans="1:5">
      <c r="A74" s="92" t="s">
        <v>110</v>
      </c>
      <c r="B74" s="63"/>
      <c r="E74" s="1"/>
    </row>
    <row r="75" spans="1:5">
      <c r="A75" s="94" t="s">
        <v>111</v>
      </c>
      <c r="B75" s="63"/>
      <c r="E75" s="1"/>
    </row>
    <row r="76" spans="1:5">
      <c r="A76" s="92" t="s">
        <v>112</v>
      </c>
      <c r="B76" s="63"/>
      <c r="E76" s="1"/>
    </row>
    <row r="77" spans="1:5">
      <c r="A77" s="93" t="s">
        <v>346</v>
      </c>
      <c r="B77" s="63"/>
      <c r="E77" s="1"/>
    </row>
    <row r="78" spans="1:5">
      <c r="A78" s="92" t="s">
        <v>113</v>
      </c>
      <c r="B78" s="63"/>
      <c r="E78" s="1"/>
    </row>
    <row r="79" spans="1:5">
      <c r="A79" s="92" t="s">
        <v>114</v>
      </c>
      <c r="B79" s="63"/>
      <c r="E79" s="1"/>
    </row>
    <row r="80" spans="1:5">
      <c r="A80" s="93" t="s">
        <v>26</v>
      </c>
      <c r="B80" s="63"/>
      <c r="E80" s="1"/>
    </row>
    <row r="81" spans="1:5">
      <c r="A81" s="92" t="s">
        <v>29</v>
      </c>
      <c r="B81" s="63"/>
      <c r="E81" s="1"/>
    </row>
    <row r="82" spans="1:5">
      <c r="A82" s="93" t="s">
        <v>41</v>
      </c>
      <c r="B82" s="63"/>
      <c r="E82" s="1"/>
    </row>
    <row r="83" spans="1:5">
      <c r="A83" s="92" t="s">
        <v>115</v>
      </c>
      <c r="B83" s="63"/>
      <c r="E83" s="1"/>
    </row>
    <row r="84" spans="1:5">
      <c r="A84" s="92" t="s">
        <v>116</v>
      </c>
      <c r="B84" s="63"/>
      <c r="E84" s="1"/>
    </row>
    <row r="85" spans="1:5">
      <c r="A85" s="92" t="s">
        <v>117</v>
      </c>
      <c r="B85" s="63"/>
      <c r="E85" s="1"/>
    </row>
    <row r="86" spans="1:5">
      <c r="A86" s="93" t="s">
        <v>347</v>
      </c>
      <c r="B86" s="63"/>
      <c r="E86" s="1"/>
    </row>
    <row r="87" spans="1:5">
      <c r="A87" s="92" t="s">
        <v>348</v>
      </c>
      <c r="B87" s="63"/>
      <c r="E87" s="1"/>
    </row>
    <row r="88" spans="1:5">
      <c r="A88" s="92" t="s">
        <v>118</v>
      </c>
      <c r="B88" s="63"/>
      <c r="E88" s="1"/>
    </row>
    <row r="89" spans="1:5">
      <c r="A89" s="92" t="s">
        <v>119</v>
      </c>
      <c r="B89" s="63"/>
      <c r="E89" s="1"/>
    </row>
    <row r="90" spans="1:5">
      <c r="A90" s="92" t="s">
        <v>120</v>
      </c>
      <c r="B90" s="63"/>
      <c r="E90" s="1"/>
    </row>
    <row r="91" spans="1:5">
      <c r="A91" s="92" t="s">
        <v>121</v>
      </c>
      <c r="B91" s="63"/>
      <c r="E91" s="1"/>
    </row>
    <row r="92" spans="1:5">
      <c r="A92" s="92" t="s">
        <v>122</v>
      </c>
      <c r="B92" s="63"/>
      <c r="E92" s="1"/>
    </row>
    <row r="93" spans="1:5">
      <c r="A93" s="92" t="s">
        <v>123</v>
      </c>
      <c r="B93" s="63"/>
      <c r="E93" s="1"/>
    </row>
    <row r="94" spans="1:5">
      <c r="A94" s="92" t="s">
        <v>353</v>
      </c>
      <c r="B94" s="63"/>
      <c r="E94" s="1"/>
    </row>
    <row r="95" spans="1:5">
      <c r="A95" s="92" t="s">
        <v>124</v>
      </c>
      <c r="B95" s="63"/>
      <c r="E95" s="1"/>
    </row>
    <row r="96" spans="1:5">
      <c r="A96" s="92" t="s">
        <v>125</v>
      </c>
      <c r="B96" s="63"/>
      <c r="E96" s="1"/>
    </row>
    <row r="97" spans="1:5">
      <c r="A97" s="92" t="s">
        <v>126</v>
      </c>
      <c r="B97" s="63"/>
      <c r="E97" s="1"/>
    </row>
    <row r="98" spans="1:5">
      <c r="A98" s="93" t="s">
        <v>349</v>
      </c>
      <c r="B98" s="63"/>
      <c r="E98" s="1"/>
    </row>
    <row r="99" spans="1:5">
      <c r="A99" s="92" t="s">
        <v>127</v>
      </c>
      <c r="B99" s="63"/>
      <c r="E99" s="1"/>
    </row>
    <row r="100" spans="1:5">
      <c r="A100" s="92" t="s">
        <v>128</v>
      </c>
      <c r="B100" s="63"/>
      <c r="E100" s="1"/>
    </row>
    <row r="101" spans="1:5">
      <c r="A101" s="92" t="s">
        <v>129</v>
      </c>
      <c r="B101" s="63"/>
      <c r="E101" s="1"/>
    </row>
    <row r="102" spans="1:5">
      <c r="A102" s="92" t="s">
        <v>130</v>
      </c>
      <c r="B102" s="63"/>
      <c r="E102" s="1"/>
    </row>
    <row r="103" spans="1:5">
      <c r="A103" s="92" t="s">
        <v>131</v>
      </c>
      <c r="B103" s="63"/>
      <c r="E103" s="1"/>
    </row>
    <row r="104" spans="1:5">
      <c r="A104" s="93" t="s">
        <v>180</v>
      </c>
      <c r="B104" s="63"/>
      <c r="E104" s="1"/>
    </row>
    <row r="105" spans="1:5">
      <c r="A105" s="92" t="s">
        <v>132</v>
      </c>
      <c r="B105" s="63"/>
      <c r="E105" s="1"/>
    </row>
    <row r="106" spans="1:5">
      <c r="A106" s="93" t="s">
        <v>133</v>
      </c>
      <c r="B106" s="63"/>
      <c r="E106" s="1"/>
    </row>
    <row r="107" spans="1:5">
      <c r="A107" s="92" t="s">
        <v>350</v>
      </c>
      <c r="B107" s="63"/>
      <c r="E107" s="1"/>
    </row>
    <row r="108" spans="1:5">
      <c r="A108" s="92" t="s">
        <v>351</v>
      </c>
      <c r="B108" s="63"/>
      <c r="E108" s="1"/>
    </row>
    <row r="109" spans="1:5">
      <c r="A109" s="93"/>
      <c r="B109" s="63"/>
      <c r="E109" s="1"/>
    </row>
    <row r="110" spans="1:5">
      <c r="A110" s="93"/>
      <c r="B110" s="63"/>
      <c r="E110" s="1"/>
    </row>
    <row r="111" spans="1:5">
      <c r="A111" s="93"/>
      <c r="B111" s="63"/>
      <c r="E111" s="1"/>
    </row>
    <row r="112" spans="1:5">
      <c r="A112" s="93"/>
      <c r="B112" s="63"/>
      <c r="E112" s="1"/>
    </row>
    <row r="113" spans="1:5">
      <c r="A113" s="93"/>
      <c r="B113" s="63"/>
      <c r="E113" s="1"/>
    </row>
    <row r="114" spans="1:5">
      <c r="A114" s="93"/>
      <c r="B114" s="63"/>
      <c r="E114" s="1"/>
    </row>
    <row r="115" spans="1:5">
      <c r="A115" s="93"/>
      <c r="B115" s="63"/>
      <c r="E115" s="1"/>
    </row>
    <row r="116" spans="1:5">
      <c r="A116" s="93"/>
      <c r="B116" s="63"/>
      <c r="E116" s="1"/>
    </row>
    <row r="117" spans="1:5">
      <c r="A117" s="87"/>
      <c r="B117" s="63"/>
      <c r="E117" s="1"/>
    </row>
    <row r="118" spans="1:5">
      <c r="A118" s="87"/>
      <c r="B118" s="63"/>
      <c r="E118" s="1"/>
    </row>
    <row r="119" spans="1:5">
      <c r="A119" s="87"/>
      <c r="B119" s="63"/>
      <c r="E119" s="1"/>
    </row>
    <row r="120" spans="1:5">
      <c r="A120" s="87"/>
      <c r="B120" s="63"/>
      <c r="E120" s="1"/>
    </row>
    <row r="121" spans="1:5">
      <c r="A121" s="87"/>
      <c r="B121" s="63"/>
      <c r="E121" s="1"/>
    </row>
    <row r="122" spans="1:5">
      <c r="A122" s="87"/>
      <c r="B122" s="63"/>
      <c r="E122" s="1"/>
    </row>
    <row r="123" spans="1:5">
      <c r="A123" s="87"/>
      <c r="B123" s="63"/>
      <c r="E123" s="1"/>
    </row>
    <row r="124" spans="1:5">
      <c r="A124" s="87"/>
      <c r="B124" s="63"/>
      <c r="E124" s="1"/>
    </row>
    <row r="125" spans="1:5">
      <c r="A125" s="87"/>
      <c r="B125" s="63"/>
      <c r="E125" s="1"/>
    </row>
    <row r="126" spans="1:5">
      <c r="A126" s="87"/>
      <c r="B126" s="63"/>
      <c r="E126" s="1"/>
    </row>
    <row r="127" spans="1:5">
      <c r="A127" s="87"/>
      <c r="B127" s="63"/>
      <c r="E127" s="1"/>
    </row>
    <row r="128" spans="1:5">
      <c r="A128" s="87"/>
      <c r="B128" s="63"/>
      <c r="E128" s="1"/>
    </row>
    <row r="129" spans="1:5">
      <c r="A129" s="87"/>
      <c r="B129" s="63"/>
      <c r="E129" s="1"/>
    </row>
    <row r="130" spans="1:5">
      <c r="A130" s="87"/>
      <c r="B130" s="63"/>
      <c r="E130" s="1"/>
    </row>
    <row r="131" spans="1:5">
      <c r="A131" s="87"/>
      <c r="B131" s="63"/>
      <c r="E131" s="1"/>
    </row>
    <row r="132" spans="1:5">
      <c r="A132" s="87"/>
      <c r="B132" s="63"/>
      <c r="E132" s="1"/>
    </row>
    <row r="133" spans="1:5">
      <c r="A133" s="87"/>
      <c r="B133" s="63"/>
      <c r="E133" s="1"/>
    </row>
    <row r="134" spans="1:5">
      <c r="A134" s="87"/>
      <c r="E134" s="1"/>
    </row>
    <row r="135" spans="1:5">
      <c r="A135" s="87"/>
      <c r="E135" s="1"/>
    </row>
    <row r="136" spans="1:5">
      <c r="A136" s="87"/>
      <c r="E136" s="1"/>
    </row>
    <row r="137" spans="1:5">
      <c r="E137" s="1"/>
    </row>
    <row r="138" spans="1:5">
      <c r="E138" s="1"/>
    </row>
    <row r="139" spans="1:5">
      <c r="E139" s="1"/>
    </row>
    <row r="140" spans="1:5">
      <c r="E140" s="1"/>
    </row>
    <row r="141" spans="1:5">
      <c r="E141" s="1"/>
    </row>
    <row r="142" spans="1:5">
      <c r="E142" s="1"/>
    </row>
    <row r="143" spans="1:5">
      <c r="E143" s="1"/>
    </row>
    <row r="144" spans="1:5">
      <c r="E144" s="1"/>
    </row>
    <row r="145" spans="5:5">
      <c r="E145" s="1"/>
    </row>
    <row r="146" spans="5:5">
      <c r="E146" s="1"/>
    </row>
    <row r="147" spans="5:5">
      <c r="E147" s="1"/>
    </row>
    <row r="148" spans="5:5">
      <c r="E148" s="1"/>
    </row>
    <row r="149" spans="5:5">
      <c r="E149" s="1"/>
    </row>
    <row r="150" spans="5:5">
      <c r="E150" s="1"/>
    </row>
    <row r="151" spans="5:5">
      <c r="E151" s="1"/>
    </row>
    <row r="152" spans="5:5">
      <c r="E152" s="1"/>
    </row>
    <row r="153" spans="5:5">
      <c r="E153" s="1"/>
    </row>
    <row r="154" spans="5:5">
      <c r="E154" s="1"/>
    </row>
    <row r="155" spans="5:5">
      <c r="E155" s="1"/>
    </row>
    <row r="156" spans="5:5">
      <c r="E156" s="1"/>
    </row>
    <row r="157" spans="5:5">
      <c r="E157" s="1"/>
    </row>
    <row r="158" spans="5:5">
      <c r="E158" s="1"/>
    </row>
    <row r="159" spans="5:5">
      <c r="E159" s="1"/>
    </row>
    <row r="160" spans="5:5">
      <c r="E160" s="1"/>
    </row>
    <row r="161" spans="5:5">
      <c r="E161" s="1"/>
    </row>
    <row r="162" spans="5:5">
      <c r="E162" s="1"/>
    </row>
    <row r="163" spans="5:5">
      <c r="E163" s="1"/>
    </row>
    <row r="164" spans="5:5">
      <c r="E164" s="1"/>
    </row>
    <row r="165" spans="5:5">
      <c r="E165" s="1"/>
    </row>
    <row r="166" spans="5:5">
      <c r="E166" s="1"/>
    </row>
    <row r="167" spans="5:5">
      <c r="E167" s="1"/>
    </row>
    <row r="168" spans="5:5">
      <c r="E168" s="1"/>
    </row>
    <row r="169" spans="5:5">
      <c r="E169" s="1"/>
    </row>
    <row r="170" spans="5:5">
      <c r="E170" s="1"/>
    </row>
    <row r="171" spans="5:5">
      <c r="E171" s="1"/>
    </row>
    <row r="172" spans="5:5">
      <c r="E172" s="1"/>
    </row>
    <row r="173" spans="5:5">
      <c r="E173" s="1"/>
    </row>
    <row r="174" spans="5:5">
      <c r="E174" s="1"/>
    </row>
    <row r="175" spans="5:5">
      <c r="E175" s="1"/>
    </row>
    <row r="176" spans="5:5">
      <c r="E176" s="1"/>
    </row>
    <row r="177" spans="5:5">
      <c r="E177" s="1"/>
    </row>
    <row r="178" spans="5:5">
      <c r="E178" s="1"/>
    </row>
    <row r="179" spans="5:5">
      <c r="E179" s="1"/>
    </row>
    <row r="180" spans="5:5">
      <c r="E180" s="1"/>
    </row>
    <row r="181" spans="5:5">
      <c r="E181" s="1"/>
    </row>
    <row r="182" spans="5:5">
      <c r="E182" s="1"/>
    </row>
    <row r="183" spans="5:5">
      <c r="E183" s="1"/>
    </row>
    <row r="184" spans="5:5">
      <c r="E184" s="1"/>
    </row>
    <row r="185" spans="5:5">
      <c r="E185" s="1"/>
    </row>
    <row r="186" spans="5:5">
      <c r="E186" s="1"/>
    </row>
    <row r="187" spans="5:5">
      <c r="E187" s="1"/>
    </row>
    <row r="188" spans="5:5">
      <c r="E188" s="1"/>
    </row>
    <row r="189" spans="5:5">
      <c r="E189" s="1"/>
    </row>
    <row r="190" spans="5:5">
      <c r="E190" s="1"/>
    </row>
    <row r="191" spans="5:5">
      <c r="E191" s="1"/>
    </row>
    <row r="192" spans="5:5">
      <c r="E192" s="1"/>
    </row>
    <row r="193" spans="5:5">
      <c r="E193" s="1"/>
    </row>
    <row r="194" spans="5:5">
      <c r="E194" s="1"/>
    </row>
    <row r="195" spans="5:5">
      <c r="E195" s="1"/>
    </row>
    <row r="196" spans="5:5">
      <c r="E196" s="1"/>
    </row>
    <row r="197" spans="5:5">
      <c r="E197" s="1"/>
    </row>
    <row r="198" spans="5:5">
      <c r="E198" s="1"/>
    </row>
    <row r="199" spans="5:5">
      <c r="E199" s="1"/>
    </row>
    <row r="200" spans="5:5">
      <c r="E200" s="1"/>
    </row>
    <row r="201" spans="5:5">
      <c r="E201" s="1"/>
    </row>
    <row r="202" spans="5:5">
      <c r="E202" s="1"/>
    </row>
    <row r="203" spans="5:5">
      <c r="E203" s="1"/>
    </row>
    <row r="204" spans="5:5">
      <c r="E204" s="1"/>
    </row>
    <row r="205" spans="5:5">
      <c r="E205" s="1"/>
    </row>
    <row r="206" spans="5:5">
      <c r="E206" s="1"/>
    </row>
    <row r="207" spans="5:5">
      <c r="E207" s="1"/>
    </row>
    <row r="208" spans="5:5">
      <c r="E208" s="1"/>
    </row>
    <row r="209" spans="5:5">
      <c r="E209" s="1"/>
    </row>
    <row r="210" spans="5:5">
      <c r="E210" s="1"/>
    </row>
    <row r="211" spans="5:5">
      <c r="E211" s="1"/>
    </row>
    <row r="212" spans="5:5">
      <c r="E212" s="1"/>
    </row>
    <row r="213" spans="5:5">
      <c r="E213" s="1"/>
    </row>
    <row r="214" spans="5:5">
      <c r="E214" s="1"/>
    </row>
    <row r="215" spans="5:5">
      <c r="E215" s="1"/>
    </row>
    <row r="216" spans="5:5">
      <c r="E216" s="1"/>
    </row>
    <row r="217" spans="5:5">
      <c r="E217" s="1"/>
    </row>
    <row r="218" spans="5:5">
      <c r="E218" s="1"/>
    </row>
    <row r="219" spans="5:5">
      <c r="E219" s="1"/>
    </row>
    <row r="220" spans="5:5">
      <c r="E220" s="1"/>
    </row>
    <row r="221" spans="5:5">
      <c r="E221" s="1"/>
    </row>
    <row r="222" spans="5:5">
      <c r="E222" s="1"/>
    </row>
    <row r="223" spans="5:5">
      <c r="E223" s="1"/>
    </row>
    <row r="224" spans="5:5">
      <c r="E224" s="1"/>
    </row>
    <row r="225" spans="5:5">
      <c r="E225" s="1"/>
    </row>
    <row r="226" spans="5:5">
      <c r="E226" s="1"/>
    </row>
    <row r="227" spans="5:5">
      <c r="E227" s="1"/>
    </row>
    <row r="228" spans="5:5">
      <c r="E228" s="1"/>
    </row>
    <row r="229" spans="5:5">
      <c r="E229" s="1"/>
    </row>
    <row r="230" spans="5:5">
      <c r="E230" s="1"/>
    </row>
    <row r="231" spans="5:5">
      <c r="E231" s="1"/>
    </row>
    <row r="232" spans="5:5">
      <c r="E232" s="1"/>
    </row>
    <row r="233" spans="5:5">
      <c r="E233" s="1"/>
    </row>
    <row r="234" spans="5:5">
      <c r="E234" s="1"/>
    </row>
    <row r="235" spans="5:5">
      <c r="E235" s="1"/>
    </row>
    <row r="236" spans="5:5">
      <c r="E236" s="1"/>
    </row>
    <row r="237" spans="5:5">
      <c r="E237" s="1"/>
    </row>
    <row r="238" spans="5:5">
      <c r="E238" s="1"/>
    </row>
    <row r="239" spans="5:5">
      <c r="E239" s="1"/>
    </row>
    <row r="240" spans="5:5">
      <c r="E240" s="1"/>
    </row>
    <row r="241" spans="5:5">
      <c r="E241" s="1"/>
    </row>
    <row r="242" spans="5:5">
      <c r="E242" s="1"/>
    </row>
    <row r="243" spans="5:5">
      <c r="E243" s="1"/>
    </row>
    <row r="244" spans="5:5">
      <c r="E244" s="1"/>
    </row>
    <row r="245" spans="5:5">
      <c r="E245" s="1"/>
    </row>
    <row r="246" spans="5:5">
      <c r="E246" s="1"/>
    </row>
    <row r="247" spans="5:5">
      <c r="E247" s="1"/>
    </row>
    <row r="248" spans="5:5">
      <c r="E248" s="1"/>
    </row>
    <row r="249" spans="5:5">
      <c r="E249" s="1"/>
    </row>
    <row r="250" spans="5:5">
      <c r="E250" s="1"/>
    </row>
    <row r="251" spans="5:5">
      <c r="E251" s="1"/>
    </row>
    <row r="252" spans="5:5">
      <c r="E252" s="1"/>
    </row>
    <row r="253" spans="5:5">
      <c r="E253" s="1"/>
    </row>
    <row r="254" spans="5:5">
      <c r="E254" s="1"/>
    </row>
    <row r="255" spans="5:5">
      <c r="E255" s="1"/>
    </row>
    <row r="256" spans="5:5">
      <c r="E256" s="1"/>
    </row>
    <row r="257" spans="5:5">
      <c r="E257" s="1"/>
    </row>
    <row r="258" spans="5:5">
      <c r="E258" s="1"/>
    </row>
    <row r="259" spans="5:5">
      <c r="E259" s="1"/>
    </row>
    <row r="260" spans="5:5">
      <c r="E260" s="1"/>
    </row>
    <row r="261" spans="5:5">
      <c r="E261" s="1"/>
    </row>
    <row r="262" spans="5:5">
      <c r="E262" s="1"/>
    </row>
    <row r="263" spans="5:5">
      <c r="E263" s="1"/>
    </row>
    <row r="264" spans="5:5">
      <c r="E264" s="1"/>
    </row>
    <row r="265" spans="5:5">
      <c r="E265" s="1"/>
    </row>
    <row r="266" spans="5:5">
      <c r="E266" s="1"/>
    </row>
    <row r="267" spans="5:5">
      <c r="E267" s="1"/>
    </row>
    <row r="268" spans="5:5">
      <c r="E268" s="1"/>
    </row>
    <row r="269" spans="5:5">
      <c r="E269" s="1"/>
    </row>
    <row r="270" spans="5:5">
      <c r="E270" s="1"/>
    </row>
    <row r="271" spans="5:5">
      <c r="E271" s="1"/>
    </row>
    <row r="272" spans="5:5">
      <c r="E272" s="1"/>
    </row>
    <row r="273" spans="5:5">
      <c r="E273" s="1"/>
    </row>
    <row r="274" spans="5:5">
      <c r="E274" s="1"/>
    </row>
    <row r="275" spans="5:5">
      <c r="E275" s="1"/>
    </row>
    <row r="276" spans="5:5">
      <c r="E276" s="1"/>
    </row>
    <row r="277" spans="5:5">
      <c r="E277" s="1"/>
    </row>
    <row r="278" spans="5:5">
      <c r="E278" s="1"/>
    </row>
    <row r="279" spans="5:5">
      <c r="E279" s="1"/>
    </row>
    <row r="280" spans="5:5">
      <c r="E280" s="1"/>
    </row>
    <row r="281" spans="5:5">
      <c r="E281" s="1"/>
    </row>
    <row r="282" spans="5:5">
      <c r="E282" s="1"/>
    </row>
    <row r="283" spans="5:5">
      <c r="E283" s="1"/>
    </row>
    <row r="284" spans="5:5">
      <c r="E284" s="1"/>
    </row>
    <row r="285" spans="5:5">
      <c r="E285" s="1"/>
    </row>
    <row r="286" spans="5:5">
      <c r="E286" s="1"/>
    </row>
    <row r="287" spans="5:5">
      <c r="E287" s="1"/>
    </row>
    <row r="288" spans="5:5">
      <c r="E288" s="1"/>
    </row>
    <row r="289" spans="5:5">
      <c r="E289" s="1"/>
    </row>
    <row r="290" spans="5:5">
      <c r="E290" s="1"/>
    </row>
    <row r="291" spans="5:5">
      <c r="E291" s="1"/>
    </row>
    <row r="292" spans="5:5">
      <c r="E292" s="1"/>
    </row>
    <row r="293" spans="5:5">
      <c r="E293" s="1"/>
    </row>
    <row r="294" spans="5:5">
      <c r="E294" s="1"/>
    </row>
    <row r="295" spans="5:5">
      <c r="E295" s="1"/>
    </row>
    <row r="296" spans="5:5">
      <c r="E296" s="1"/>
    </row>
    <row r="297" spans="5:5">
      <c r="E297" s="1"/>
    </row>
    <row r="298" spans="5:5">
      <c r="E298" s="1"/>
    </row>
    <row r="299" spans="5:5">
      <c r="E299" s="1"/>
    </row>
    <row r="300" spans="5:5">
      <c r="E300" s="1"/>
    </row>
    <row r="301" spans="5:5">
      <c r="E301" s="1"/>
    </row>
    <row r="302" spans="5:5">
      <c r="E302" s="1"/>
    </row>
    <row r="303" spans="5:5">
      <c r="E303" s="1"/>
    </row>
    <row r="304" spans="5:5">
      <c r="E304" s="1"/>
    </row>
    <row r="305" spans="5:5">
      <c r="E305" s="1"/>
    </row>
    <row r="306" spans="5:5">
      <c r="E306" s="1"/>
    </row>
    <row r="307" spans="5:5">
      <c r="E307" s="1"/>
    </row>
    <row r="308" spans="5:5">
      <c r="E308" s="1"/>
    </row>
    <row r="309" spans="5:5">
      <c r="E309" s="1"/>
    </row>
  </sheetData>
  <phoneticPr fontId="2"/>
  <pageMargins left="0.75" right="0.75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66"/>
  <sheetViews>
    <sheetView zoomScaleNormal="100" workbookViewId="0">
      <selection activeCell="F23" sqref="F23:F24"/>
    </sheetView>
  </sheetViews>
  <sheetFormatPr defaultRowHeight="13.5"/>
  <cols>
    <col min="1" max="2" width="10.625" customWidth="1"/>
    <col min="3" max="3" width="1.625" customWidth="1"/>
    <col min="4" max="4" width="10.625" customWidth="1"/>
    <col min="5" max="5" width="1.625" customWidth="1"/>
    <col min="6" max="6" width="10.625" customWidth="1"/>
    <col min="7" max="7" width="1.625" customWidth="1"/>
    <col min="8" max="8" width="6.625" customWidth="1"/>
    <col min="9" max="9" width="1.625" customWidth="1"/>
    <col min="10" max="10" width="2.625" customWidth="1"/>
    <col min="11" max="14" width="5.625" customWidth="1"/>
    <col min="15" max="15" width="4.625" customWidth="1"/>
  </cols>
  <sheetData>
    <row r="1" spans="1:15">
      <c r="M1" s="26" t="s">
        <v>44</v>
      </c>
    </row>
    <row r="2" spans="1:15" ht="14.25">
      <c r="B2" s="27" t="s">
        <v>45</v>
      </c>
      <c r="M2" s="28"/>
      <c r="N2" s="29"/>
      <c r="O2" s="30"/>
    </row>
    <row r="3" spans="1:15">
      <c r="M3" s="31"/>
      <c r="N3" s="32"/>
      <c r="O3" s="33"/>
    </row>
    <row r="4" spans="1:15">
      <c r="A4" s="128" t="s">
        <v>46</v>
      </c>
      <c r="B4" s="128" t="s">
        <v>47</v>
      </c>
      <c r="C4" s="34"/>
      <c r="D4" s="128" t="s">
        <v>48</v>
      </c>
      <c r="E4" s="34"/>
      <c r="F4" s="128" t="s">
        <v>49</v>
      </c>
      <c r="H4" s="110" t="s">
        <v>50</v>
      </c>
      <c r="I4" s="110"/>
      <c r="J4" s="110"/>
      <c r="K4" s="110"/>
      <c r="L4" s="110"/>
      <c r="M4" s="110"/>
      <c r="N4" s="110"/>
      <c r="O4" s="110"/>
    </row>
    <row r="5" spans="1:15">
      <c r="A5" s="128"/>
      <c r="B5" s="128"/>
      <c r="C5" s="34"/>
      <c r="D5" s="128"/>
      <c r="E5" s="34"/>
      <c r="F5" s="128"/>
      <c r="H5" s="118" t="str">
        <f>基本データ入力!B4</f>
        <v>第13回　JARL横須賀ｸﾗﾌﾞﾏﾗｿﾝｺﾝﾃｽﾄ</v>
      </c>
      <c r="I5" s="119"/>
      <c r="J5" s="119"/>
      <c r="K5" s="119"/>
      <c r="L5" s="119"/>
      <c r="M5" s="119"/>
      <c r="N5" s="119"/>
      <c r="O5" s="120"/>
    </row>
    <row r="6" spans="1:15">
      <c r="A6" s="57" t="s">
        <v>318</v>
      </c>
      <c r="B6" s="35">
        <f>'135kHz'!D$55+'135kHz'!D$110+'135kHz'!D$165+'135kHz'!D$220+'135kHz'!D$275+'135kHz'!D$330+'135kHz'!D$385+'135kHz'!D$440+'135kHz'!D$495+'135kHz'!D$550</f>
        <v>0</v>
      </c>
      <c r="D6" s="35">
        <f>'135kHz'!H$55+'135kHz'!H$110+'135kHz'!H$165+'135kHz'!H$220+'135kHz'!H$275+'135kHz'!H$330+'135kHz'!H$385+'135kHz'!H$440+'135kHz'!H$495+'135kHz'!H$550</f>
        <v>0</v>
      </c>
      <c r="F6" s="35"/>
      <c r="H6" s="121"/>
      <c r="I6" s="122"/>
      <c r="J6" s="122"/>
      <c r="K6" s="122"/>
      <c r="L6" s="122"/>
      <c r="M6" s="122"/>
      <c r="N6" s="122"/>
      <c r="O6" s="123"/>
    </row>
    <row r="7" spans="1:15">
      <c r="A7" s="57" t="s">
        <v>319</v>
      </c>
      <c r="B7" s="35">
        <f>'475kHz'!D$55+'475kHz'!D$110+'475kHz'!D$165+'475kHz'!D$220+'475kHz'!D$275+'475kHz'!D$330+'475kHz'!D$385+'475kHz'!D$440+'475kHz'!D$495+'475kHz'!D$550</f>
        <v>0</v>
      </c>
      <c r="D7" s="35">
        <f>'475kHz'!H$55+'475kHz'!H$110+'475kHz'!H$165+'475kHz'!H$220+'475kHz'!H$275+'475kHz'!H$330+'475kHz'!H$385+'475kHz'!H$440+'475kHz'!H$495+'475kHz'!H$550</f>
        <v>0</v>
      </c>
      <c r="F7" s="35"/>
    </row>
    <row r="8" spans="1:15">
      <c r="A8" s="57" t="s">
        <v>167</v>
      </c>
      <c r="B8" s="35">
        <f>'1R9MHz'!D$55+'1R9MHz'!D$110+'1R9MHz'!D$165+'1R9MHz'!D$220+'1R9MHz'!D$275+'1R9MHz'!D$330+'1R9MHz'!D$385+'1R9MHz'!D$440+'1R9MHz'!D$495+'1R9MHz'!D$550</f>
        <v>0</v>
      </c>
      <c r="D8" s="35">
        <f>'1R9MHz'!H$55+'1R9MHz'!H$110+'1R9MHz'!H$165+'1R9MHz'!H$220+'1R9MHz'!H$275+'1R9MHz'!H$330+'1R9MHz'!H$385+'1R9MHz'!H$440+'1R9MHz'!H$495+'1R9MHz'!H$550</f>
        <v>0</v>
      </c>
      <c r="F8" s="35"/>
      <c r="H8" s="110" t="s">
        <v>51</v>
      </c>
      <c r="I8" s="110"/>
      <c r="J8" s="110"/>
      <c r="K8" s="110"/>
      <c r="L8" s="110"/>
      <c r="M8" s="110"/>
      <c r="N8" s="110"/>
      <c r="O8" s="110"/>
    </row>
    <row r="9" spans="1:15">
      <c r="A9" s="57" t="s">
        <v>166</v>
      </c>
      <c r="B9" s="35">
        <f>'3R5MHz'!D$55+'3R5MHz'!D$110+'3R5MHz'!D$165+'3R5MHz'!D$220+'3R5MHz'!D$275+'3R5MHz'!D$330+'3R5MHz'!D$385+'3R5MHz'!D$440+'3R5MHz'!D$495+'3R5MHz'!D$550+'3R5MHz'!D$605+'3R5MHz'!D$660+'3R5MHz'!D$715+'3R5MHz'!D$770+'3R5MHz'!D$825+'3R5MHz'!D$880+'3R5MHz'!D$935+'3R5MHz'!D$990+'3R5MHz'!D$1045+'3R5MHz'!D$1100+'3R5MHz'!D$1155+'3R5MHz'!D$1210+'3R5MHz'!D$1265+'3R5MHz'!D$1320+'3R5MHz'!D$1375+'3R5MHz'!D$1430+'3R5MHz'!D$1485+'3R5MHz'!D$1540+'3R5MHz'!D$1595+'3R5MHz'!D$1650</f>
        <v>0</v>
      </c>
      <c r="D9" s="35">
        <f>'3R5MHz'!H$55+'3R5MHz'!H$110+'3R5MHz'!H$165+'3R5MHz'!H$220+'3R5MHz'!H$275+'3R5MHz'!H$330+'3R5MHz'!H$385+'3R5MHz'!H$440+'3R5MHz'!H$495+'3R5MHz'!H$550+'3R5MHz'!H$605+'3R5MHz'!H$660+'3R5MHz'!H$715+'3R5MHz'!H$770+'3R5MHz'!H$825+'3R5MHz'!H$880+'3R5MHz'!H$935+'3R5MHz'!H$990+'3R5MHz'!H$1045+'3R5MHz'!H$1100+'3R5MHz'!H$1155+'3R5MHz'!H$1210+'3R5MHz'!H$1265+'3R5MHz'!H$1320+'3R5MHz'!H$1375+'3R5MHz'!H$1430+'3R5MHz'!H$1485+'3R5MHz'!H$1540+'3R5MHz'!H$1595+'3R5MHz'!H$1650</f>
        <v>0</v>
      </c>
      <c r="F9" s="35"/>
      <c r="H9" s="124" t="s">
        <v>52</v>
      </c>
      <c r="I9" s="124"/>
      <c r="J9" s="124"/>
      <c r="K9" s="127" t="s">
        <v>53</v>
      </c>
      <c r="L9" s="127"/>
      <c r="M9" s="127"/>
      <c r="N9" s="127"/>
      <c r="O9" s="127"/>
    </row>
    <row r="10" spans="1:15">
      <c r="A10" s="57" t="s">
        <v>171</v>
      </c>
      <c r="B10" s="35">
        <f>'7MHz'!D$55+'7MHz'!D$110+'7MHz'!D$165+'7MHz'!D$220+'7MHz'!D$275+'7MHz'!D$330+'7MHz'!D$385+'7MHz'!D$440+'7MHz'!D$495+'7MHz'!D$550+'7MHz'!D$605+'7MHz'!D$660+'7MHz'!D$715+'7MHz'!D$770+'7MHz'!D$825+'7MHz'!D$880+'7MHz'!D$935+'7MHz'!D$990+'7MHz'!D$1045+'7MHz'!D$1100+'7MHz'!D$1155+'7MHz'!D$1210+'7MHz'!D$1265+'7MHz'!D$1320+'7MHz'!D$1375+'7MHz'!D$1430+'7MHz'!D$1485+'7MHz'!D$1540+'7MHz'!D$1595+'7MHz'!D$1650</f>
        <v>0</v>
      </c>
      <c r="D10" s="35">
        <f>'7MHz'!H$55+'7MHz'!H$110+'7MHz'!H$165+'7MHz'!H$220+'7MHz'!H$275+'7MHz'!H$330+'7MHz'!H$385+'7MHz'!H$440+'7MHz'!H$495+'7MHz'!H$550+'7MHz'!H$605+'7MHz'!H$660+'7MHz'!H$715+'7MHz'!H$770+'7MHz'!H$825+'7MHz'!H$880+'7MHz'!H$935+'7MHz'!H$990+'7MHz'!H$1045+'7MHz'!H$1100+'7MHz'!H$1155+'7MHz'!H$1210+'7MHz'!H$1265+'7MHz'!H$1320+'7MHz'!H$1375+'7MHz'!H$1430+'7MHz'!H$1485+'7MHz'!H$1540+'7MHz'!H$1595+'7MHz'!H$1650</f>
        <v>0</v>
      </c>
      <c r="F10" s="35"/>
      <c r="H10" s="125"/>
      <c r="I10" s="125"/>
      <c r="J10" s="126"/>
      <c r="K10" s="112"/>
      <c r="L10" s="113"/>
      <c r="M10" s="113"/>
      <c r="N10" s="113"/>
      <c r="O10" s="114"/>
    </row>
    <row r="11" spans="1:15">
      <c r="A11" s="57" t="s">
        <v>315</v>
      </c>
      <c r="B11" s="35">
        <f>'10MHz'!D$55+'10MHz'!D$110+'10MHz'!D$165+'10MHz'!D$220+'10MHz'!D$275+'10MHz'!D$330+'10MHz'!D$385+'10MHz'!D$440+'10MHz'!D$495+'10MHz'!D$550</f>
        <v>0</v>
      </c>
      <c r="D11" s="35">
        <f>'10MHz'!H$55+'10MHz'!H$110+'10MHz'!H$165+'10MHz'!H$220+'10MHz'!H$275+'10MHz'!H$330+'10MHz'!H$385+'10MHz'!H$440+'10MHz'!H$495+'10MHz'!H$550</f>
        <v>0</v>
      </c>
      <c r="F11" s="35"/>
      <c r="H11" s="125"/>
      <c r="I11" s="125"/>
      <c r="J11" s="126"/>
      <c r="K11" s="115"/>
      <c r="L11" s="116"/>
      <c r="M11" s="116"/>
      <c r="N11" s="116"/>
      <c r="O11" s="117"/>
    </row>
    <row r="12" spans="1:15">
      <c r="A12" s="57" t="s">
        <v>160</v>
      </c>
      <c r="B12" s="35">
        <f>'14MHz'!D$55+'14MHz'!D$110+'14MHz'!D$165+'14MHz'!D$220+'14MHz'!D$275+'14MHz'!D$330+'14MHz'!D$385+'14MHz'!D$440+'14MHz'!D$495+'14MHz'!D$550</f>
        <v>0</v>
      </c>
      <c r="D12" s="35">
        <f>'14MHz'!H$55+'14MHz'!H$110+'14MHz'!H$165+'14MHz'!H$220+'14MHz'!H$275+'14MHz'!H$330+'14MHz'!H$385+'14MHz'!H$440+'14MHz'!H$495+'14MHz'!H$550</f>
        <v>0</v>
      </c>
      <c r="F12" s="35"/>
    </row>
    <row r="13" spans="1:15">
      <c r="A13" s="57" t="s">
        <v>316</v>
      </c>
      <c r="B13" s="35">
        <f>'18MHz'!D$55+'18MHz'!D$110+'18MHz'!D$165+'18MHz'!D$220+'18MHz'!D$275+'18MHz'!D$330+'18MHz'!D$385+'18MHz'!D$440+'18MHz'!D$495+'18MHz'!D$550</f>
        <v>0</v>
      </c>
      <c r="D13" s="35">
        <f>'18MHz'!H$55+'18MHz'!H$110+'18MHz'!H$165+'18MHz'!H$220+'18MHz'!H$275+'18MHz'!H$330+'18MHz'!H$385+'18MHz'!H$440+'18MHz'!H$495+'18MHz'!H$550</f>
        <v>0</v>
      </c>
      <c r="F13" s="35"/>
      <c r="H13" s="111" t="s">
        <v>54</v>
      </c>
      <c r="I13" s="111"/>
      <c r="J13" s="111"/>
      <c r="K13" s="111"/>
      <c r="L13" s="111"/>
      <c r="M13" s="111"/>
      <c r="N13" s="111"/>
      <c r="O13" s="111"/>
    </row>
    <row r="14" spans="1:15">
      <c r="A14" s="57" t="s">
        <v>161</v>
      </c>
      <c r="B14" s="35">
        <f>'21MHz'!D$55+'21MHz'!D$110+'21MHz'!D$165+'21MHz'!D$220+'21MHz'!D$275+'21MHz'!D$330+'21MHz'!D$385+'21MHz'!D$440+'21MHz'!D$495+'21MHz'!D$550</f>
        <v>0</v>
      </c>
      <c r="D14" s="35">
        <f>'21MHz'!H$55+'21MHz'!H$110+'21MHz'!H$165+'21MHz'!H$220+'21MHz'!H$275+'21MHz'!H$330+'21MHz'!H$385+'21MHz'!H$440+'21MHz'!H$495+'21MHz'!H$550</f>
        <v>0</v>
      </c>
      <c r="F14" s="35"/>
      <c r="H14" s="139" t="str">
        <f>IF(基本データ入力!B8="","｢基本データ入力｣シートにコールサインを入力してください",基本データ入力!B8)</f>
        <v>JA1QRZ</v>
      </c>
      <c r="I14" s="140"/>
      <c r="J14" s="140"/>
      <c r="K14" s="140"/>
      <c r="L14" s="140"/>
      <c r="M14" s="140"/>
      <c r="N14" s="140"/>
      <c r="O14" s="141"/>
    </row>
    <row r="15" spans="1:15">
      <c r="A15" s="57" t="s">
        <v>317</v>
      </c>
      <c r="B15" s="35">
        <f>'24MHz'!D$55+'24MHz'!D$110+'24MHz'!D$165+'24MHz'!D$220+'24MHz'!D$275+'24MHz'!D$330+'24MHz'!D$385+'24MHz'!D$440+'24MHz'!D$495+'24MHz'!D$550</f>
        <v>0</v>
      </c>
      <c r="D15" s="35">
        <f>'24MHz'!H$55+'24MHz'!H$110+'24MHz'!H$165+'24MHz'!H$220+'24MHz'!H$275+'24MHz'!H$330+'24MHz'!H$385+'24MHz'!H$440+'24MHz'!H$495+'24MHz'!H$550</f>
        <v>0</v>
      </c>
      <c r="F15" s="35"/>
      <c r="H15" s="142"/>
      <c r="I15" s="143"/>
      <c r="J15" s="143"/>
      <c r="K15" s="143"/>
      <c r="L15" s="143"/>
      <c r="M15" s="143"/>
      <c r="N15" s="143"/>
      <c r="O15" s="144"/>
    </row>
    <row r="16" spans="1:15">
      <c r="A16" s="57" t="s">
        <v>162</v>
      </c>
      <c r="B16" s="35">
        <f>'28MHz'!D$55+'28MHz'!D$110+'28MHz'!D$165+'28MHz'!D$220+'28MHz'!D$275+'28MHz'!D$330+'28MHz'!D$385+'28MHz'!D$440+'28MHz'!D$495+'28MHz'!D$550</f>
        <v>0</v>
      </c>
      <c r="D16" s="35">
        <f>'28MHz'!H$55+'28MHz'!H$110+'28MHz'!H$165+'28MHz'!H$220+'28MHz'!H$275+'28MHz'!H$330+'28MHz'!H$385+'28MHz'!H$440+'28MHz'!H$495+'28MHz'!H$550</f>
        <v>0</v>
      </c>
      <c r="F16" s="35"/>
    </row>
    <row r="17" spans="1:17">
      <c r="A17" s="57" t="s">
        <v>163</v>
      </c>
      <c r="B17" s="35">
        <f>'50MHz'!D$55+'50MHz'!D$110+'50MHz'!D$165+'50MHz'!D$220+'50MHz'!D$275+'50MHz'!D$330+'50MHz'!D$385+'50MHz'!D$440+'50MHz'!D$495+'50MHz'!D$550</f>
        <v>0</v>
      </c>
      <c r="D17" s="35">
        <f>'50MHz'!H$55+'50MHz'!H$110+'50MHz'!H$165+'50MHz'!H$220+'50MHz'!H$275+'50MHz'!H$330+'50MHz'!H$385+'50MHz'!H$440+'50MHz'!H$495+'50MHz'!H$550</f>
        <v>0</v>
      </c>
      <c r="F17" s="35"/>
      <c r="H17" s="110" t="s">
        <v>55</v>
      </c>
      <c r="I17" s="110"/>
      <c r="J17" s="110"/>
      <c r="K17" s="110"/>
      <c r="L17" s="110"/>
      <c r="M17" s="110"/>
      <c r="N17" s="110"/>
      <c r="O17" s="110"/>
    </row>
    <row r="18" spans="1:17">
      <c r="A18" s="57" t="s">
        <v>164</v>
      </c>
      <c r="B18" s="35">
        <f>'144MHz'!D$55+'144MHz'!D$110+'144MHz'!D$165+'144MHz'!D$220+'144MHz'!D$275+'144MHz'!D$330+'144MHz'!D$385+'144MHz'!D$440+'144MHz'!D$495+'144MHz'!D$550</f>
        <v>0</v>
      </c>
      <c r="D18" s="35">
        <f>'144MHz'!H$55+'144MHz'!H$110+'144MHz'!H$165+'144MHz'!H$220+'144MHz'!H$275+'144MHz'!H$330+'144MHz'!H$385+'144MHz'!H$440+'144MHz'!H$495+'144MHz'!H$550</f>
        <v>0</v>
      </c>
      <c r="F18" s="35"/>
      <c r="H18" s="107" t="s">
        <v>56</v>
      </c>
      <c r="I18" s="107"/>
      <c r="J18" s="107"/>
      <c r="K18" s="107"/>
      <c r="L18" s="107"/>
      <c r="M18" s="107"/>
      <c r="N18" s="107"/>
      <c r="O18" s="107"/>
    </row>
    <row r="19" spans="1:17">
      <c r="A19" s="57" t="s">
        <v>165</v>
      </c>
      <c r="B19" s="35">
        <f>'430MHz'!D$55+'430MHz'!D$110+'430MHz'!D$165+'430MHz'!D$220+'430MHz'!D$275+'430MHz'!D$330+'430MHz'!D$385+'430MHz'!D$440+'430MHz'!D$495+'430MHz'!D$550</f>
        <v>0</v>
      </c>
      <c r="D19" s="35">
        <f>'430MHz'!H$55+'430MHz'!H$110+'430MHz'!H$165+'430MHz'!H$220+'430MHz'!H$275+'430MHz'!H$330+'430MHz'!H$385+'430MHz'!H$440+'430MHz'!H$495+'430MHz'!H$550</f>
        <v>0</v>
      </c>
      <c r="F19" s="35"/>
      <c r="H19" s="145"/>
      <c r="I19" s="145"/>
      <c r="J19" s="145"/>
      <c r="K19" s="145"/>
      <c r="L19" s="145"/>
      <c r="M19" s="145"/>
    </row>
    <row r="20" spans="1:17">
      <c r="A20" s="57" t="s">
        <v>168</v>
      </c>
      <c r="B20" s="35">
        <f>'1200MHz'!D$55+'1200MHz'!D$110+'1200MHz'!D$165+'1200MHz'!D$220+'1200MHz'!D$275+'1200MHz'!D$330+'1200MHz'!D$385+'1200MHz'!D$440+'1200MHz'!D$495+'1200MHz'!D$550</f>
        <v>0</v>
      </c>
      <c r="D20" s="35">
        <f>'1200MHz'!H$55+'1200MHz'!H$110+'1200MHz'!H$165+'1200MHz'!H$220+'1200MHz'!H$275+'1200MHz'!H$330+'1200MHz'!H$385+'1200MHz'!H$440+'1200MHz'!H$495+'1200MHz'!H$550</f>
        <v>0</v>
      </c>
      <c r="F20" s="35"/>
      <c r="H20" s="145"/>
      <c r="I20" s="145"/>
      <c r="J20" s="145"/>
      <c r="K20" s="145"/>
      <c r="L20" s="145"/>
      <c r="M20" s="145"/>
    </row>
    <row r="21" spans="1:17">
      <c r="A21" s="57" t="s">
        <v>169</v>
      </c>
      <c r="B21" s="35">
        <f>'2400MHz'!D$55+'2400MHz'!D$110+'2400MHz'!D$165+'2400MHz'!D$220+'2400MHz'!D$275+'2400MHz'!D$330+'2400MHz'!D$385+'2400MHz'!D$440+'2400MHz'!D$495+'2400MHz'!D$550</f>
        <v>0</v>
      </c>
      <c r="D21" s="35">
        <f>'2400MHz'!H$55+'2400MHz'!H$110+'2400MHz'!H$165+'2400MHz'!H$220+'2400MHz'!H$275+'2400MHz'!H$330+'2400MHz'!H$385+'2400MHz'!H$440+'2400MHz'!H$495+'2400MHz'!H$550</f>
        <v>0</v>
      </c>
      <c r="F21" s="35"/>
    </row>
    <row r="22" spans="1:17">
      <c r="A22" s="57" t="s">
        <v>170</v>
      </c>
      <c r="B22" s="35">
        <f>'5600MHz'!D$55+'5600MHz'!D$110+'5600MHz'!D$165+'5600MHz'!D$220+'5600MHz'!D$275+'5600MHz'!D$330+'5600MHz'!D$385+'5600MHz'!D$440+'5600MHz'!D$495+'5600MHz'!D$550</f>
        <v>0</v>
      </c>
      <c r="D22" s="35">
        <f>'5600MHz'!H$55+'5600MHz'!H$110+'5600MHz'!H$165+'5600MHz'!H$220+'5600MHz'!H$275+'5600MHz'!H$330+'5600MHz'!H$385+'5600MHz'!H$440+'5600MHz'!H$495+'5600MHz'!H$550</f>
        <v>0</v>
      </c>
      <c r="F22" s="35"/>
      <c r="J22" s="36" t="s">
        <v>57</v>
      </c>
    </row>
    <row r="23" spans="1:17">
      <c r="A23" s="134" t="s">
        <v>58</v>
      </c>
      <c r="B23" s="130">
        <f>SUM(B6:B22)</f>
        <v>0</v>
      </c>
      <c r="C23" s="136"/>
      <c r="D23" s="130">
        <f>SUM(D6:D22)</f>
        <v>0</v>
      </c>
      <c r="E23" s="137" t="s">
        <v>59</v>
      </c>
      <c r="F23" s="132">
        <v>30</v>
      </c>
      <c r="G23" s="138" t="s">
        <v>59</v>
      </c>
      <c r="H23" s="130"/>
      <c r="I23" s="129" t="s">
        <v>60</v>
      </c>
      <c r="J23" s="108">
        <f>D23*F23</f>
        <v>0</v>
      </c>
      <c r="K23" s="109"/>
      <c r="L23" s="109"/>
      <c r="M23" s="109"/>
      <c r="N23" s="109"/>
      <c r="O23" s="109"/>
      <c r="Q23" s="79" t="s">
        <v>299</v>
      </c>
    </row>
    <row r="24" spans="1:17">
      <c r="A24" s="135"/>
      <c r="B24" s="131"/>
      <c r="C24" s="136"/>
      <c r="D24" s="131"/>
      <c r="E24" s="137"/>
      <c r="F24" s="133"/>
      <c r="G24" s="138"/>
      <c r="H24" s="131"/>
      <c r="I24" s="129"/>
      <c r="J24" s="109"/>
      <c r="K24" s="109"/>
      <c r="L24" s="109"/>
      <c r="M24" s="109"/>
      <c r="N24" s="109"/>
      <c r="O24" s="109"/>
      <c r="Q24" s="79" t="s">
        <v>300</v>
      </c>
    </row>
    <row r="25" spans="1:17">
      <c r="H25" s="26" t="s">
        <v>61</v>
      </c>
      <c r="Q25" t="s">
        <v>301</v>
      </c>
    </row>
    <row r="26" spans="1:17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</row>
    <row r="27" spans="1:17">
      <c r="A27" s="36" t="s">
        <v>172</v>
      </c>
      <c r="B27" s="104" t="str">
        <f>IF(基本データ入力!B12="","｢基本データ入力｣シートに住所を入力してください",基本データ入力!B12)</f>
        <v>238-7388　神奈川県　横須賀市　岩戸　8-1-5</v>
      </c>
      <c r="C27" s="104"/>
      <c r="D27" s="104"/>
      <c r="E27" s="104"/>
      <c r="F27" s="104"/>
      <c r="G27" s="104"/>
      <c r="H27" s="104"/>
      <c r="I27" s="36"/>
      <c r="J27" s="36"/>
      <c r="K27" s="36"/>
      <c r="L27" s="36"/>
      <c r="M27" s="36"/>
      <c r="N27" s="36"/>
      <c r="O27" s="36"/>
    </row>
    <row r="28" spans="1:17">
      <c r="A28" s="36"/>
      <c r="B28" s="105" t="str">
        <f>IF(基本データ入力!B13="","",基本データ入力!B13)</f>
        <v/>
      </c>
      <c r="C28" s="105"/>
      <c r="D28" s="105"/>
      <c r="E28" s="105"/>
      <c r="F28" s="105"/>
      <c r="G28" s="105"/>
      <c r="H28" s="105"/>
      <c r="I28" s="36"/>
      <c r="J28" s="36" t="s">
        <v>62</v>
      </c>
      <c r="K28" s="36"/>
      <c r="L28" s="36"/>
      <c r="M28" s="36"/>
      <c r="N28" s="36"/>
      <c r="O28" s="36"/>
    </row>
    <row r="29" spans="1:17">
      <c r="A29" s="36"/>
      <c r="B29" s="36"/>
      <c r="C29" s="36"/>
      <c r="D29" s="56" t="s">
        <v>157</v>
      </c>
      <c r="E29" s="36"/>
      <c r="F29" s="106" t="str">
        <f>基本データ入力!B15</f>
        <v>046-899-0599</v>
      </c>
      <c r="G29" s="106"/>
      <c r="H29" s="106"/>
      <c r="I29" s="36"/>
      <c r="J29" s="157" t="s">
        <v>63</v>
      </c>
      <c r="K29" s="158"/>
      <c r="L29" s="148"/>
      <c r="M29" s="149"/>
      <c r="N29" s="149"/>
      <c r="O29" s="150"/>
    </row>
    <row r="30" spans="1:17">
      <c r="A30" s="36"/>
      <c r="B30" s="36"/>
      <c r="C30" s="36"/>
      <c r="D30" s="36"/>
      <c r="E30" s="36"/>
      <c r="F30" s="36"/>
      <c r="G30" s="36"/>
      <c r="H30" s="36"/>
      <c r="I30" s="36"/>
      <c r="J30" s="159" t="s">
        <v>64</v>
      </c>
      <c r="K30" s="160"/>
      <c r="L30" s="151"/>
      <c r="M30" s="152"/>
      <c r="N30" s="152"/>
      <c r="O30" s="153"/>
    </row>
    <row r="31" spans="1:17">
      <c r="A31" s="36" t="s">
        <v>65</v>
      </c>
      <c r="B31" s="36"/>
      <c r="C31" s="36"/>
      <c r="D31" s="106" t="str">
        <f>基本データ入力!B10</f>
        <v>電波　公男</v>
      </c>
      <c r="E31" s="106"/>
      <c r="F31" s="106"/>
      <c r="G31" s="106"/>
      <c r="H31" s="106"/>
      <c r="I31" s="36"/>
      <c r="J31" s="37"/>
      <c r="K31" s="38"/>
      <c r="L31" s="37"/>
      <c r="M31" s="39"/>
      <c r="N31" s="39"/>
      <c r="O31" s="38"/>
    </row>
    <row r="32" spans="1:17">
      <c r="A32" s="36"/>
      <c r="B32" s="36"/>
      <c r="C32" s="36"/>
      <c r="D32" s="36"/>
      <c r="E32" s="36"/>
      <c r="F32" s="36"/>
      <c r="G32" s="36"/>
      <c r="H32" s="36"/>
      <c r="I32" s="36"/>
      <c r="J32" s="161" t="s">
        <v>63</v>
      </c>
      <c r="K32" s="162"/>
      <c r="L32" s="154"/>
      <c r="M32" s="155"/>
      <c r="N32" s="155"/>
      <c r="O32" s="156"/>
    </row>
    <row r="33" spans="1:15">
      <c r="A33" s="56" t="s">
        <v>158</v>
      </c>
      <c r="B33" s="163" t="str">
        <f>IF(基本データ入力!B17="","",基本データ入力!B17)</f>
        <v>ja1qrz@jarl.com</v>
      </c>
      <c r="C33" s="163"/>
      <c r="D33" s="163"/>
      <c r="E33" s="163"/>
      <c r="F33" s="163"/>
      <c r="G33" s="163"/>
      <c r="H33" s="163"/>
      <c r="I33" s="36"/>
      <c r="J33" s="161" t="s">
        <v>66</v>
      </c>
      <c r="K33" s="162"/>
      <c r="L33" s="154"/>
      <c r="M33" s="155"/>
      <c r="N33" s="155"/>
      <c r="O33" s="156"/>
    </row>
    <row r="34" spans="1:15">
      <c r="A34" s="36"/>
      <c r="B34" s="36"/>
      <c r="C34" s="36"/>
      <c r="D34" s="36"/>
      <c r="E34" s="36"/>
      <c r="F34" s="36"/>
      <c r="G34" s="36"/>
      <c r="H34" s="36"/>
      <c r="I34" s="36"/>
      <c r="J34" s="40"/>
      <c r="K34" s="41"/>
      <c r="L34" s="40"/>
      <c r="M34" s="42"/>
      <c r="N34" s="42"/>
      <c r="O34" s="41"/>
    </row>
    <row r="35" spans="1:15">
      <c r="A35" s="36" t="s">
        <v>159</v>
      </c>
      <c r="B35" s="36"/>
      <c r="C35" s="36"/>
      <c r="D35" s="164" t="str">
        <f>IF(基本データ入力!B19="","",基本データ入力!B19)</f>
        <v>第三級アマチュア無線技士</v>
      </c>
      <c r="E35" s="164"/>
      <c r="F35" s="164"/>
      <c r="G35" s="164"/>
      <c r="H35" s="164"/>
      <c r="I35" s="36"/>
      <c r="J35" s="36"/>
      <c r="K35" s="36"/>
      <c r="L35" s="36"/>
      <c r="M35" s="36"/>
      <c r="N35" s="36"/>
      <c r="O35" s="36"/>
    </row>
    <row r="36" spans="1:15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</row>
    <row r="37" spans="1:15">
      <c r="A37" s="36"/>
      <c r="B37" s="36"/>
      <c r="C37" s="36"/>
      <c r="D37" s="36"/>
      <c r="E37" s="36"/>
      <c r="F37" s="36"/>
      <c r="G37" s="36"/>
      <c r="H37" s="36" t="s">
        <v>67</v>
      </c>
      <c r="I37" s="36"/>
      <c r="J37" s="36"/>
      <c r="K37" s="36"/>
      <c r="L37" s="36"/>
      <c r="M37" s="36"/>
      <c r="N37" s="36"/>
      <c r="O37" s="36"/>
    </row>
    <row r="38" spans="1:15">
      <c r="A38" s="36" t="s">
        <v>68</v>
      </c>
      <c r="B38" s="36"/>
      <c r="C38" s="36"/>
      <c r="D38" s="36"/>
      <c r="E38" s="51" t="str">
        <f>IF(基本データ入力!D23="","",基本データ入力!D23)</f>
        <v>レ</v>
      </c>
      <c r="F38" s="36" t="s">
        <v>69</v>
      </c>
      <c r="G38" s="36"/>
      <c r="H38" s="44" t="s">
        <v>70</v>
      </c>
      <c r="I38" s="36"/>
      <c r="J38" s="36"/>
      <c r="K38" s="36"/>
      <c r="L38" s="36"/>
      <c r="M38" s="36"/>
      <c r="N38" s="36"/>
      <c r="O38" s="36"/>
    </row>
    <row r="39" spans="1:15">
      <c r="A39" s="36" t="s">
        <v>71</v>
      </c>
      <c r="B39" s="36"/>
      <c r="C39" s="36"/>
      <c r="D39" s="43" t="str">
        <f>基本データ入力!B23&amp;" W"</f>
        <v>50 W</v>
      </c>
      <c r="E39" s="51" t="str">
        <f>IF(基本データ入力!D24="","",基本データ入力!D24)</f>
        <v/>
      </c>
      <c r="F39" s="36" t="s">
        <v>72</v>
      </c>
      <c r="G39" s="36"/>
      <c r="H39" s="36" t="s">
        <v>73</v>
      </c>
      <c r="I39" s="36"/>
      <c r="J39" s="36"/>
      <c r="K39" s="36"/>
      <c r="L39" s="36"/>
      <c r="M39" s="36"/>
      <c r="N39" s="36"/>
      <c r="O39" s="36"/>
    </row>
    <row r="40" spans="1:1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</row>
    <row r="41" spans="1:15">
      <c r="A41" s="36" t="s">
        <v>74</v>
      </c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</row>
    <row r="42" spans="1:1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</row>
    <row r="43" spans="1:15">
      <c r="A43" s="36"/>
      <c r="B43" s="104" t="str">
        <f>"リ　　　グ　：　"&amp;IF(基本データ入力!B21="","",基本データ入力!B21)</f>
        <v>リ　　　グ　：　IC-9100M　、ID-51</v>
      </c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36"/>
    </row>
    <row r="44" spans="1:1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</row>
    <row r="45" spans="1:15">
      <c r="A45" s="36"/>
      <c r="B45" s="104" t="str">
        <f>"アンテナ　：　"&amp;IF(基本データ入力!B26="","",基本データ入力!B26)</f>
        <v>アンテナ　：　GP(8mH)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36"/>
    </row>
    <row r="46" spans="1:1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</row>
    <row r="47" spans="1:1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</row>
    <row r="48" spans="1:15">
      <c r="A48" s="36" t="s">
        <v>75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</row>
    <row r="49" spans="1:1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</row>
    <row r="50" spans="1:15">
      <c r="A50" s="36"/>
      <c r="B50" s="104" t="str">
        <f>IF(基本データ入力!B28="","",基本データ入力!B28)</f>
        <v>今年も楽しく参加できました。</v>
      </c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36"/>
    </row>
    <row r="51" spans="1:1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</row>
    <row r="52" spans="1:15">
      <c r="A52" s="36"/>
      <c r="B52" s="104" t="str">
        <f>IF(基本データ入力!B29="","",基本データ入力!B29)</f>
        <v>初めてマルチ30日を達成できました。</v>
      </c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36"/>
    </row>
    <row r="53" spans="1:1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</row>
    <row r="54" spans="1:15">
      <c r="A54" s="36"/>
      <c r="B54" s="104" t="str">
        <f>IF(基本データ入力!B30="","",基本データ入力!B30)</f>
        <v>結果発表が楽しみです。</v>
      </c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36"/>
    </row>
    <row r="55" spans="1:1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</row>
    <row r="56" spans="1:15">
      <c r="A56" s="45" t="s">
        <v>183</v>
      </c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</row>
    <row r="57" spans="1:15">
      <c r="A57" s="45" t="s">
        <v>182</v>
      </c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</row>
    <row r="58" spans="1:1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</row>
    <row r="59" spans="1:1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</row>
    <row r="60" spans="1:15">
      <c r="A60" s="146">
        <f>IF(基本データ入力!B32="","｢基本データ入力｣シートに提出年月日を入力してください",基本データ入力!B32)</f>
        <v>42646</v>
      </c>
      <c r="B60" s="147"/>
      <c r="C60" s="147"/>
      <c r="D60" s="147"/>
      <c r="E60" s="36"/>
      <c r="F60" s="36" t="s">
        <v>76</v>
      </c>
      <c r="G60" s="36"/>
      <c r="H60" s="36"/>
      <c r="I60" s="36"/>
      <c r="J60" s="36"/>
      <c r="K60" s="36"/>
      <c r="L60" s="36"/>
      <c r="M60" s="36"/>
      <c r="N60" s="36"/>
      <c r="O60" s="46" t="s">
        <v>77</v>
      </c>
    </row>
    <row r="61" spans="1:1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</row>
    <row r="62" spans="1:1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</row>
    <row r="63" spans="1:1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</row>
    <row r="64" spans="1:1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</row>
    <row r="65" spans="1:1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</row>
    <row r="66" spans="1:1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</row>
  </sheetData>
  <mergeCells count="45">
    <mergeCell ref="A60:D60"/>
    <mergeCell ref="L29:O30"/>
    <mergeCell ref="L32:O33"/>
    <mergeCell ref="J29:K29"/>
    <mergeCell ref="J30:K30"/>
    <mergeCell ref="J32:K32"/>
    <mergeCell ref="J33:K33"/>
    <mergeCell ref="B33:H33"/>
    <mergeCell ref="D35:H35"/>
    <mergeCell ref="B54:N54"/>
    <mergeCell ref="B50:N50"/>
    <mergeCell ref="B52:N52"/>
    <mergeCell ref="B45:N45"/>
    <mergeCell ref="A4:A5"/>
    <mergeCell ref="B4:B5"/>
    <mergeCell ref="D4:D5"/>
    <mergeCell ref="F4:F5"/>
    <mergeCell ref="I23:I24"/>
    <mergeCell ref="H23:H24"/>
    <mergeCell ref="F23:F24"/>
    <mergeCell ref="A23:A24"/>
    <mergeCell ref="C23:C24"/>
    <mergeCell ref="E23:E24"/>
    <mergeCell ref="G23:G24"/>
    <mergeCell ref="B23:B24"/>
    <mergeCell ref="D23:D24"/>
    <mergeCell ref="H14:O15"/>
    <mergeCell ref="H19:M20"/>
    <mergeCell ref="H17:O17"/>
    <mergeCell ref="H18:O18"/>
    <mergeCell ref="J23:O24"/>
    <mergeCell ref="H4:O4"/>
    <mergeCell ref="H13:O13"/>
    <mergeCell ref="K10:O10"/>
    <mergeCell ref="K11:O11"/>
    <mergeCell ref="H5:O6"/>
    <mergeCell ref="H8:O8"/>
    <mergeCell ref="H9:J9"/>
    <mergeCell ref="H10:J11"/>
    <mergeCell ref="K9:O9"/>
    <mergeCell ref="B27:H27"/>
    <mergeCell ref="B28:H28"/>
    <mergeCell ref="F29:H29"/>
    <mergeCell ref="D31:H31"/>
    <mergeCell ref="B43:N43"/>
  </mergeCells>
  <phoneticPr fontId="2"/>
  <pageMargins left="0.78740157480314965" right="0.78740157480314965" top="0.39370078740157483" bottom="0.39370078740157483" header="0.51181102362204722" footer="0.51181102362204722"/>
  <pageSetup paperSize="9" orientation="portrait" horizontalDpi="300" verticalDpi="300" r:id="rId1"/>
  <headerFooter alignWithMargins="0"/>
  <drawing r:id="rId2"/>
  <legacyDrawing r:id="rId3"/>
  <oleObjects>
    <oleObject progId="Paint.Picture" shapeId="1025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10</v>
      </c>
      <c r="C2" s="170"/>
      <c r="D2" s="47" t="str">
        <f>基本データ入力!$B$8</f>
        <v>JA1QRZ</v>
      </c>
      <c r="E2" s="52" t="s">
        <v>136</v>
      </c>
      <c r="F2" s="47" t="s">
        <v>310</v>
      </c>
      <c r="G2" s="171" t="s">
        <v>137</v>
      </c>
      <c r="H2" s="171"/>
      <c r="I2" s="171"/>
      <c r="J2" s="53" t="s">
        <v>138</v>
      </c>
      <c r="K2" s="10"/>
      <c r="N2" s="9"/>
      <c r="V2" s="11"/>
      <c r="W2" s="12"/>
    </row>
    <row r="3" spans="1:28" ht="15" customHeight="1">
      <c r="B3" s="18" t="s">
        <v>11</v>
      </c>
      <c r="C3" s="18" t="s">
        <v>411</v>
      </c>
      <c r="D3" s="18" t="s">
        <v>12</v>
      </c>
      <c r="E3" s="172" t="s">
        <v>13</v>
      </c>
      <c r="F3" s="172"/>
      <c r="G3" s="18" t="s">
        <v>14</v>
      </c>
      <c r="H3" s="17" t="s">
        <v>15</v>
      </c>
      <c r="I3" s="18" t="s">
        <v>16</v>
      </c>
      <c r="J3" s="18" t="s">
        <v>17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18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54" si="0">IF(O5="","",O5)</f>
        <v/>
      </c>
      <c r="C5" s="65" t="str">
        <f>IF(P5="","",LEFT(P5,6))</f>
        <v/>
      </c>
      <c r="D5" s="66" t="str">
        <f t="shared" ref="D5:D54" si="1">IF(N5="","",N5)</f>
        <v/>
      </c>
      <c r="E5" s="66" t="str">
        <f t="shared" ref="E5:F36" si="2">IF(Q5="","",Q5)</f>
        <v/>
      </c>
      <c r="F5" s="66" t="str">
        <f t="shared" si="2"/>
        <v/>
      </c>
      <c r="G5" s="66" t="str">
        <f t="shared" ref="G5:G54" si="3">IF(H5="","",IF(H5=1,"","M"))</f>
        <v/>
      </c>
      <c r="H5" s="66" t="str">
        <f>IF(M5=0,"",1+COUNTIF(会員コール!$A$1:$A$198,M5))</f>
        <v/>
      </c>
      <c r="I5" s="67"/>
      <c r="J5" s="67" t="str">
        <f t="shared" ref="J5:J54" si="4">IF(T5="","",T5)</f>
        <v/>
      </c>
      <c r="K5" s="14"/>
      <c r="L5" s="49"/>
      <c r="M5">
        <f t="shared" ref="M5:M54" si="5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2"/>
        <v/>
      </c>
      <c r="G6" s="70" t="str">
        <f t="shared" si="3"/>
        <v/>
      </c>
      <c r="H6" s="70" t="str">
        <f>IF(M6=0,"",1+COUNTIF(会員コール!$A$1:$A$198,M6))</f>
        <v/>
      </c>
      <c r="I6" s="71"/>
      <c r="J6" s="71" t="str">
        <f t="shared" si="4"/>
        <v/>
      </c>
      <c r="K6" s="14"/>
      <c r="L6" s="49"/>
      <c r="M6">
        <f t="shared" si="5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6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2"/>
        <v/>
      </c>
      <c r="G7" s="70" t="str">
        <f t="shared" si="3"/>
        <v/>
      </c>
      <c r="H7" s="70" t="str">
        <f>IF(M7=0,"",1+COUNTIF(会員コール!$A$1:$A$198,M7))</f>
        <v/>
      </c>
      <c r="I7" s="71"/>
      <c r="J7" s="71" t="str">
        <f t="shared" si="4"/>
        <v/>
      </c>
      <c r="K7" s="14"/>
      <c r="L7" s="49"/>
      <c r="M7">
        <f t="shared" si="5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6"/>
        <v/>
      </c>
      <c r="D8" s="70" t="str">
        <f t="shared" si="1"/>
        <v/>
      </c>
      <c r="E8" s="70" t="str">
        <f t="shared" si="2"/>
        <v/>
      </c>
      <c r="F8" s="70" t="str">
        <f t="shared" si="2"/>
        <v/>
      </c>
      <c r="G8" s="70" t="str">
        <f t="shared" si="3"/>
        <v/>
      </c>
      <c r="H8" s="70" t="str">
        <f>IF(M8=0,"",1+COUNTIF(会員コール!$A$1:$A$198,M8))</f>
        <v/>
      </c>
      <c r="I8" s="71"/>
      <c r="J8" s="71" t="str">
        <f t="shared" si="4"/>
        <v/>
      </c>
      <c r="K8" s="14"/>
      <c r="L8" s="49"/>
      <c r="M8">
        <f t="shared" si="5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6"/>
        <v/>
      </c>
      <c r="D9" s="70" t="str">
        <f t="shared" si="1"/>
        <v/>
      </c>
      <c r="E9" s="70" t="str">
        <f t="shared" si="2"/>
        <v/>
      </c>
      <c r="F9" s="70" t="str">
        <f t="shared" si="2"/>
        <v/>
      </c>
      <c r="G9" s="70" t="str">
        <f t="shared" si="3"/>
        <v/>
      </c>
      <c r="H9" s="70" t="str">
        <f>IF(M9=0,"",1+COUNTIF(会員コール!$A$1:$A$198,M9))</f>
        <v/>
      </c>
      <c r="I9" s="71"/>
      <c r="J9" s="71" t="str">
        <f t="shared" si="4"/>
        <v/>
      </c>
      <c r="K9" s="14"/>
      <c r="L9" s="49"/>
      <c r="M9">
        <f t="shared" si="5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6"/>
        <v/>
      </c>
      <c r="D10" s="70" t="str">
        <f t="shared" si="1"/>
        <v/>
      </c>
      <c r="E10" s="70" t="str">
        <f t="shared" si="2"/>
        <v/>
      </c>
      <c r="F10" s="70" t="str">
        <f t="shared" si="2"/>
        <v/>
      </c>
      <c r="G10" s="70" t="str">
        <f t="shared" si="3"/>
        <v/>
      </c>
      <c r="H10" s="70" t="str">
        <f>IF(M10=0,"",1+COUNTIF(会員コール!$A$1:$A$198,M10))</f>
        <v/>
      </c>
      <c r="I10" s="71"/>
      <c r="J10" s="71" t="str">
        <f t="shared" si="4"/>
        <v/>
      </c>
      <c r="K10" s="14"/>
      <c r="L10" s="49"/>
      <c r="M10">
        <f t="shared" si="5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6"/>
        <v/>
      </c>
      <c r="D11" s="70" t="str">
        <f t="shared" si="1"/>
        <v/>
      </c>
      <c r="E11" s="70" t="str">
        <f t="shared" si="2"/>
        <v/>
      </c>
      <c r="F11" s="70" t="str">
        <f t="shared" si="2"/>
        <v/>
      </c>
      <c r="G11" s="70" t="str">
        <f t="shared" si="3"/>
        <v/>
      </c>
      <c r="H11" s="70" t="str">
        <f>IF(M11=0,"",1+COUNTIF(会員コール!$A$1:$A$198,M11))</f>
        <v/>
      </c>
      <c r="I11" s="71"/>
      <c r="J11" s="71" t="str">
        <f t="shared" si="4"/>
        <v/>
      </c>
      <c r="K11" s="14"/>
      <c r="L11" s="49"/>
      <c r="M11">
        <f t="shared" si="5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6"/>
        <v/>
      </c>
      <c r="D12" s="70" t="str">
        <f t="shared" si="1"/>
        <v/>
      </c>
      <c r="E12" s="70" t="str">
        <f t="shared" si="2"/>
        <v/>
      </c>
      <c r="F12" s="70" t="str">
        <f t="shared" si="2"/>
        <v/>
      </c>
      <c r="G12" s="70" t="str">
        <f t="shared" si="3"/>
        <v/>
      </c>
      <c r="H12" s="70" t="str">
        <f>IF(M12=0,"",1+COUNTIF(会員コール!$A$1:$A$198,M12))</f>
        <v/>
      </c>
      <c r="I12" s="71"/>
      <c r="J12" s="71" t="str">
        <f t="shared" si="4"/>
        <v/>
      </c>
      <c r="K12" s="14"/>
      <c r="L12" s="49"/>
      <c r="M12">
        <f t="shared" si="5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6"/>
        <v/>
      </c>
      <c r="D13" s="70" t="str">
        <f t="shared" si="1"/>
        <v/>
      </c>
      <c r="E13" s="70" t="str">
        <f t="shared" si="2"/>
        <v/>
      </c>
      <c r="F13" s="70" t="str">
        <f t="shared" si="2"/>
        <v/>
      </c>
      <c r="G13" s="70" t="str">
        <f t="shared" si="3"/>
        <v/>
      </c>
      <c r="H13" s="70" t="str">
        <f>IF(M13=0,"",1+COUNTIF(会員コール!$A$1:$A$198,M13))</f>
        <v/>
      </c>
      <c r="I13" s="71"/>
      <c r="J13" s="71" t="str">
        <f t="shared" si="4"/>
        <v/>
      </c>
      <c r="K13" s="14"/>
      <c r="L13" s="49"/>
      <c r="M13">
        <f t="shared" si="5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6"/>
        <v/>
      </c>
      <c r="D14" s="70" t="str">
        <f t="shared" si="1"/>
        <v/>
      </c>
      <c r="E14" s="70" t="str">
        <f t="shared" si="2"/>
        <v/>
      </c>
      <c r="F14" s="70" t="str">
        <f t="shared" si="2"/>
        <v/>
      </c>
      <c r="G14" s="70" t="str">
        <f t="shared" si="3"/>
        <v/>
      </c>
      <c r="H14" s="70" t="str">
        <f>IF(M14=0,"",1+COUNTIF(会員コール!$A$1:$A$198,M14))</f>
        <v/>
      </c>
      <c r="I14" s="71"/>
      <c r="J14" s="71" t="str">
        <f t="shared" si="4"/>
        <v/>
      </c>
      <c r="K14" s="14"/>
      <c r="L14" s="49"/>
      <c r="M14">
        <f t="shared" si="5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6"/>
        <v/>
      </c>
      <c r="D15" s="70" t="str">
        <f t="shared" si="1"/>
        <v/>
      </c>
      <c r="E15" s="70" t="str">
        <f t="shared" si="2"/>
        <v/>
      </c>
      <c r="F15" s="70" t="str">
        <f t="shared" si="2"/>
        <v/>
      </c>
      <c r="G15" s="70" t="str">
        <f t="shared" si="3"/>
        <v/>
      </c>
      <c r="H15" s="70" t="str">
        <f>IF(M15=0,"",1+COUNTIF(会員コール!$A$1:$A$198,M15))</f>
        <v/>
      </c>
      <c r="I15" s="71"/>
      <c r="J15" s="71" t="str">
        <f t="shared" si="4"/>
        <v/>
      </c>
      <c r="K15" s="14"/>
      <c r="L15" s="49"/>
      <c r="M15">
        <f t="shared" si="5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6"/>
        <v/>
      </c>
      <c r="D16" s="70" t="str">
        <f t="shared" si="1"/>
        <v/>
      </c>
      <c r="E16" s="70" t="str">
        <f t="shared" si="2"/>
        <v/>
      </c>
      <c r="F16" s="70" t="str">
        <f t="shared" si="2"/>
        <v/>
      </c>
      <c r="G16" s="70" t="str">
        <f t="shared" si="3"/>
        <v/>
      </c>
      <c r="H16" s="70" t="str">
        <f>IF(M16=0,"",1+COUNTIF(会員コール!$A$1:$A$198,M16))</f>
        <v/>
      </c>
      <c r="I16" s="71"/>
      <c r="J16" s="71" t="str">
        <f t="shared" si="4"/>
        <v/>
      </c>
      <c r="K16" s="14"/>
      <c r="L16" s="49"/>
      <c r="M16">
        <f t="shared" si="5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6"/>
        <v/>
      </c>
      <c r="D17" s="70" t="str">
        <f t="shared" si="1"/>
        <v/>
      </c>
      <c r="E17" s="70" t="str">
        <f t="shared" si="2"/>
        <v/>
      </c>
      <c r="F17" s="70" t="str">
        <f t="shared" si="2"/>
        <v/>
      </c>
      <c r="G17" s="70" t="str">
        <f t="shared" si="3"/>
        <v/>
      </c>
      <c r="H17" s="70" t="str">
        <f>IF(M17=0,"",1+COUNTIF(会員コール!$A$1:$A$198,M17))</f>
        <v/>
      </c>
      <c r="I17" s="71"/>
      <c r="J17" s="71" t="str">
        <f t="shared" si="4"/>
        <v/>
      </c>
      <c r="K17" s="14"/>
      <c r="L17" s="49"/>
      <c r="M17">
        <f t="shared" si="5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6"/>
        <v/>
      </c>
      <c r="D18" s="70" t="str">
        <f t="shared" si="1"/>
        <v/>
      </c>
      <c r="E18" s="70" t="str">
        <f t="shared" si="2"/>
        <v/>
      </c>
      <c r="F18" s="70" t="str">
        <f t="shared" si="2"/>
        <v/>
      </c>
      <c r="G18" s="70" t="str">
        <f t="shared" si="3"/>
        <v/>
      </c>
      <c r="H18" s="70" t="str">
        <f>IF(M18=0,"",1+COUNTIF(会員コール!$A$1:$A$198,M18))</f>
        <v/>
      </c>
      <c r="I18" s="71"/>
      <c r="J18" s="71" t="str">
        <f t="shared" si="4"/>
        <v/>
      </c>
      <c r="K18" s="14"/>
      <c r="L18" s="49"/>
      <c r="M18">
        <f t="shared" si="5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6"/>
        <v/>
      </c>
      <c r="D19" s="70" t="str">
        <f t="shared" si="1"/>
        <v/>
      </c>
      <c r="E19" s="70" t="str">
        <f t="shared" si="2"/>
        <v/>
      </c>
      <c r="F19" s="70" t="str">
        <f t="shared" si="2"/>
        <v/>
      </c>
      <c r="G19" s="70" t="str">
        <f t="shared" si="3"/>
        <v/>
      </c>
      <c r="H19" s="70" t="str">
        <f>IF(M19=0,"",1+COUNTIF(会員コール!$A$1:$A$198,M19))</f>
        <v/>
      </c>
      <c r="I19" s="71"/>
      <c r="J19" s="71" t="str">
        <f t="shared" si="4"/>
        <v/>
      </c>
      <c r="K19" s="14"/>
      <c r="L19" s="49"/>
      <c r="M19">
        <f t="shared" si="5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6"/>
        <v/>
      </c>
      <c r="D20" s="70" t="str">
        <f t="shared" si="1"/>
        <v/>
      </c>
      <c r="E20" s="70" t="str">
        <f t="shared" si="2"/>
        <v/>
      </c>
      <c r="F20" s="70" t="str">
        <f t="shared" si="2"/>
        <v/>
      </c>
      <c r="G20" s="70" t="str">
        <f t="shared" si="3"/>
        <v/>
      </c>
      <c r="H20" s="70" t="str">
        <f>IF(M20=0,"",1+COUNTIF(会員コール!$A$1:$A$198,M20))</f>
        <v/>
      </c>
      <c r="I20" s="71"/>
      <c r="J20" s="71" t="str">
        <f t="shared" si="4"/>
        <v/>
      </c>
      <c r="K20" s="14"/>
      <c r="L20" s="49"/>
      <c r="M20">
        <f t="shared" si="5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6"/>
        <v/>
      </c>
      <c r="D21" s="70" t="str">
        <f t="shared" si="1"/>
        <v/>
      </c>
      <c r="E21" s="70" t="str">
        <f t="shared" si="2"/>
        <v/>
      </c>
      <c r="F21" s="70" t="str">
        <f t="shared" si="2"/>
        <v/>
      </c>
      <c r="G21" s="70" t="str">
        <f t="shared" si="3"/>
        <v/>
      </c>
      <c r="H21" s="70" t="str">
        <f>IF(M21=0,"",1+COUNTIF(会員コール!$A$1:$A$198,M21))</f>
        <v/>
      </c>
      <c r="I21" s="71"/>
      <c r="J21" s="71" t="str">
        <f t="shared" si="4"/>
        <v/>
      </c>
      <c r="K21" s="14"/>
      <c r="L21" s="15"/>
      <c r="M21">
        <f t="shared" si="5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6"/>
        <v/>
      </c>
      <c r="D22" s="73" t="str">
        <f t="shared" si="1"/>
        <v/>
      </c>
      <c r="E22" s="73" t="str">
        <f t="shared" si="2"/>
        <v/>
      </c>
      <c r="F22" s="73" t="str">
        <f t="shared" si="2"/>
        <v/>
      </c>
      <c r="G22" s="73" t="str">
        <f t="shared" si="3"/>
        <v/>
      </c>
      <c r="H22" s="73" t="str">
        <f>IF(M22=0,"",1+COUNTIF(会員コール!$A$1:$A$198,M22))</f>
        <v/>
      </c>
      <c r="I22" s="74"/>
      <c r="J22" s="74" t="str">
        <f t="shared" si="4"/>
        <v/>
      </c>
      <c r="K22" s="14"/>
      <c r="L22" s="15"/>
      <c r="M22">
        <f t="shared" si="5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6"/>
        <v/>
      </c>
      <c r="D23" s="70" t="str">
        <f t="shared" si="1"/>
        <v/>
      </c>
      <c r="E23" s="70" t="str">
        <f t="shared" si="2"/>
        <v/>
      </c>
      <c r="F23" s="70" t="str">
        <f t="shared" si="2"/>
        <v/>
      </c>
      <c r="G23" s="70" t="str">
        <f t="shared" si="3"/>
        <v/>
      </c>
      <c r="H23" s="70" t="str">
        <f>IF(M23=0,"",1+COUNTIF(会員コール!$A$1:$A$198,M23))</f>
        <v/>
      </c>
      <c r="I23" s="71"/>
      <c r="J23" s="71" t="str">
        <f t="shared" si="4"/>
        <v/>
      </c>
      <c r="K23" s="14"/>
      <c r="L23" s="15"/>
      <c r="M23">
        <f t="shared" si="5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6"/>
        <v/>
      </c>
      <c r="D24" s="70" t="str">
        <f t="shared" si="1"/>
        <v/>
      </c>
      <c r="E24" s="70" t="str">
        <f t="shared" si="2"/>
        <v/>
      </c>
      <c r="F24" s="70" t="str">
        <f t="shared" si="2"/>
        <v/>
      </c>
      <c r="G24" s="70" t="str">
        <f t="shared" si="3"/>
        <v/>
      </c>
      <c r="H24" s="70" t="str">
        <f>IF(M24=0,"",1+COUNTIF(会員コール!$A$1:$A$198,M24))</f>
        <v/>
      </c>
      <c r="I24" s="71"/>
      <c r="J24" s="71" t="str">
        <f t="shared" si="4"/>
        <v/>
      </c>
      <c r="K24" s="14"/>
      <c r="L24" s="15"/>
      <c r="M24">
        <f t="shared" si="5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6"/>
        <v/>
      </c>
      <c r="D25" s="70" t="str">
        <f t="shared" si="1"/>
        <v/>
      </c>
      <c r="E25" s="70" t="str">
        <f t="shared" si="2"/>
        <v/>
      </c>
      <c r="F25" s="70" t="str">
        <f t="shared" si="2"/>
        <v/>
      </c>
      <c r="G25" s="70" t="str">
        <f t="shared" si="3"/>
        <v/>
      </c>
      <c r="H25" s="70" t="str">
        <f>IF(M25=0,"",1+COUNTIF(会員コール!$A$1:$A$198,M25))</f>
        <v/>
      </c>
      <c r="I25" s="71"/>
      <c r="J25" s="71" t="str">
        <f t="shared" si="4"/>
        <v/>
      </c>
      <c r="K25" s="14"/>
      <c r="L25" s="15"/>
      <c r="M25">
        <f t="shared" si="5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6"/>
        <v/>
      </c>
      <c r="D26" s="70" t="str">
        <f t="shared" si="1"/>
        <v/>
      </c>
      <c r="E26" s="70" t="str">
        <f t="shared" si="2"/>
        <v/>
      </c>
      <c r="F26" s="70" t="str">
        <f t="shared" si="2"/>
        <v/>
      </c>
      <c r="G26" s="70" t="str">
        <f t="shared" si="3"/>
        <v/>
      </c>
      <c r="H26" s="70" t="str">
        <f>IF(M26=0,"",1+COUNTIF(会員コール!$A$1:$A$198,M26))</f>
        <v/>
      </c>
      <c r="I26" s="71"/>
      <c r="J26" s="71" t="str">
        <f t="shared" si="4"/>
        <v/>
      </c>
      <c r="K26" s="14"/>
      <c r="L26" s="15"/>
      <c r="M26">
        <f t="shared" si="5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6"/>
        <v/>
      </c>
      <c r="D27" s="70" t="str">
        <f t="shared" si="1"/>
        <v/>
      </c>
      <c r="E27" s="70" t="str">
        <f t="shared" si="2"/>
        <v/>
      </c>
      <c r="F27" s="70" t="str">
        <f t="shared" si="2"/>
        <v/>
      </c>
      <c r="G27" s="70" t="str">
        <f t="shared" si="3"/>
        <v/>
      </c>
      <c r="H27" s="70" t="str">
        <f>IF(M27=0,"",1+COUNTIF(会員コール!$A$1:$A$198,M27))</f>
        <v/>
      </c>
      <c r="I27" s="71"/>
      <c r="J27" s="71" t="str">
        <f t="shared" si="4"/>
        <v/>
      </c>
      <c r="K27" s="14"/>
      <c r="L27" s="15"/>
      <c r="M27">
        <f t="shared" si="5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6"/>
        <v/>
      </c>
      <c r="D28" s="70" t="str">
        <f t="shared" si="1"/>
        <v/>
      </c>
      <c r="E28" s="70" t="str">
        <f t="shared" si="2"/>
        <v/>
      </c>
      <c r="F28" s="70" t="str">
        <f t="shared" si="2"/>
        <v/>
      </c>
      <c r="G28" s="70" t="str">
        <f t="shared" si="3"/>
        <v/>
      </c>
      <c r="H28" s="70" t="str">
        <f>IF(M28=0,"",1+COUNTIF(会員コール!$A$1:$A$198,M28))</f>
        <v/>
      </c>
      <c r="I28" s="71"/>
      <c r="J28" s="71" t="str">
        <f t="shared" si="4"/>
        <v/>
      </c>
      <c r="K28" s="14"/>
      <c r="L28" s="15"/>
      <c r="M28">
        <f t="shared" si="5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6"/>
        <v/>
      </c>
      <c r="D29" s="70" t="str">
        <f t="shared" si="1"/>
        <v/>
      </c>
      <c r="E29" s="70" t="str">
        <f t="shared" si="2"/>
        <v/>
      </c>
      <c r="F29" s="70" t="str">
        <f t="shared" si="2"/>
        <v/>
      </c>
      <c r="G29" s="70" t="str">
        <f t="shared" si="3"/>
        <v/>
      </c>
      <c r="H29" s="70" t="str">
        <f>IF(M29=0,"",1+COUNTIF(会員コール!$A$1:$A$198,M29))</f>
        <v/>
      </c>
      <c r="I29" s="71"/>
      <c r="J29" s="71" t="str">
        <f t="shared" si="4"/>
        <v/>
      </c>
      <c r="K29" s="14"/>
      <c r="L29" s="15"/>
      <c r="M29">
        <f t="shared" si="5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6"/>
        <v/>
      </c>
      <c r="D30" s="73" t="str">
        <f t="shared" si="1"/>
        <v/>
      </c>
      <c r="E30" s="73" t="str">
        <f t="shared" si="2"/>
        <v/>
      </c>
      <c r="F30" s="73" t="str">
        <f t="shared" si="2"/>
        <v/>
      </c>
      <c r="G30" s="73" t="str">
        <f t="shared" si="3"/>
        <v/>
      </c>
      <c r="H30" s="73" t="str">
        <f>IF(M30=0,"",1+COUNTIF(会員コール!$A$1:$A$198,M30))</f>
        <v/>
      </c>
      <c r="I30" s="74"/>
      <c r="J30" s="74" t="str">
        <f t="shared" si="4"/>
        <v/>
      </c>
      <c r="K30" s="14"/>
      <c r="L30" s="15"/>
      <c r="M30">
        <f t="shared" si="5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6"/>
        <v/>
      </c>
      <c r="D31" s="70" t="str">
        <f t="shared" si="1"/>
        <v/>
      </c>
      <c r="E31" s="70" t="str">
        <f t="shared" si="2"/>
        <v/>
      </c>
      <c r="F31" s="70" t="str">
        <f t="shared" si="2"/>
        <v/>
      </c>
      <c r="G31" s="70" t="str">
        <f t="shared" si="3"/>
        <v/>
      </c>
      <c r="H31" s="70" t="str">
        <f>IF(M31=0,"",1+COUNTIF(会員コール!$A$1:$A$198,M31))</f>
        <v/>
      </c>
      <c r="I31" s="71"/>
      <c r="J31" s="71" t="str">
        <f t="shared" si="4"/>
        <v/>
      </c>
      <c r="K31" s="14"/>
      <c r="L31" s="15"/>
      <c r="M31">
        <f t="shared" si="5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6"/>
        <v/>
      </c>
      <c r="D32" s="73" t="str">
        <f t="shared" si="1"/>
        <v/>
      </c>
      <c r="E32" s="73" t="str">
        <f t="shared" si="2"/>
        <v/>
      </c>
      <c r="F32" s="73" t="str">
        <f t="shared" si="2"/>
        <v/>
      </c>
      <c r="G32" s="73" t="str">
        <f t="shared" si="3"/>
        <v/>
      </c>
      <c r="H32" s="73" t="str">
        <f>IF(M32=0,"",1+COUNTIF(会員コール!$A$1:$A$198,M32))</f>
        <v/>
      </c>
      <c r="I32" s="74"/>
      <c r="J32" s="74" t="str">
        <f t="shared" si="4"/>
        <v/>
      </c>
      <c r="K32" s="14"/>
      <c r="L32" s="15"/>
      <c r="M32">
        <f t="shared" si="5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6"/>
        <v/>
      </c>
      <c r="D33" s="70" t="str">
        <f t="shared" si="1"/>
        <v/>
      </c>
      <c r="E33" s="70" t="str">
        <f t="shared" si="2"/>
        <v/>
      </c>
      <c r="F33" s="70" t="str">
        <f t="shared" si="2"/>
        <v/>
      </c>
      <c r="G33" s="70" t="str">
        <f t="shared" si="3"/>
        <v/>
      </c>
      <c r="H33" s="70" t="str">
        <f>IF(M33=0,"",1+COUNTIF(会員コール!$A$1:$A$198,M33))</f>
        <v/>
      </c>
      <c r="I33" s="71"/>
      <c r="J33" s="71" t="str">
        <f t="shared" si="4"/>
        <v/>
      </c>
      <c r="K33" s="14"/>
      <c r="L33" s="15"/>
      <c r="M33">
        <f t="shared" si="5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6"/>
        <v/>
      </c>
      <c r="D34" s="73" t="str">
        <f t="shared" si="1"/>
        <v/>
      </c>
      <c r="E34" s="73" t="str">
        <f t="shared" si="2"/>
        <v/>
      </c>
      <c r="F34" s="73" t="str">
        <f t="shared" si="2"/>
        <v/>
      </c>
      <c r="G34" s="73" t="str">
        <f t="shared" si="3"/>
        <v/>
      </c>
      <c r="H34" s="73" t="str">
        <f>IF(M34=0,"",1+COUNTIF(会員コール!$A$1:$A$198,M34))</f>
        <v/>
      </c>
      <c r="I34" s="74"/>
      <c r="J34" s="74" t="str">
        <f t="shared" si="4"/>
        <v/>
      </c>
      <c r="K34" s="14"/>
      <c r="L34" s="15"/>
      <c r="M34">
        <f t="shared" si="5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6"/>
        <v/>
      </c>
      <c r="D35" s="70" t="str">
        <f t="shared" si="1"/>
        <v/>
      </c>
      <c r="E35" s="70" t="str">
        <f t="shared" si="2"/>
        <v/>
      </c>
      <c r="F35" s="70" t="str">
        <f t="shared" si="2"/>
        <v/>
      </c>
      <c r="G35" s="70" t="str">
        <f t="shared" si="3"/>
        <v/>
      </c>
      <c r="H35" s="70" t="str">
        <f>IF(M35=0,"",1+COUNTIF(会員コール!$A$1:$A$198,M35))</f>
        <v/>
      </c>
      <c r="I35" s="71"/>
      <c r="J35" s="71" t="str">
        <f t="shared" si="4"/>
        <v/>
      </c>
      <c r="K35" s="14"/>
      <c r="L35" s="15"/>
      <c r="M35">
        <f t="shared" si="5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6"/>
        <v/>
      </c>
      <c r="D36" s="73" t="str">
        <f t="shared" si="1"/>
        <v/>
      </c>
      <c r="E36" s="73" t="str">
        <f t="shared" si="2"/>
        <v/>
      </c>
      <c r="F36" s="73" t="str">
        <f t="shared" si="2"/>
        <v/>
      </c>
      <c r="G36" s="73" t="str">
        <f t="shared" si="3"/>
        <v/>
      </c>
      <c r="H36" s="73" t="str">
        <f>IF(M36=0,"",1+COUNTIF(会員コール!$A$1:$A$198,M36))</f>
        <v/>
      </c>
      <c r="I36" s="74"/>
      <c r="J36" s="74" t="str">
        <f t="shared" si="4"/>
        <v/>
      </c>
      <c r="K36" s="14"/>
      <c r="L36" s="15"/>
      <c r="M36">
        <f t="shared" si="5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si="0"/>
        <v/>
      </c>
      <c r="C37" s="69" t="str">
        <f t="shared" si="6"/>
        <v/>
      </c>
      <c r="D37" s="70" t="str">
        <f t="shared" si="1"/>
        <v/>
      </c>
      <c r="E37" s="70" t="str">
        <f t="shared" ref="E37:F54" si="7">IF(Q37="","",Q37)</f>
        <v/>
      </c>
      <c r="F37" s="70" t="str">
        <f t="shared" si="7"/>
        <v/>
      </c>
      <c r="G37" s="70" t="str">
        <f t="shared" si="3"/>
        <v/>
      </c>
      <c r="H37" s="70" t="str">
        <f>IF(M37=0,"",1+COUNTIF(会員コール!$A$1:$A$198,M37))</f>
        <v/>
      </c>
      <c r="I37" s="71"/>
      <c r="J37" s="71" t="str">
        <f t="shared" si="4"/>
        <v/>
      </c>
      <c r="K37" s="14"/>
      <c r="L37" s="15"/>
      <c r="M37">
        <f t="shared" si="5"/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0"/>
        <v/>
      </c>
      <c r="C38" s="69" t="str">
        <f t="shared" si="6"/>
        <v/>
      </c>
      <c r="D38" s="73" t="str">
        <f t="shared" si="1"/>
        <v/>
      </c>
      <c r="E38" s="73" t="str">
        <f t="shared" si="7"/>
        <v/>
      </c>
      <c r="F38" s="73" t="str">
        <f t="shared" si="7"/>
        <v/>
      </c>
      <c r="G38" s="73" t="str">
        <f t="shared" si="3"/>
        <v/>
      </c>
      <c r="H38" s="73" t="str">
        <f>IF(M38=0,"",1+COUNTIF(会員コール!$A$1:$A$198,M38))</f>
        <v/>
      </c>
      <c r="I38" s="74"/>
      <c r="J38" s="74" t="str">
        <f t="shared" si="4"/>
        <v/>
      </c>
      <c r="K38" s="14"/>
      <c r="L38" s="15"/>
      <c r="M38">
        <f t="shared" si="5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0"/>
        <v/>
      </c>
      <c r="C39" s="69" t="str">
        <f t="shared" si="6"/>
        <v/>
      </c>
      <c r="D39" s="70" t="str">
        <f t="shared" si="1"/>
        <v/>
      </c>
      <c r="E39" s="70" t="str">
        <f t="shared" si="7"/>
        <v/>
      </c>
      <c r="F39" s="70" t="str">
        <f t="shared" si="7"/>
        <v/>
      </c>
      <c r="G39" s="70" t="str">
        <f t="shared" si="3"/>
        <v/>
      </c>
      <c r="H39" s="70" t="str">
        <f>IF(M39=0,"",1+COUNTIF(会員コール!$A$1:$A$198,M39))</f>
        <v/>
      </c>
      <c r="I39" s="71"/>
      <c r="J39" s="71" t="str">
        <f t="shared" si="4"/>
        <v/>
      </c>
      <c r="K39" s="14"/>
      <c r="L39" s="15"/>
      <c r="M39">
        <f t="shared" si="5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0"/>
        <v/>
      </c>
      <c r="C40" s="69" t="str">
        <f t="shared" si="6"/>
        <v/>
      </c>
      <c r="D40" s="73" t="str">
        <f t="shared" si="1"/>
        <v/>
      </c>
      <c r="E40" s="73" t="str">
        <f t="shared" si="7"/>
        <v/>
      </c>
      <c r="F40" s="73" t="str">
        <f t="shared" si="7"/>
        <v/>
      </c>
      <c r="G40" s="73" t="str">
        <f t="shared" si="3"/>
        <v/>
      </c>
      <c r="H40" s="73" t="str">
        <f>IF(M40=0,"",1+COUNTIF(会員コール!$A$1:$A$198,M40))</f>
        <v/>
      </c>
      <c r="I40" s="74"/>
      <c r="J40" s="74" t="str">
        <f t="shared" si="4"/>
        <v/>
      </c>
      <c r="K40" s="14"/>
      <c r="L40" s="15"/>
      <c r="M40">
        <f t="shared" si="5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0"/>
        <v/>
      </c>
      <c r="C41" s="69" t="str">
        <f t="shared" si="6"/>
        <v/>
      </c>
      <c r="D41" s="70" t="str">
        <f t="shared" si="1"/>
        <v/>
      </c>
      <c r="E41" s="70" t="str">
        <f t="shared" si="7"/>
        <v/>
      </c>
      <c r="F41" s="70" t="str">
        <f t="shared" si="7"/>
        <v/>
      </c>
      <c r="G41" s="70" t="str">
        <f t="shared" si="3"/>
        <v/>
      </c>
      <c r="H41" s="70" t="str">
        <f>IF(M41=0,"",1+COUNTIF(会員コール!$A$1:$A$198,M41))</f>
        <v/>
      </c>
      <c r="I41" s="71"/>
      <c r="J41" s="71" t="str">
        <f t="shared" si="4"/>
        <v/>
      </c>
      <c r="K41" s="14"/>
      <c r="L41" s="15"/>
      <c r="M41">
        <f t="shared" si="5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0"/>
        <v/>
      </c>
      <c r="C42" s="69" t="str">
        <f t="shared" si="6"/>
        <v/>
      </c>
      <c r="D42" s="73" t="str">
        <f t="shared" si="1"/>
        <v/>
      </c>
      <c r="E42" s="73" t="str">
        <f t="shared" si="7"/>
        <v/>
      </c>
      <c r="F42" s="73" t="str">
        <f t="shared" si="7"/>
        <v/>
      </c>
      <c r="G42" s="73" t="str">
        <f t="shared" si="3"/>
        <v/>
      </c>
      <c r="H42" s="73" t="str">
        <f>IF(M42=0,"",1+COUNTIF(会員コール!$A$1:$A$198,M42))</f>
        <v/>
      </c>
      <c r="I42" s="74"/>
      <c r="J42" s="74" t="str">
        <f t="shared" si="4"/>
        <v/>
      </c>
      <c r="K42" s="14"/>
      <c r="L42" s="15"/>
      <c r="M42">
        <f t="shared" si="5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0"/>
        <v/>
      </c>
      <c r="C43" s="69" t="str">
        <f t="shared" si="6"/>
        <v/>
      </c>
      <c r="D43" s="70" t="str">
        <f t="shared" si="1"/>
        <v/>
      </c>
      <c r="E43" s="70" t="str">
        <f t="shared" si="7"/>
        <v/>
      </c>
      <c r="F43" s="70" t="str">
        <f t="shared" si="7"/>
        <v/>
      </c>
      <c r="G43" s="70" t="str">
        <f t="shared" si="3"/>
        <v/>
      </c>
      <c r="H43" s="70" t="str">
        <f>IF(M43=0,"",1+COUNTIF(会員コール!$A$1:$A$198,M43))</f>
        <v/>
      </c>
      <c r="I43" s="71"/>
      <c r="J43" s="71" t="str">
        <f t="shared" si="4"/>
        <v/>
      </c>
      <c r="K43" s="14"/>
      <c r="L43" s="15"/>
      <c r="M43">
        <f t="shared" si="5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0"/>
        <v/>
      </c>
      <c r="C44" s="69" t="str">
        <f t="shared" si="6"/>
        <v/>
      </c>
      <c r="D44" s="73" t="str">
        <f t="shared" si="1"/>
        <v/>
      </c>
      <c r="E44" s="73" t="str">
        <f t="shared" si="7"/>
        <v/>
      </c>
      <c r="F44" s="73" t="str">
        <f t="shared" si="7"/>
        <v/>
      </c>
      <c r="G44" s="73" t="str">
        <f t="shared" si="3"/>
        <v/>
      </c>
      <c r="H44" s="73" t="str">
        <f>IF(M44=0,"",1+COUNTIF(会員コール!$A$1:$A$198,M44))</f>
        <v/>
      </c>
      <c r="I44" s="74"/>
      <c r="J44" s="74" t="str">
        <f t="shared" si="4"/>
        <v/>
      </c>
      <c r="K44" s="14"/>
      <c r="L44" s="15"/>
      <c r="M44">
        <f t="shared" si="5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0"/>
        <v/>
      </c>
      <c r="C45" s="69" t="str">
        <f t="shared" si="6"/>
        <v/>
      </c>
      <c r="D45" s="70" t="str">
        <f t="shared" si="1"/>
        <v/>
      </c>
      <c r="E45" s="70" t="str">
        <f t="shared" si="7"/>
        <v/>
      </c>
      <c r="F45" s="70" t="str">
        <f t="shared" si="7"/>
        <v/>
      </c>
      <c r="G45" s="70" t="str">
        <f t="shared" si="3"/>
        <v/>
      </c>
      <c r="H45" s="70" t="str">
        <f>IF(M45=0,"",1+COUNTIF(会員コール!$A$1:$A$198,M45))</f>
        <v/>
      </c>
      <c r="I45" s="71"/>
      <c r="J45" s="71" t="str">
        <f t="shared" si="4"/>
        <v/>
      </c>
      <c r="K45" s="14"/>
      <c r="L45" s="15"/>
      <c r="M45">
        <f t="shared" si="5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0"/>
        <v/>
      </c>
      <c r="C46" s="69" t="str">
        <f t="shared" si="6"/>
        <v/>
      </c>
      <c r="D46" s="70" t="str">
        <f t="shared" si="1"/>
        <v/>
      </c>
      <c r="E46" s="70" t="str">
        <f t="shared" si="7"/>
        <v/>
      </c>
      <c r="F46" s="70" t="str">
        <f t="shared" si="7"/>
        <v/>
      </c>
      <c r="G46" s="70" t="str">
        <f t="shared" si="3"/>
        <v/>
      </c>
      <c r="H46" s="70" t="str">
        <f>IF(M46=0,"",1+COUNTIF(会員コール!$A$1:$A$198,M46))</f>
        <v/>
      </c>
      <c r="I46" s="71"/>
      <c r="J46" s="71" t="str">
        <f t="shared" si="4"/>
        <v/>
      </c>
      <c r="K46" s="14"/>
      <c r="L46" s="15"/>
      <c r="M46">
        <f t="shared" si="5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0"/>
        <v/>
      </c>
      <c r="C47" s="69" t="str">
        <f t="shared" si="6"/>
        <v/>
      </c>
      <c r="D47" s="73" t="str">
        <f t="shared" si="1"/>
        <v/>
      </c>
      <c r="E47" s="73" t="str">
        <f t="shared" si="7"/>
        <v/>
      </c>
      <c r="F47" s="73" t="str">
        <f t="shared" si="7"/>
        <v/>
      </c>
      <c r="G47" s="73" t="str">
        <f t="shared" si="3"/>
        <v/>
      </c>
      <c r="H47" s="73" t="str">
        <f>IF(M47=0,"",1+COUNTIF(会員コール!$A$1:$A$198,M47))</f>
        <v/>
      </c>
      <c r="I47" s="74"/>
      <c r="J47" s="74" t="str">
        <f t="shared" si="4"/>
        <v/>
      </c>
      <c r="K47" s="14"/>
      <c r="L47" s="15"/>
      <c r="M47">
        <f t="shared" si="5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0"/>
        <v/>
      </c>
      <c r="C48" s="69" t="str">
        <f t="shared" si="6"/>
        <v/>
      </c>
      <c r="D48" s="70" t="str">
        <f t="shared" si="1"/>
        <v/>
      </c>
      <c r="E48" s="70" t="str">
        <f t="shared" si="7"/>
        <v/>
      </c>
      <c r="F48" s="70" t="str">
        <f t="shared" si="7"/>
        <v/>
      </c>
      <c r="G48" s="70" t="str">
        <f t="shared" si="3"/>
        <v/>
      </c>
      <c r="H48" s="70" t="str">
        <f>IF(M48=0,"",1+COUNTIF(会員コール!$A$1:$A$198,M48))</f>
        <v/>
      </c>
      <c r="I48" s="71"/>
      <c r="J48" s="71" t="str">
        <f t="shared" si="4"/>
        <v/>
      </c>
      <c r="K48" s="14"/>
      <c r="L48" s="15"/>
      <c r="M48">
        <f t="shared" si="5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0"/>
        <v/>
      </c>
      <c r="C49" s="69" t="str">
        <f t="shared" si="6"/>
        <v/>
      </c>
      <c r="D49" s="73" t="str">
        <f t="shared" si="1"/>
        <v/>
      </c>
      <c r="E49" s="73" t="str">
        <f t="shared" si="7"/>
        <v/>
      </c>
      <c r="F49" s="73" t="str">
        <f t="shared" si="7"/>
        <v/>
      </c>
      <c r="G49" s="73" t="str">
        <f t="shared" si="3"/>
        <v/>
      </c>
      <c r="H49" s="73" t="str">
        <f>IF(M49=0,"",1+COUNTIF(会員コール!$A$1:$A$198,M49))</f>
        <v/>
      </c>
      <c r="I49" s="74"/>
      <c r="J49" s="74" t="str">
        <f t="shared" si="4"/>
        <v/>
      </c>
      <c r="K49" s="14"/>
      <c r="L49" s="15"/>
      <c r="M49">
        <f t="shared" si="5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0"/>
        <v/>
      </c>
      <c r="C50" s="69" t="str">
        <f t="shared" si="6"/>
        <v/>
      </c>
      <c r="D50" s="70" t="str">
        <f t="shared" si="1"/>
        <v/>
      </c>
      <c r="E50" s="70" t="str">
        <f t="shared" si="7"/>
        <v/>
      </c>
      <c r="F50" s="70" t="str">
        <f t="shared" si="7"/>
        <v/>
      </c>
      <c r="G50" s="70" t="str">
        <f t="shared" si="3"/>
        <v/>
      </c>
      <c r="H50" s="70" t="str">
        <f>IF(M50=0,"",1+COUNTIF(会員コール!$A$1:$A$198,M50))</f>
        <v/>
      </c>
      <c r="I50" s="71"/>
      <c r="J50" s="71" t="str">
        <f t="shared" si="4"/>
        <v/>
      </c>
      <c r="K50" s="14"/>
      <c r="L50" s="15"/>
      <c r="M50">
        <f t="shared" si="5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0"/>
        <v/>
      </c>
      <c r="C51" s="69" t="str">
        <f t="shared" si="6"/>
        <v/>
      </c>
      <c r="D51" s="73" t="str">
        <f t="shared" si="1"/>
        <v/>
      </c>
      <c r="E51" s="73" t="str">
        <f t="shared" si="7"/>
        <v/>
      </c>
      <c r="F51" s="73" t="str">
        <f t="shared" si="7"/>
        <v/>
      </c>
      <c r="G51" s="73" t="str">
        <f t="shared" si="3"/>
        <v/>
      </c>
      <c r="H51" s="73" t="str">
        <f>IF(M51=0,"",1+COUNTIF(会員コール!$A$1:$A$198,M51))</f>
        <v/>
      </c>
      <c r="I51" s="74"/>
      <c r="J51" s="74" t="str">
        <f t="shared" si="4"/>
        <v/>
      </c>
      <c r="K51" s="14"/>
      <c r="L51" s="15"/>
      <c r="M51">
        <f t="shared" si="5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0"/>
        <v/>
      </c>
      <c r="C52" s="69" t="str">
        <f t="shared" si="6"/>
        <v/>
      </c>
      <c r="D52" s="70" t="str">
        <f t="shared" si="1"/>
        <v/>
      </c>
      <c r="E52" s="70" t="str">
        <f t="shared" si="7"/>
        <v/>
      </c>
      <c r="F52" s="70" t="str">
        <f t="shared" si="7"/>
        <v/>
      </c>
      <c r="G52" s="70" t="str">
        <f t="shared" si="3"/>
        <v/>
      </c>
      <c r="H52" s="70" t="str">
        <f>IF(M52=0,"",1+COUNTIF(会員コール!$A$1:$A$198,M52))</f>
        <v/>
      </c>
      <c r="I52" s="71"/>
      <c r="J52" s="71" t="str">
        <f t="shared" si="4"/>
        <v/>
      </c>
      <c r="K52" s="14"/>
      <c r="L52" s="15"/>
      <c r="M52">
        <f t="shared" si="5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0"/>
        <v/>
      </c>
      <c r="C53" s="69" t="str">
        <f t="shared" si="6"/>
        <v/>
      </c>
      <c r="D53" s="70" t="str">
        <f t="shared" si="1"/>
        <v/>
      </c>
      <c r="E53" s="70" t="str">
        <f t="shared" si="7"/>
        <v/>
      </c>
      <c r="F53" s="70" t="str">
        <f t="shared" si="7"/>
        <v/>
      </c>
      <c r="G53" s="70" t="str">
        <f t="shared" si="3"/>
        <v/>
      </c>
      <c r="H53" s="70" t="str">
        <f>IF(M53=0,"",1+COUNTIF(会員コール!$A$1:$A$198,M53))</f>
        <v/>
      </c>
      <c r="I53" s="71"/>
      <c r="J53" s="71" t="str">
        <f t="shared" si="4"/>
        <v/>
      </c>
      <c r="K53" s="14"/>
      <c r="L53" s="15"/>
      <c r="M53">
        <f t="shared" si="5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0"/>
        <v/>
      </c>
      <c r="C54" s="76" t="str">
        <f>IF(P54="","",LEFT(P54,6))</f>
        <v/>
      </c>
      <c r="D54" s="77" t="str">
        <f t="shared" si="1"/>
        <v/>
      </c>
      <c r="E54" s="77" t="str">
        <f t="shared" si="7"/>
        <v/>
      </c>
      <c r="F54" s="77" t="str">
        <f t="shared" si="7"/>
        <v/>
      </c>
      <c r="G54" s="77" t="str">
        <f t="shared" si="3"/>
        <v/>
      </c>
      <c r="H54" s="77" t="str">
        <f>IF(M54=0,"",1+COUNTIF(会員コール!$A$1:$A$198,M54))</f>
        <v/>
      </c>
      <c r="I54" s="78"/>
      <c r="J54" s="78" t="str">
        <f t="shared" si="4"/>
        <v/>
      </c>
      <c r="K54" s="14"/>
      <c r="L54" s="15"/>
      <c r="M54">
        <f t="shared" si="5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9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10</v>
      </c>
      <c r="C57" s="170"/>
      <c r="D57" s="47" t="str">
        <f>基本データ入力!$B$8</f>
        <v>JA1QRZ</v>
      </c>
      <c r="E57" s="52" t="s">
        <v>136</v>
      </c>
      <c r="F57" s="47" t="s">
        <v>310</v>
      </c>
      <c r="G57" s="171" t="s">
        <v>137</v>
      </c>
      <c r="H57" s="171"/>
      <c r="I57" s="171"/>
      <c r="J57" s="53" t="s">
        <v>355</v>
      </c>
      <c r="K57" s="10"/>
      <c r="N57" s="9"/>
      <c r="V57" s="11"/>
      <c r="W57" s="12"/>
    </row>
    <row r="58" spans="1:28" ht="15" customHeight="1">
      <c r="B58" s="18" t="s">
        <v>11</v>
      </c>
      <c r="C58" s="91" t="s">
        <v>411</v>
      </c>
      <c r="D58" s="18" t="s">
        <v>12</v>
      </c>
      <c r="E58" s="172" t="s">
        <v>13</v>
      </c>
      <c r="F58" s="172"/>
      <c r="G58" s="18" t="s">
        <v>14</v>
      </c>
      <c r="H58" s="17" t="s">
        <v>15</v>
      </c>
      <c r="I58" s="18" t="s">
        <v>16</v>
      </c>
      <c r="J58" s="18" t="s">
        <v>17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109" si="8">IF(O60="","",O60)</f>
        <v/>
      </c>
      <c r="C60" s="65" t="str">
        <f>IF(P60="","",LEFT(P60,6))</f>
        <v/>
      </c>
      <c r="D60" s="66" t="str">
        <f t="shared" ref="D60:D109" si="9">IF(N60="","",N60)</f>
        <v/>
      </c>
      <c r="E60" s="66" t="str">
        <f t="shared" ref="E60:F91" si="10">IF(Q60="","",Q60)</f>
        <v/>
      </c>
      <c r="F60" s="66" t="str">
        <f t="shared" si="10"/>
        <v/>
      </c>
      <c r="G60" s="66" t="str">
        <f t="shared" ref="G60:G109" si="11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109" si="12">IF(T60="","",T60)</f>
        <v/>
      </c>
      <c r="K60" s="14"/>
      <c r="L60" s="49"/>
      <c r="M60">
        <f t="shared" ref="M60:M109" si="13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8"/>
        <v/>
      </c>
      <c r="C61" s="69" t="str">
        <f>IF(P61="","",LEFT(P61,6))</f>
        <v/>
      </c>
      <c r="D61" s="70" t="str">
        <f t="shared" si="9"/>
        <v/>
      </c>
      <c r="E61" s="70" t="str">
        <f t="shared" si="10"/>
        <v/>
      </c>
      <c r="F61" s="70" t="str">
        <f t="shared" si="10"/>
        <v/>
      </c>
      <c r="G61" s="70" t="str">
        <f t="shared" si="11"/>
        <v/>
      </c>
      <c r="H61" s="70" t="str">
        <f>IF(M61=0,"",1+COUNTIF(会員コール!$A$1:$A$198,M61))</f>
        <v/>
      </c>
      <c r="I61" s="71"/>
      <c r="J61" s="71" t="str">
        <f t="shared" si="12"/>
        <v/>
      </c>
      <c r="K61" s="14"/>
      <c r="L61" s="49"/>
      <c r="M61">
        <f t="shared" si="13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8"/>
        <v/>
      </c>
      <c r="C62" s="69" t="str">
        <f t="shared" ref="C62:C108" si="14">IF(P62="","",LEFT(P62,6))</f>
        <v/>
      </c>
      <c r="D62" s="70" t="str">
        <f t="shared" si="9"/>
        <v/>
      </c>
      <c r="E62" s="70" t="str">
        <f t="shared" si="10"/>
        <v/>
      </c>
      <c r="F62" s="70" t="str">
        <f t="shared" si="10"/>
        <v/>
      </c>
      <c r="G62" s="70" t="str">
        <f t="shared" si="11"/>
        <v/>
      </c>
      <c r="H62" s="70" t="str">
        <f>IF(M62=0,"",1+COUNTIF(会員コール!$A$1:$A$198,M62))</f>
        <v/>
      </c>
      <c r="I62" s="71"/>
      <c r="J62" s="71" t="str">
        <f t="shared" si="12"/>
        <v/>
      </c>
      <c r="K62" s="14"/>
      <c r="L62" s="49"/>
      <c r="M62">
        <f t="shared" si="13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8"/>
        <v/>
      </c>
      <c r="C63" s="69" t="str">
        <f t="shared" si="14"/>
        <v/>
      </c>
      <c r="D63" s="70" t="str">
        <f t="shared" si="9"/>
        <v/>
      </c>
      <c r="E63" s="70" t="str">
        <f t="shared" si="10"/>
        <v/>
      </c>
      <c r="F63" s="70" t="str">
        <f t="shared" si="10"/>
        <v/>
      </c>
      <c r="G63" s="70" t="str">
        <f t="shared" si="11"/>
        <v/>
      </c>
      <c r="H63" s="70" t="str">
        <f>IF(M63=0,"",1+COUNTIF(会員コール!$A$1:$A$198,M63))</f>
        <v/>
      </c>
      <c r="I63" s="71"/>
      <c r="J63" s="71" t="str">
        <f t="shared" si="12"/>
        <v/>
      </c>
      <c r="K63" s="14"/>
      <c r="L63" s="49"/>
      <c r="M63">
        <f t="shared" si="13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8"/>
        <v/>
      </c>
      <c r="C64" s="69" t="str">
        <f t="shared" si="14"/>
        <v/>
      </c>
      <c r="D64" s="70" t="str">
        <f t="shared" si="9"/>
        <v/>
      </c>
      <c r="E64" s="70" t="str">
        <f t="shared" si="10"/>
        <v/>
      </c>
      <c r="F64" s="70" t="str">
        <f t="shared" si="10"/>
        <v/>
      </c>
      <c r="G64" s="70" t="str">
        <f t="shared" si="11"/>
        <v/>
      </c>
      <c r="H64" s="70" t="str">
        <f>IF(M64=0,"",1+COUNTIF(会員コール!$A$1:$A$198,M64))</f>
        <v/>
      </c>
      <c r="I64" s="71"/>
      <c r="J64" s="71" t="str">
        <f t="shared" si="12"/>
        <v/>
      </c>
      <c r="K64" s="14"/>
      <c r="L64" s="49"/>
      <c r="M64">
        <f t="shared" si="13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8"/>
        <v/>
      </c>
      <c r="C65" s="69" t="str">
        <f t="shared" si="14"/>
        <v/>
      </c>
      <c r="D65" s="70" t="str">
        <f t="shared" si="9"/>
        <v/>
      </c>
      <c r="E65" s="70" t="str">
        <f t="shared" si="10"/>
        <v/>
      </c>
      <c r="F65" s="70" t="str">
        <f t="shared" si="10"/>
        <v/>
      </c>
      <c r="G65" s="70" t="str">
        <f t="shared" si="11"/>
        <v/>
      </c>
      <c r="H65" s="70" t="str">
        <f>IF(M65=0,"",1+COUNTIF(会員コール!$A$1:$A$198,M65))</f>
        <v/>
      </c>
      <c r="I65" s="71"/>
      <c r="J65" s="71" t="str">
        <f t="shared" si="12"/>
        <v/>
      </c>
      <c r="K65" s="14"/>
      <c r="L65" s="49"/>
      <c r="M65">
        <f t="shared" si="13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8"/>
        <v/>
      </c>
      <c r="C66" s="69" t="str">
        <f t="shared" si="14"/>
        <v/>
      </c>
      <c r="D66" s="70" t="str">
        <f t="shared" si="9"/>
        <v/>
      </c>
      <c r="E66" s="70" t="str">
        <f t="shared" si="10"/>
        <v/>
      </c>
      <c r="F66" s="70" t="str">
        <f t="shared" si="10"/>
        <v/>
      </c>
      <c r="G66" s="70" t="str">
        <f t="shared" si="11"/>
        <v/>
      </c>
      <c r="H66" s="70" t="str">
        <f>IF(M66=0,"",1+COUNTIF(会員コール!$A$1:$A$198,M66))</f>
        <v/>
      </c>
      <c r="I66" s="71"/>
      <c r="J66" s="71" t="str">
        <f t="shared" si="12"/>
        <v/>
      </c>
      <c r="K66" s="14"/>
      <c r="L66" s="49"/>
      <c r="M66">
        <f t="shared" si="13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8"/>
        <v/>
      </c>
      <c r="C67" s="69" t="str">
        <f t="shared" si="14"/>
        <v/>
      </c>
      <c r="D67" s="70" t="str">
        <f t="shared" si="9"/>
        <v/>
      </c>
      <c r="E67" s="70" t="str">
        <f t="shared" si="10"/>
        <v/>
      </c>
      <c r="F67" s="70" t="str">
        <f t="shared" si="10"/>
        <v/>
      </c>
      <c r="G67" s="70" t="str">
        <f t="shared" si="11"/>
        <v/>
      </c>
      <c r="H67" s="70" t="str">
        <f>IF(M67=0,"",1+COUNTIF(会員コール!$A$1:$A$198,M67))</f>
        <v/>
      </c>
      <c r="I67" s="71"/>
      <c r="J67" s="71" t="str">
        <f t="shared" si="12"/>
        <v/>
      </c>
      <c r="K67" s="14"/>
      <c r="L67" s="49"/>
      <c r="M67">
        <f t="shared" si="13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8"/>
        <v/>
      </c>
      <c r="C68" s="69" t="str">
        <f t="shared" si="14"/>
        <v/>
      </c>
      <c r="D68" s="70" t="str">
        <f t="shared" si="9"/>
        <v/>
      </c>
      <c r="E68" s="70" t="str">
        <f t="shared" si="10"/>
        <v/>
      </c>
      <c r="F68" s="70" t="str">
        <f t="shared" si="10"/>
        <v/>
      </c>
      <c r="G68" s="70" t="str">
        <f t="shared" si="11"/>
        <v/>
      </c>
      <c r="H68" s="70" t="str">
        <f>IF(M68=0,"",1+COUNTIF(会員コール!$A$1:$A$198,M68))</f>
        <v/>
      </c>
      <c r="I68" s="71"/>
      <c r="J68" s="71" t="str">
        <f t="shared" si="12"/>
        <v/>
      </c>
      <c r="K68" s="14"/>
      <c r="L68" s="49"/>
      <c r="M68">
        <f t="shared" si="13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8"/>
        <v/>
      </c>
      <c r="C69" s="69" t="str">
        <f t="shared" si="14"/>
        <v/>
      </c>
      <c r="D69" s="70" t="str">
        <f t="shared" si="9"/>
        <v/>
      </c>
      <c r="E69" s="70" t="str">
        <f t="shared" si="10"/>
        <v/>
      </c>
      <c r="F69" s="70" t="str">
        <f t="shared" si="10"/>
        <v/>
      </c>
      <c r="G69" s="70" t="str">
        <f t="shared" si="11"/>
        <v/>
      </c>
      <c r="H69" s="70" t="str">
        <f>IF(M69=0,"",1+COUNTIF(会員コール!$A$1:$A$198,M69))</f>
        <v/>
      </c>
      <c r="I69" s="71"/>
      <c r="J69" s="71" t="str">
        <f t="shared" si="12"/>
        <v/>
      </c>
      <c r="K69" s="14"/>
      <c r="L69" s="49"/>
      <c r="M69">
        <f t="shared" si="13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8"/>
        <v/>
      </c>
      <c r="C70" s="69" t="str">
        <f t="shared" si="14"/>
        <v/>
      </c>
      <c r="D70" s="70" t="str">
        <f t="shared" si="9"/>
        <v/>
      </c>
      <c r="E70" s="70" t="str">
        <f t="shared" si="10"/>
        <v/>
      </c>
      <c r="F70" s="70" t="str">
        <f t="shared" si="10"/>
        <v/>
      </c>
      <c r="G70" s="70" t="str">
        <f t="shared" si="11"/>
        <v/>
      </c>
      <c r="H70" s="70" t="str">
        <f>IF(M70=0,"",1+COUNTIF(会員コール!$A$1:$A$198,M70))</f>
        <v/>
      </c>
      <c r="I70" s="71"/>
      <c r="J70" s="71" t="str">
        <f t="shared" si="12"/>
        <v/>
      </c>
      <c r="K70" s="14"/>
      <c r="L70" s="49"/>
      <c r="M70">
        <f t="shared" si="13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8"/>
        <v/>
      </c>
      <c r="C71" s="69" t="str">
        <f t="shared" si="14"/>
        <v/>
      </c>
      <c r="D71" s="70" t="str">
        <f t="shared" si="9"/>
        <v/>
      </c>
      <c r="E71" s="70" t="str">
        <f t="shared" si="10"/>
        <v/>
      </c>
      <c r="F71" s="70" t="str">
        <f t="shared" si="10"/>
        <v/>
      </c>
      <c r="G71" s="70" t="str">
        <f t="shared" si="11"/>
        <v/>
      </c>
      <c r="H71" s="70" t="str">
        <f>IF(M71=0,"",1+COUNTIF(会員コール!$A$1:$A$198,M71))</f>
        <v/>
      </c>
      <c r="I71" s="71"/>
      <c r="J71" s="71" t="str">
        <f t="shared" si="12"/>
        <v/>
      </c>
      <c r="K71" s="14"/>
      <c r="L71" s="49"/>
      <c r="M71">
        <f t="shared" si="13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8"/>
        <v/>
      </c>
      <c r="C72" s="69" t="str">
        <f t="shared" si="14"/>
        <v/>
      </c>
      <c r="D72" s="70" t="str">
        <f t="shared" si="9"/>
        <v/>
      </c>
      <c r="E72" s="70" t="str">
        <f t="shared" si="10"/>
        <v/>
      </c>
      <c r="F72" s="70" t="str">
        <f t="shared" si="10"/>
        <v/>
      </c>
      <c r="G72" s="70" t="str">
        <f t="shared" si="11"/>
        <v/>
      </c>
      <c r="H72" s="70" t="str">
        <f>IF(M72=0,"",1+COUNTIF(会員コール!$A$1:$A$198,M72))</f>
        <v/>
      </c>
      <c r="I72" s="71"/>
      <c r="J72" s="71" t="str">
        <f t="shared" si="12"/>
        <v/>
      </c>
      <c r="K72" s="14"/>
      <c r="L72" s="49"/>
      <c r="M72">
        <f t="shared" si="13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8"/>
        <v/>
      </c>
      <c r="C73" s="69" t="str">
        <f t="shared" si="14"/>
        <v/>
      </c>
      <c r="D73" s="70" t="str">
        <f t="shared" si="9"/>
        <v/>
      </c>
      <c r="E73" s="70" t="str">
        <f t="shared" si="10"/>
        <v/>
      </c>
      <c r="F73" s="70" t="str">
        <f t="shared" si="10"/>
        <v/>
      </c>
      <c r="G73" s="70" t="str">
        <f t="shared" si="11"/>
        <v/>
      </c>
      <c r="H73" s="70" t="str">
        <f>IF(M73=0,"",1+COUNTIF(会員コール!$A$1:$A$198,M73))</f>
        <v/>
      </c>
      <c r="I73" s="71"/>
      <c r="J73" s="71" t="str">
        <f t="shared" si="12"/>
        <v/>
      </c>
      <c r="K73" s="14"/>
      <c r="L73" s="49"/>
      <c r="M73">
        <f t="shared" si="13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8"/>
        <v/>
      </c>
      <c r="C74" s="69" t="str">
        <f t="shared" si="14"/>
        <v/>
      </c>
      <c r="D74" s="70" t="str">
        <f t="shared" si="9"/>
        <v/>
      </c>
      <c r="E74" s="70" t="str">
        <f t="shared" si="10"/>
        <v/>
      </c>
      <c r="F74" s="70" t="str">
        <f t="shared" si="10"/>
        <v/>
      </c>
      <c r="G74" s="70" t="str">
        <f t="shared" si="11"/>
        <v/>
      </c>
      <c r="H74" s="70" t="str">
        <f>IF(M74=0,"",1+COUNTIF(会員コール!$A$1:$A$198,M74))</f>
        <v/>
      </c>
      <c r="I74" s="71"/>
      <c r="J74" s="71" t="str">
        <f t="shared" si="12"/>
        <v/>
      </c>
      <c r="K74" s="14"/>
      <c r="L74" s="49"/>
      <c r="M74">
        <f t="shared" si="13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8"/>
        <v/>
      </c>
      <c r="C75" s="69" t="str">
        <f t="shared" si="14"/>
        <v/>
      </c>
      <c r="D75" s="70" t="str">
        <f t="shared" si="9"/>
        <v/>
      </c>
      <c r="E75" s="70" t="str">
        <f t="shared" si="10"/>
        <v/>
      </c>
      <c r="F75" s="70" t="str">
        <f t="shared" si="10"/>
        <v/>
      </c>
      <c r="G75" s="70" t="str">
        <f t="shared" si="11"/>
        <v/>
      </c>
      <c r="H75" s="70" t="str">
        <f>IF(M75=0,"",1+COUNTIF(会員コール!$A$1:$A$198,M75))</f>
        <v/>
      </c>
      <c r="I75" s="71"/>
      <c r="J75" s="71" t="str">
        <f t="shared" si="12"/>
        <v/>
      </c>
      <c r="K75" s="14"/>
      <c r="L75" s="49"/>
      <c r="M75">
        <f t="shared" si="13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8"/>
        <v/>
      </c>
      <c r="C76" s="69" t="str">
        <f t="shared" si="14"/>
        <v/>
      </c>
      <c r="D76" s="70" t="str">
        <f t="shared" si="9"/>
        <v/>
      </c>
      <c r="E76" s="70" t="str">
        <f t="shared" si="10"/>
        <v/>
      </c>
      <c r="F76" s="70" t="str">
        <f t="shared" si="10"/>
        <v/>
      </c>
      <c r="G76" s="70" t="str">
        <f t="shared" si="11"/>
        <v/>
      </c>
      <c r="H76" s="70" t="str">
        <f>IF(M76=0,"",1+COUNTIF(会員コール!$A$1:$A$198,M76))</f>
        <v/>
      </c>
      <c r="I76" s="71"/>
      <c r="J76" s="71" t="str">
        <f t="shared" si="12"/>
        <v/>
      </c>
      <c r="K76" s="14"/>
      <c r="L76" s="15"/>
      <c r="M76">
        <f t="shared" si="13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8"/>
        <v/>
      </c>
      <c r="C77" s="69" t="str">
        <f t="shared" si="14"/>
        <v/>
      </c>
      <c r="D77" s="73" t="str">
        <f t="shared" si="9"/>
        <v/>
      </c>
      <c r="E77" s="73" t="str">
        <f t="shared" si="10"/>
        <v/>
      </c>
      <c r="F77" s="73" t="str">
        <f t="shared" si="10"/>
        <v/>
      </c>
      <c r="G77" s="73" t="str">
        <f t="shared" si="11"/>
        <v/>
      </c>
      <c r="H77" s="73" t="str">
        <f>IF(M77=0,"",1+COUNTIF(会員コール!$A$1:$A$198,M77))</f>
        <v/>
      </c>
      <c r="I77" s="74"/>
      <c r="J77" s="74" t="str">
        <f t="shared" si="12"/>
        <v/>
      </c>
      <c r="K77" s="14"/>
      <c r="L77" s="15"/>
      <c r="M77">
        <f t="shared" si="13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8"/>
        <v/>
      </c>
      <c r="C78" s="69" t="str">
        <f t="shared" si="14"/>
        <v/>
      </c>
      <c r="D78" s="70" t="str">
        <f t="shared" si="9"/>
        <v/>
      </c>
      <c r="E78" s="70" t="str">
        <f t="shared" si="10"/>
        <v/>
      </c>
      <c r="F78" s="70" t="str">
        <f t="shared" si="10"/>
        <v/>
      </c>
      <c r="G78" s="70" t="str">
        <f t="shared" si="11"/>
        <v/>
      </c>
      <c r="H78" s="70" t="str">
        <f>IF(M78=0,"",1+COUNTIF(会員コール!$A$1:$A$198,M78))</f>
        <v/>
      </c>
      <c r="I78" s="71"/>
      <c r="J78" s="71" t="str">
        <f t="shared" si="12"/>
        <v/>
      </c>
      <c r="K78" s="14"/>
      <c r="L78" s="15"/>
      <c r="M78">
        <f t="shared" si="13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8"/>
        <v/>
      </c>
      <c r="C79" s="69" t="str">
        <f t="shared" si="14"/>
        <v/>
      </c>
      <c r="D79" s="70" t="str">
        <f t="shared" si="9"/>
        <v/>
      </c>
      <c r="E79" s="70" t="str">
        <f t="shared" si="10"/>
        <v/>
      </c>
      <c r="F79" s="70" t="str">
        <f t="shared" si="10"/>
        <v/>
      </c>
      <c r="G79" s="70" t="str">
        <f t="shared" si="11"/>
        <v/>
      </c>
      <c r="H79" s="70" t="str">
        <f>IF(M79=0,"",1+COUNTIF(会員コール!$A$1:$A$198,M79))</f>
        <v/>
      </c>
      <c r="I79" s="71"/>
      <c r="J79" s="71" t="str">
        <f t="shared" si="12"/>
        <v/>
      </c>
      <c r="K79" s="14"/>
      <c r="L79" s="15"/>
      <c r="M79">
        <f t="shared" si="13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8"/>
        <v/>
      </c>
      <c r="C80" s="69" t="str">
        <f t="shared" si="14"/>
        <v/>
      </c>
      <c r="D80" s="70" t="str">
        <f t="shared" si="9"/>
        <v/>
      </c>
      <c r="E80" s="70" t="str">
        <f t="shared" si="10"/>
        <v/>
      </c>
      <c r="F80" s="70" t="str">
        <f t="shared" si="10"/>
        <v/>
      </c>
      <c r="G80" s="70" t="str">
        <f t="shared" si="11"/>
        <v/>
      </c>
      <c r="H80" s="70" t="str">
        <f>IF(M80=0,"",1+COUNTIF(会員コール!$A$1:$A$198,M80))</f>
        <v/>
      </c>
      <c r="I80" s="71"/>
      <c r="J80" s="71" t="str">
        <f t="shared" si="12"/>
        <v/>
      </c>
      <c r="K80" s="14"/>
      <c r="L80" s="15"/>
      <c r="M80">
        <f t="shared" si="13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8"/>
        <v/>
      </c>
      <c r="C81" s="69" t="str">
        <f t="shared" si="14"/>
        <v/>
      </c>
      <c r="D81" s="70" t="str">
        <f t="shared" si="9"/>
        <v/>
      </c>
      <c r="E81" s="70" t="str">
        <f t="shared" si="10"/>
        <v/>
      </c>
      <c r="F81" s="70" t="str">
        <f t="shared" si="10"/>
        <v/>
      </c>
      <c r="G81" s="70" t="str">
        <f t="shared" si="11"/>
        <v/>
      </c>
      <c r="H81" s="70" t="str">
        <f>IF(M81=0,"",1+COUNTIF(会員コール!$A$1:$A$198,M81))</f>
        <v/>
      </c>
      <c r="I81" s="71"/>
      <c r="J81" s="71" t="str">
        <f t="shared" si="12"/>
        <v/>
      </c>
      <c r="K81" s="14"/>
      <c r="L81" s="15"/>
      <c r="M81">
        <f t="shared" si="13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8"/>
        <v/>
      </c>
      <c r="C82" s="69" t="str">
        <f t="shared" si="14"/>
        <v/>
      </c>
      <c r="D82" s="70" t="str">
        <f t="shared" si="9"/>
        <v/>
      </c>
      <c r="E82" s="70" t="str">
        <f t="shared" si="10"/>
        <v/>
      </c>
      <c r="F82" s="70" t="str">
        <f t="shared" si="10"/>
        <v/>
      </c>
      <c r="G82" s="70" t="str">
        <f t="shared" si="11"/>
        <v/>
      </c>
      <c r="H82" s="70" t="str">
        <f>IF(M82=0,"",1+COUNTIF(会員コール!$A$1:$A$198,M82))</f>
        <v/>
      </c>
      <c r="I82" s="71"/>
      <c r="J82" s="71" t="str">
        <f t="shared" si="12"/>
        <v/>
      </c>
      <c r="K82" s="14"/>
      <c r="L82" s="15"/>
      <c r="M82">
        <f t="shared" si="13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8"/>
        <v/>
      </c>
      <c r="C83" s="69" t="str">
        <f t="shared" si="14"/>
        <v/>
      </c>
      <c r="D83" s="70" t="str">
        <f t="shared" si="9"/>
        <v/>
      </c>
      <c r="E83" s="70" t="str">
        <f t="shared" si="10"/>
        <v/>
      </c>
      <c r="F83" s="70" t="str">
        <f t="shared" si="10"/>
        <v/>
      </c>
      <c r="G83" s="70" t="str">
        <f t="shared" si="11"/>
        <v/>
      </c>
      <c r="H83" s="70" t="str">
        <f>IF(M83=0,"",1+COUNTIF(会員コール!$A$1:$A$198,M83))</f>
        <v/>
      </c>
      <c r="I83" s="71"/>
      <c r="J83" s="71" t="str">
        <f t="shared" si="12"/>
        <v/>
      </c>
      <c r="K83" s="14"/>
      <c r="L83" s="15"/>
      <c r="M83">
        <f t="shared" si="13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8"/>
        <v/>
      </c>
      <c r="C84" s="69" t="str">
        <f t="shared" si="14"/>
        <v/>
      </c>
      <c r="D84" s="70" t="str">
        <f t="shared" si="9"/>
        <v/>
      </c>
      <c r="E84" s="70" t="str">
        <f t="shared" si="10"/>
        <v/>
      </c>
      <c r="F84" s="70" t="str">
        <f t="shared" si="10"/>
        <v/>
      </c>
      <c r="G84" s="70" t="str">
        <f t="shared" si="11"/>
        <v/>
      </c>
      <c r="H84" s="70" t="str">
        <f>IF(M84=0,"",1+COUNTIF(会員コール!$A$1:$A$198,M84))</f>
        <v/>
      </c>
      <c r="I84" s="71"/>
      <c r="J84" s="71" t="str">
        <f t="shared" si="12"/>
        <v/>
      </c>
      <c r="K84" s="14"/>
      <c r="L84" s="15"/>
      <c r="M84">
        <f t="shared" si="13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8"/>
        <v/>
      </c>
      <c r="C85" s="69" t="str">
        <f t="shared" si="14"/>
        <v/>
      </c>
      <c r="D85" s="73" t="str">
        <f t="shared" si="9"/>
        <v/>
      </c>
      <c r="E85" s="73" t="str">
        <f t="shared" si="10"/>
        <v/>
      </c>
      <c r="F85" s="73" t="str">
        <f t="shared" si="10"/>
        <v/>
      </c>
      <c r="G85" s="73" t="str">
        <f t="shared" si="11"/>
        <v/>
      </c>
      <c r="H85" s="73" t="str">
        <f>IF(M85=0,"",1+COUNTIF(会員コール!$A$1:$A$198,M85))</f>
        <v/>
      </c>
      <c r="I85" s="74"/>
      <c r="J85" s="74" t="str">
        <f t="shared" si="12"/>
        <v/>
      </c>
      <c r="K85" s="14"/>
      <c r="L85" s="15"/>
      <c r="M85">
        <f t="shared" si="13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8"/>
        <v/>
      </c>
      <c r="C86" s="69" t="str">
        <f t="shared" si="14"/>
        <v/>
      </c>
      <c r="D86" s="70" t="str">
        <f t="shared" si="9"/>
        <v/>
      </c>
      <c r="E86" s="70" t="str">
        <f t="shared" si="10"/>
        <v/>
      </c>
      <c r="F86" s="70" t="str">
        <f t="shared" si="10"/>
        <v/>
      </c>
      <c r="G86" s="70" t="str">
        <f t="shared" si="11"/>
        <v/>
      </c>
      <c r="H86" s="70" t="str">
        <f>IF(M86=0,"",1+COUNTIF(会員コール!$A$1:$A$198,M86))</f>
        <v/>
      </c>
      <c r="I86" s="71"/>
      <c r="J86" s="71" t="str">
        <f t="shared" si="12"/>
        <v/>
      </c>
      <c r="K86" s="14"/>
      <c r="L86" s="15"/>
      <c r="M86">
        <f t="shared" si="13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8"/>
        <v/>
      </c>
      <c r="C87" s="69" t="str">
        <f t="shared" si="14"/>
        <v/>
      </c>
      <c r="D87" s="73" t="str">
        <f t="shared" si="9"/>
        <v/>
      </c>
      <c r="E87" s="73" t="str">
        <f t="shared" si="10"/>
        <v/>
      </c>
      <c r="F87" s="73" t="str">
        <f t="shared" si="10"/>
        <v/>
      </c>
      <c r="G87" s="73" t="str">
        <f t="shared" si="11"/>
        <v/>
      </c>
      <c r="H87" s="73" t="str">
        <f>IF(M87=0,"",1+COUNTIF(会員コール!$A$1:$A$198,M87))</f>
        <v/>
      </c>
      <c r="I87" s="74"/>
      <c r="J87" s="74" t="str">
        <f t="shared" si="12"/>
        <v/>
      </c>
      <c r="K87" s="14"/>
      <c r="L87" s="15"/>
      <c r="M87">
        <f t="shared" si="13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8"/>
        <v/>
      </c>
      <c r="C88" s="69" t="str">
        <f t="shared" si="14"/>
        <v/>
      </c>
      <c r="D88" s="70" t="str">
        <f t="shared" si="9"/>
        <v/>
      </c>
      <c r="E88" s="70" t="str">
        <f t="shared" si="10"/>
        <v/>
      </c>
      <c r="F88" s="70" t="str">
        <f t="shared" si="10"/>
        <v/>
      </c>
      <c r="G88" s="70" t="str">
        <f t="shared" si="11"/>
        <v/>
      </c>
      <c r="H88" s="70" t="str">
        <f>IF(M88=0,"",1+COUNTIF(会員コール!$A$1:$A$198,M88))</f>
        <v/>
      </c>
      <c r="I88" s="71"/>
      <c r="J88" s="71" t="str">
        <f t="shared" si="12"/>
        <v/>
      </c>
      <c r="K88" s="14"/>
      <c r="L88" s="15"/>
      <c r="M88">
        <f t="shared" si="13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8"/>
        <v/>
      </c>
      <c r="C89" s="69" t="str">
        <f t="shared" si="14"/>
        <v/>
      </c>
      <c r="D89" s="73" t="str">
        <f t="shared" si="9"/>
        <v/>
      </c>
      <c r="E89" s="73" t="str">
        <f t="shared" si="10"/>
        <v/>
      </c>
      <c r="F89" s="73" t="str">
        <f t="shared" si="10"/>
        <v/>
      </c>
      <c r="G89" s="73" t="str">
        <f t="shared" si="11"/>
        <v/>
      </c>
      <c r="H89" s="73" t="str">
        <f>IF(M89=0,"",1+COUNTIF(会員コール!$A$1:$A$198,M89))</f>
        <v/>
      </c>
      <c r="I89" s="74"/>
      <c r="J89" s="74" t="str">
        <f t="shared" si="12"/>
        <v/>
      </c>
      <c r="K89" s="14"/>
      <c r="L89" s="15"/>
      <c r="M89">
        <f t="shared" si="13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8"/>
        <v/>
      </c>
      <c r="C90" s="69" t="str">
        <f t="shared" si="14"/>
        <v/>
      </c>
      <c r="D90" s="70" t="str">
        <f t="shared" si="9"/>
        <v/>
      </c>
      <c r="E90" s="70" t="str">
        <f t="shared" si="10"/>
        <v/>
      </c>
      <c r="F90" s="70" t="str">
        <f t="shared" si="10"/>
        <v/>
      </c>
      <c r="G90" s="70" t="str">
        <f t="shared" si="11"/>
        <v/>
      </c>
      <c r="H90" s="70" t="str">
        <f>IF(M90=0,"",1+COUNTIF(会員コール!$A$1:$A$198,M90))</f>
        <v/>
      </c>
      <c r="I90" s="71"/>
      <c r="J90" s="71" t="str">
        <f t="shared" si="12"/>
        <v/>
      </c>
      <c r="K90" s="14"/>
      <c r="L90" s="15"/>
      <c r="M90">
        <f t="shared" si="13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8"/>
        <v/>
      </c>
      <c r="C91" s="69" t="str">
        <f t="shared" si="14"/>
        <v/>
      </c>
      <c r="D91" s="73" t="str">
        <f t="shared" si="9"/>
        <v/>
      </c>
      <c r="E91" s="73" t="str">
        <f t="shared" si="10"/>
        <v/>
      </c>
      <c r="F91" s="73" t="str">
        <f t="shared" si="10"/>
        <v/>
      </c>
      <c r="G91" s="73" t="str">
        <f t="shared" si="11"/>
        <v/>
      </c>
      <c r="H91" s="73" t="str">
        <f>IF(M91=0,"",1+COUNTIF(会員コール!$A$1:$A$198,M91))</f>
        <v/>
      </c>
      <c r="I91" s="74"/>
      <c r="J91" s="74" t="str">
        <f t="shared" si="12"/>
        <v/>
      </c>
      <c r="K91" s="14"/>
      <c r="L91" s="15"/>
      <c r="M91">
        <f t="shared" si="13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si="8"/>
        <v/>
      </c>
      <c r="C92" s="69" t="str">
        <f t="shared" si="14"/>
        <v/>
      </c>
      <c r="D92" s="70" t="str">
        <f t="shared" si="9"/>
        <v/>
      </c>
      <c r="E92" s="70" t="str">
        <f t="shared" ref="E92:F109" si="15">IF(Q92="","",Q92)</f>
        <v/>
      </c>
      <c r="F92" s="70" t="str">
        <f t="shared" si="15"/>
        <v/>
      </c>
      <c r="G92" s="70" t="str">
        <f t="shared" si="11"/>
        <v/>
      </c>
      <c r="H92" s="70" t="str">
        <f>IF(M92=0,"",1+COUNTIF(会員コール!$A$1:$A$198,M92))</f>
        <v/>
      </c>
      <c r="I92" s="71"/>
      <c r="J92" s="71" t="str">
        <f t="shared" si="12"/>
        <v/>
      </c>
      <c r="K92" s="14"/>
      <c r="L92" s="15"/>
      <c r="M92">
        <f t="shared" si="13"/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8"/>
        <v/>
      </c>
      <c r="C93" s="69" t="str">
        <f t="shared" si="14"/>
        <v/>
      </c>
      <c r="D93" s="73" t="str">
        <f t="shared" si="9"/>
        <v/>
      </c>
      <c r="E93" s="73" t="str">
        <f t="shared" si="15"/>
        <v/>
      </c>
      <c r="F93" s="73" t="str">
        <f t="shared" si="15"/>
        <v/>
      </c>
      <c r="G93" s="73" t="str">
        <f t="shared" si="11"/>
        <v/>
      </c>
      <c r="H93" s="73" t="str">
        <f>IF(M93=0,"",1+COUNTIF(会員コール!$A$1:$A$198,M93))</f>
        <v/>
      </c>
      <c r="I93" s="74"/>
      <c r="J93" s="74" t="str">
        <f t="shared" si="12"/>
        <v/>
      </c>
      <c r="K93" s="14"/>
      <c r="L93" s="15"/>
      <c r="M93">
        <f t="shared" si="13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8"/>
        <v/>
      </c>
      <c r="C94" s="69" t="str">
        <f t="shared" si="14"/>
        <v/>
      </c>
      <c r="D94" s="70" t="str">
        <f t="shared" si="9"/>
        <v/>
      </c>
      <c r="E94" s="70" t="str">
        <f t="shared" si="15"/>
        <v/>
      </c>
      <c r="F94" s="70" t="str">
        <f t="shared" si="15"/>
        <v/>
      </c>
      <c r="G94" s="70" t="str">
        <f t="shared" si="11"/>
        <v/>
      </c>
      <c r="H94" s="70" t="str">
        <f>IF(M94=0,"",1+COUNTIF(会員コール!$A$1:$A$198,M94))</f>
        <v/>
      </c>
      <c r="I94" s="71"/>
      <c r="J94" s="71" t="str">
        <f t="shared" si="12"/>
        <v/>
      </c>
      <c r="K94" s="14"/>
      <c r="L94" s="15"/>
      <c r="M94">
        <f t="shared" si="13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8"/>
        <v/>
      </c>
      <c r="C95" s="69" t="str">
        <f t="shared" si="14"/>
        <v/>
      </c>
      <c r="D95" s="73" t="str">
        <f t="shared" si="9"/>
        <v/>
      </c>
      <c r="E95" s="73" t="str">
        <f t="shared" si="15"/>
        <v/>
      </c>
      <c r="F95" s="73" t="str">
        <f t="shared" si="15"/>
        <v/>
      </c>
      <c r="G95" s="73" t="str">
        <f t="shared" si="11"/>
        <v/>
      </c>
      <c r="H95" s="73" t="str">
        <f>IF(M95=0,"",1+COUNTIF(会員コール!$A$1:$A$198,M95))</f>
        <v/>
      </c>
      <c r="I95" s="74"/>
      <c r="J95" s="74" t="str">
        <f t="shared" si="12"/>
        <v/>
      </c>
      <c r="K95" s="14"/>
      <c r="L95" s="15"/>
      <c r="M95">
        <f t="shared" si="13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8"/>
        <v/>
      </c>
      <c r="C96" s="69" t="str">
        <f t="shared" si="14"/>
        <v/>
      </c>
      <c r="D96" s="70" t="str">
        <f t="shared" si="9"/>
        <v/>
      </c>
      <c r="E96" s="70" t="str">
        <f t="shared" si="15"/>
        <v/>
      </c>
      <c r="F96" s="70" t="str">
        <f t="shared" si="15"/>
        <v/>
      </c>
      <c r="G96" s="70" t="str">
        <f t="shared" si="11"/>
        <v/>
      </c>
      <c r="H96" s="70" t="str">
        <f>IF(M96=0,"",1+COUNTIF(会員コール!$A$1:$A$198,M96))</f>
        <v/>
      </c>
      <c r="I96" s="71"/>
      <c r="J96" s="71" t="str">
        <f t="shared" si="12"/>
        <v/>
      </c>
      <c r="K96" s="14"/>
      <c r="L96" s="15"/>
      <c r="M96">
        <f t="shared" si="13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8"/>
        <v/>
      </c>
      <c r="C97" s="69" t="str">
        <f t="shared" si="14"/>
        <v/>
      </c>
      <c r="D97" s="73" t="str">
        <f t="shared" si="9"/>
        <v/>
      </c>
      <c r="E97" s="73" t="str">
        <f t="shared" si="15"/>
        <v/>
      </c>
      <c r="F97" s="73" t="str">
        <f t="shared" si="15"/>
        <v/>
      </c>
      <c r="G97" s="73" t="str">
        <f t="shared" si="11"/>
        <v/>
      </c>
      <c r="H97" s="73" t="str">
        <f>IF(M97=0,"",1+COUNTIF(会員コール!$A$1:$A$198,M97))</f>
        <v/>
      </c>
      <c r="I97" s="74"/>
      <c r="J97" s="74" t="str">
        <f t="shared" si="12"/>
        <v/>
      </c>
      <c r="K97" s="14"/>
      <c r="L97" s="15"/>
      <c r="M97">
        <f t="shared" si="13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8"/>
        <v/>
      </c>
      <c r="C98" s="69" t="str">
        <f t="shared" si="14"/>
        <v/>
      </c>
      <c r="D98" s="70" t="str">
        <f t="shared" si="9"/>
        <v/>
      </c>
      <c r="E98" s="70" t="str">
        <f t="shared" si="15"/>
        <v/>
      </c>
      <c r="F98" s="70" t="str">
        <f t="shared" si="15"/>
        <v/>
      </c>
      <c r="G98" s="70" t="str">
        <f t="shared" si="11"/>
        <v/>
      </c>
      <c r="H98" s="70" t="str">
        <f>IF(M98=0,"",1+COUNTIF(会員コール!$A$1:$A$198,M98))</f>
        <v/>
      </c>
      <c r="I98" s="71"/>
      <c r="J98" s="71" t="str">
        <f t="shared" si="12"/>
        <v/>
      </c>
      <c r="K98" s="14"/>
      <c r="L98" s="15"/>
      <c r="M98">
        <f t="shared" si="13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8"/>
        <v/>
      </c>
      <c r="C99" s="69" t="str">
        <f t="shared" si="14"/>
        <v/>
      </c>
      <c r="D99" s="73" t="str">
        <f t="shared" si="9"/>
        <v/>
      </c>
      <c r="E99" s="73" t="str">
        <f t="shared" si="15"/>
        <v/>
      </c>
      <c r="F99" s="73" t="str">
        <f t="shared" si="15"/>
        <v/>
      </c>
      <c r="G99" s="73" t="str">
        <f t="shared" si="11"/>
        <v/>
      </c>
      <c r="H99" s="73" t="str">
        <f>IF(M99=0,"",1+COUNTIF(会員コール!$A$1:$A$198,M99))</f>
        <v/>
      </c>
      <c r="I99" s="74"/>
      <c r="J99" s="74" t="str">
        <f t="shared" si="12"/>
        <v/>
      </c>
      <c r="K99" s="14"/>
      <c r="L99" s="15"/>
      <c r="M99">
        <f t="shared" si="13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8"/>
        <v/>
      </c>
      <c r="C100" s="69" t="str">
        <f t="shared" si="14"/>
        <v/>
      </c>
      <c r="D100" s="70" t="str">
        <f t="shared" si="9"/>
        <v/>
      </c>
      <c r="E100" s="70" t="str">
        <f t="shared" si="15"/>
        <v/>
      </c>
      <c r="F100" s="70" t="str">
        <f t="shared" si="15"/>
        <v/>
      </c>
      <c r="G100" s="70" t="str">
        <f t="shared" si="11"/>
        <v/>
      </c>
      <c r="H100" s="70" t="str">
        <f>IF(M100=0,"",1+COUNTIF(会員コール!$A$1:$A$198,M100))</f>
        <v/>
      </c>
      <c r="I100" s="71"/>
      <c r="J100" s="71" t="str">
        <f t="shared" si="12"/>
        <v/>
      </c>
      <c r="K100" s="14"/>
      <c r="L100" s="15"/>
      <c r="M100">
        <f t="shared" si="13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8"/>
        <v/>
      </c>
      <c r="C101" s="69" t="str">
        <f t="shared" si="14"/>
        <v/>
      </c>
      <c r="D101" s="70" t="str">
        <f t="shared" si="9"/>
        <v/>
      </c>
      <c r="E101" s="70" t="str">
        <f t="shared" si="15"/>
        <v/>
      </c>
      <c r="F101" s="70" t="str">
        <f t="shared" si="15"/>
        <v/>
      </c>
      <c r="G101" s="70" t="str">
        <f t="shared" si="11"/>
        <v/>
      </c>
      <c r="H101" s="70" t="str">
        <f>IF(M101=0,"",1+COUNTIF(会員コール!$A$1:$A$198,M101))</f>
        <v/>
      </c>
      <c r="I101" s="71"/>
      <c r="J101" s="71" t="str">
        <f t="shared" si="12"/>
        <v/>
      </c>
      <c r="K101" s="14"/>
      <c r="L101" s="15"/>
      <c r="M101">
        <f t="shared" si="13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8"/>
        <v/>
      </c>
      <c r="C102" s="69" t="str">
        <f t="shared" si="14"/>
        <v/>
      </c>
      <c r="D102" s="73" t="str">
        <f t="shared" si="9"/>
        <v/>
      </c>
      <c r="E102" s="73" t="str">
        <f t="shared" si="15"/>
        <v/>
      </c>
      <c r="F102" s="73" t="str">
        <f t="shared" si="15"/>
        <v/>
      </c>
      <c r="G102" s="73" t="str">
        <f t="shared" si="11"/>
        <v/>
      </c>
      <c r="H102" s="73" t="str">
        <f>IF(M102=0,"",1+COUNTIF(会員コール!$A$1:$A$198,M102))</f>
        <v/>
      </c>
      <c r="I102" s="74"/>
      <c r="J102" s="74" t="str">
        <f t="shared" si="12"/>
        <v/>
      </c>
      <c r="K102" s="14"/>
      <c r="L102" s="15"/>
      <c r="M102">
        <f t="shared" si="13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8"/>
        <v/>
      </c>
      <c r="C103" s="69" t="str">
        <f t="shared" si="14"/>
        <v/>
      </c>
      <c r="D103" s="70" t="str">
        <f t="shared" si="9"/>
        <v/>
      </c>
      <c r="E103" s="70" t="str">
        <f t="shared" si="15"/>
        <v/>
      </c>
      <c r="F103" s="70" t="str">
        <f t="shared" si="15"/>
        <v/>
      </c>
      <c r="G103" s="70" t="str">
        <f t="shared" si="11"/>
        <v/>
      </c>
      <c r="H103" s="70" t="str">
        <f>IF(M103=0,"",1+COUNTIF(会員コール!$A$1:$A$198,M103))</f>
        <v/>
      </c>
      <c r="I103" s="71"/>
      <c r="J103" s="71" t="str">
        <f t="shared" si="12"/>
        <v/>
      </c>
      <c r="K103" s="14"/>
      <c r="L103" s="15"/>
      <c r="M103">
        <f t="shared" si="13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8"/>
        <v/>
      </c>
      <c r="C104" s="69" t="str">
        <f t="shared" si="14"/>
        <v/>
      </c>
      <c r="D104" s="73" t="str">
        <f t="shared" si="9"/>
        <v/>
      </c>
      <c r="E104" s="73" t="str">
        <f t="shared" si="15"/>
        <v/>
      </c>
      <c r="F104" s="73" t="str">
        <f t="shared" si="15"/>
        <v/>
      </c>
      <c r="G104" s="73" t="str">
        <f t="shared" si="11"/>
        <v/>
      </c>
      <c r="H104" s="73" t="str">
        <f>IF(M104=0,"",1+COUNTIF(会員コール!$A$1:$A$198,M104))</f>
        <v/>
      </c>
      <c r="I104" s="74"/>
      <c r="J104" s="74" t="str">
        <f t="shared" si="12"/>
        <v/>
      </c>
      <c r="K104" s="14"/>
      <c r="L104" s="15"/>
      <c r="M104">
        <f t="shared" si="13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8"/>
        <v/>
      </c>
      <c r="C105" s="69" t="str">
        <f t="shared" si="14"/>
        <v/>
      </c>
      <c r="D105" s="70" t="str">
        <f t="shared" si="9"/>
        <v/>
      </c>
      <c r="E105" s="70" t="str">
        <f t="shared" si="15"/>
        <v/>
      </c>
      <c r="F105" s="70" t="str">
        <f t="shared" si="15"/>
        <v/>
      </c>
      <c r="G105" s="70" t="str">
        <f t="shared" si="11"/>
        <v/>
      </c>
      <c r="H105" s="70" t="str">
        <f>IF(M105=0,"",1+COUNTIF(会員コール!$A$1:$A$198,M105))</f>
        <v/>
      </c>
      <c r="I105" s="71"/>
      <c r="J105" s="71" t="str">
        <f t="shared" si="12"/>
        <v/>
      </c>
      <c r="K105" s="14"/>
      <c r="L105" s="15"/>
      <c r="M105">
        <f t="shared" si="13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8"/>
        <v/>
      </c>
      <c r="C106" s="69" t="str">
        <f t="shared" si="14"/>
        <v/>
      </c>
      <c r="D106" s="73" t="str">
        <f t="shared" si="9"/>
        <v/>
      </c>
      <c r="E106" s="73" t="str">
        <f t="shared" si="15"/>
        <v/>
      </c>
      <c r="F106" s="73" t="str">
        <f t="shared" si="15"/>
        <v/>
      </c>
      <c r="G106" s="73" t="str">
        <f t="shared" si="11"/>
        <v/>
      </c>
      <c r="H106" s="73" t="str">
        <f>IF(M106=0,"",1+COUNTIF(会員コール!$A$1:$A$198,M106))</f>
        <v/>
      </c>
      <c r="I106" s="74"/>
      <c r="J106" s="74" t="str">
        <f t="shared" si="12"/>
        <v/>
      </c>
      <c r="K106" s="14"/>
      <c r="L106" s="15"/>
      <c r="M106">
        <f t="shared" si="13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8"/>
        <v/>
      </c>
      <c r="C107" s="69" t="str">
        <f t="shared" si="14"/>
        <v/>
      </c>
      <c r="D107" s="70" t="str">
        <f t="shared" si="9"/>
        <v/>
      </c>
      <c r="E107" s="70" t="str">
        <f t="shared" si="15"/>
        <v/>
      </c>
      <c r="F107" s="70" t="str">
        <f t="shared" si="15"/>
        <v/>
      </c>
      <c r="G107" s="70" t="str">
        <f t="shared" si="11"/>
        <v/>
      </c>
      <c r="H107" s="70" t="str">
        <f>IF(M107=0,"",1+COUNTIF(会員コール!$A$1:$A$198,M107))</f>
        <v/>
      </c>
      <c r="I107" s="71"/>
      <c r="J107" s="71" t="str">
        <f t="shared" si="12"/>
        <v/>
      </c>
      <c r="K107" s="14"/>
      <c r="L107" s="15"/>
      <c r="M107">
        <f t="shared" si="13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8"/>
        <v/>
      </c>
      <c r="C108" s="69" t="str">
        <f t="shared" si="14"/>
        <v/>
      </c>
      <c r="D108" s="70" t="str">
        <f t="shared" si="9"/>
        <v/>
      </c>
      <c r="E108" s="70" t="str">
        <f t="shared" si="15"/>
        <v/>
      </c>
      <c r="F108" s="70" t="str">
        <f t="shared" si="15"/>
        <v/>
      </c>
      <c r="G108" s="70" t="str">
        <f t="shared" si="11"/>
        <v/>
      </c>
      <c r="H108" s="70" t="str">
        <f>IF(M108=0,"",1+COUNTIF(会員コール!$A$1:$A$198,M108))</f>
        <v/>
      </c>
      <c r="I108" s="71"/>
      <c r="J108" s="71" t="str">
        <f t="shared" si="12"/>
        <v/>
      </c>
      <c r="K108" s="14"/>
      <c r="L108" s="15"/>
      <c r="M108">
        <f t="shared" si="13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8"/>
        <v/>
      </c>
      <c r="C109" s="76" t="str">
        <f>IF(P109="","",LEFT(P109,6))</f>
        <v/>
      </c>
      <c r="D109" s="77" t="str">
        <f t="shared" si="9"/>
        <v/>
      </c>
      <c r="E109" s="77" t="str">
        <f t="shared" si="15"/>
        <v/>
      </c>
      <c r="F109" s="77" t="str">
        <f t="shared" si="15"/>
        <v/>
      </c>
      <c r="G109" s="77" t="str">
        <f t="shared" si="11"/>
        <v/>
      </c>
      <c r="H109" s="77" t="str">
        <f>IF(M109=0,"",1+COUNTIF(会員コール!$A$1:$A$198,M109))</f>
        <v/>
      </c>
      <c r="I109" s="78"/>
      <c r="J109" s="78" t="str">
        <f t="shared" si="12"/>
        <v/>
      </c>
      <c r="K109" s="14"/>
      <c r="L109" s="15"/>
      <c r="M109">
        <f t="shared" si="13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9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10</v>
      </c>
      <c r="C112" s="170"/>
      <c r="D112" s="47" t="str">
        <f>基本データ入力!$B$8</f>
        <v>JA1QRZ</v>
      </c>
      <c r="E112" s="52" t="s">
        <v>136</v>
      </c>
      <c r="F112" s="47" t="s">
        <v>310</v>
      </c>
      <c r="G112" s="171" t="s">
        <v>137</v>
      </c>
      <c r="H112" s="171"/>
      <c r="I112" s="171"/>
      <c r="J112" s="53" t="s">
        <v>356</v>
      </c>
      <c r="K112" s="10"/>
      <c r="N112" s="9"/>
      <c r="V112" s="11"/>
      <c r="W112" s="12"/>
    </row>
    <row r="113" spans="1:28" ht="15" customHeight="1">
      <c r="B113" s="18" t="s">
        <v>11</v>
      </c>
      <c r="C113" s="91" t="s">
        <v>411</v>
      </c>
      <c r="D113" s="18" t="s">
        <v>12</v>
      </c>
      <c r="E113" s="172" t="s">
        <v>13</v>
      </c>
      <c r="F113" s="172"/>
      <c r="G113" s="18" t="s">
        <v>14</v>
      </c>
      <c r="H113" s="17" t="s">
        <v>15</v>
      </c>
      <c r="I113" s="18" t="s">
        <v>16</v>
      </c>
      <c r="J113" s="18" t="s">
        <v>17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64" si="16">IF(O115="","",O115)</f>
        <v/>
      </c>
      <c r="C115" s="65" t="str">
        <f>IF(P115="","",LEFT(P115,6))</f>
        <v/>
      </c>
      <c r="D115" s="66" t="str">
        <f t="shared" ref="D115:D164" si="17">IF(N115="","",N115)</f>
        <v/>
      </c>
      <c r="E115" s="66" t="str">
        <f t="shared" ref="E115:F146" si="18">IF(Q115="","",Q115)</f>
        <v/>
      </c>
      <c r="F115" s="66" t="str">
        <f t="shared" si="18"/>
        <v/>
      </c>
      <c r="G115" s="66" t="str">
        <f t="shared" ref="G115:G164" si="19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64" si="20">IF(T115="","",T115)</f>
        <v/>
      </c>
      <c r="K115" s="14"/>
      <c r="L115" s="49"/>
      <c r="M115">
        <f t="shared" ref="M115:M164" si="21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16"/>
        <v/>
      </c>
      <c r="C116" s="69" t="str">
        <f>IF(P116="","",LEFT(P116,6))</f>
        <v/>
      </c>
      <c r="D116" s="70" t="str">
        <f t="shared" si="17"/>
        <v/>
      </c>
      <c r="E116" s="70" t="str">
        <f t="shared" si="18"/>
        <v/>
      </c>
      <c r="F116" s="70" t="str">
        <f t="shared" si="18"/>
        <v/>
      </c>
      <c r="G116" s="70" t="str">
        <f t="shared" si="19"/>
        <v/>
      </c>
      <c r="H116" s="70" t="str">
        <f>IF(M116=0,"",1+COUNTIF(会員コール!$A$1:$A$198,M116))</f>
        <v/>
      </c>
      <c r="I116" s="71"/>
      <c r="J116" s="71" t="str">
        <f t="shared" si="20"/>
        <v/>
      </c>
      <c r="K116" s="14"/>
      <c r="L116" s="49"/>
      <c r="M116">
        <f t="shared" si="21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16"/>
        <v/>
      </c>
      <c r="C117" s="69" t="str">
        <f t="shared" ref="C117:C163" si="22">IF(P117="","",LEFT(P117,6))</f>
        <v/>
      </c>
      <c r="D117" s="70" t="str">
        <f t="shared" si="17"/>
        <v/>
      </c>
      <c r="E117" s="70" t="str">
        <f t="shared" si="18"/>
        <v/>
      </c>
      <c r="F117" s="70" t="str">
        <f t="shared" si="18"/>
        <v/>
      </c>
      <c r="G117" s="70" t="str">
        <f t="shared" si="19"/>
        <v/>
      </c>
      <c r="H117" s="70" t="str">
        <f>IF(M117=0,"",1+COUNTIF(会員コール!$A$1:$A$198,M117))</f>
        <v/>
      </c>
      <c r="I117" s="71"/>
      <c r="J117" s="71" t="str">
        <f t="shared" si="20"/>
        <v/>
      </c>
      <c r="K117" s="14"/>
      <c r="L117" s="49"/>
      <c r="M117">
        <f t="shared" si="21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16"/>
        <v/>
      </c>
      <c r="C118" s="69" t="str">
        <f t="shared" si="22"/>
        <v/>
      </c>
      <c r="D118" s="70" t="str">
        <f t="shared" si="17"/>
        <v/>
      </c>
      <c r="E118" s="70" t="str">
        <f t="shared" si="18"/>
        <v/>
      </c>
      <c r="F118" s="70" t="str">
        <f t="shared" si="18"/>
        <v/>
      </c>
      <c r="G118" s="70" t="str">
        <f t="shared" si="19"/>
        <v/>
      </c>
      <c r="H118" s="70" t="str">
        <f>IF(M118=0,"",1+COUNTIF(会員コール!$A$1:$A$198,M118))</f>
        <v/>
      </c>
      <c r="I118" s="71"/>
      <c r="J118" s="71" t="str">
        <f t="shared" si="20"/>
        <v/>
      </c>
      <c r="K118" s="14"/>
      <c r="L118" s="49"/>
      <c r="M118">
        <f t="shared" si="21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16"/>
        <v/>
      </c>
      <c r="C119" s="69" t="str">
        <f t="shared" si="22"/>
        <v/>
      </c>
      <c r="D119" s="70" t="str">
        <f t="shared" si="17"/>
        <v/>
      </c>
      <c r="E119" s="70" t="str">
        <f t="shared" si="18"/>
        <v/>
      </c>
      <c r="F119" s="70" t="str">
        <f t="shared" si="18"/>
        <v/>
      </c>
      <c r="G119" s="70" t="str">
        <f t="shared" si="19"/>
        <v/>
      </c>
      <c r="H119" s="70" t="str">
        <f>IF(M119=0,"",1+COUNTIF(会員コール!$A$1:$A$198,M119))</f>
        <v/>
      </c>
      <c r="I119" s="71"/>
      <c r="J119" s="71" t="str">
        <f t="shared" si="20"/>
        <v/>
      </c>
      <c r="K119" s="14"/>
      <c r="L119" s="49"/>
      <c r="M119">
        <f t="shared" si="21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16"/>
        <v/>
      </c>
      <c r="C120" s="69" t="str">
        <f t="shared" si="22"/>
        <v/>
      </c>
      <c r="D120" s="70" t="str">
        <f t="shared" si="17"/>
        <v/>
      </c>
      <c r="E120" s="70" t="str">
        <f t="shared" si="18"/>
        <v/>
      </c>
      <c r="F120" s="70" t="str">
        <f t="shared" si="18"/>
        <v/>
      </c>
      <c r="G120" s="70" t="str">
        <f t="shared" si="19"/>
        <v/>
      </c>
      <c r="H120" s="70" t="str">
        <f>IF(M120=0,"",1+COUNTIF(会員コール!$A$1:$A$198,M120))</f>
        <v/>
      </c>
      <c r="I120" s="71"/>
      <c r="J120" s="71" t="str">
        <f t="shared" si="20"/>
        <v/>
      </c>
      <c r="K120" s="14"/>
      <c r="L120" s="49"/>
      <c r="M120">
        <f t="shared" si="21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16"/>
        <v/>
      </c>
      <c r="C121" s="69" t="str">
        <f t="shared" si="22"/>
        <v/>
      </c>
      <c r="D121" s="70" t="str">
        <f t="shared" si="17"/>
        <v/>
      </c>
      <c r="E121" s="70" t="str">
        <f t="shared" si="18"/>
        <v/>
      </c>
      <c r="F121" s="70" t="str">
        <f t="shared" si="18"/>
        <v/>
      </c>
      <c r="G121" s="70" t="str">
        <f t="shared" si="19"/>
        <v/>
      </c>
      <c r="H121" s="70" t="str">
        <f>IF(M121=0,"",1+COUNTIF(会員コール!$A$1:$A$198,M121))</f>
        <v/>
      </c>
      <c r="I121" s="71"/>
      <c r="J121" s="71" t="str">
        <f t="shared" si="20"/>
        <v/>
      </c>
      <c r="K121" s="14"/>
      <c r="L121" s="49"/>
      <c r="M121">
        <f t="shared" si="21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16"/>
        <v/>
      </c>
      <c r="C122" s="69" t="str">
        <f t="shared" si="22"/>
        <v/>
      </c>
      <c r="D122" s="70" t="str">
        <f t="shared" si="17"/>
        <v/>
      </c>
      <c r="E122" s="70" t="str">
        <f t="shared" si="18"/>
        <v/>
      </c>
      <c r="F122" s="70" t="str">
        <f t="shared" si="18"/>
        <v/>
      </c>
      <c r="G122" s="70" t="str">
        <f t="shared" si="19"/>
        <v/>
      </c>
      <c r="H122" s="70" t="str">
        <f>IF(M122=0,"",1+COUNTIF(会員コール!$A$1:$A$198,M122))</f>
        <v/>
      </c>
      <c r="I122" s="71"/>
      <c r="J122" s="71" t="str">
        <f t="shared" si="20"/>
        <v/>
      </c>
      <c r="K122" s="14"/>
      <c r="L122" s="49"/>
      <c r="M122">
        <f t="shared" si="21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16"/>
        <v/>
      </c>
      <c r="C123" s="69" t="str">
        <f t="shared" si="22"/>
        <v/>
      </c>
      <c r="D123" s="70" t="str">
        <f t="shared" si="17"/>
        <v/>
      </c>
      <c r="E123" s="70" t="str">
        <f t="shared" si="18"/>
        <v/>
      </c>
      <c r="F123" s="70" t="str">
        <f t="shared" si="18"/>
        <v/>
      </c>
      <c r="G123" s="70" t="str">
        <f t="shared" si="19"/>
        <v/>
      </c>
      <c r="H123" s="70" t="str">
        <f>IF(M123=0,"",1+COUNTIF(会員コール!$A$1:$A$198,M123))</f>
        <v/>
      </c>
      <c r="I123" s="71"/>
      <c r="J123" s="71" t="str">
        <f t="shared" si="20"/>
        <v/>
      </c>
      <c r="K123" s="14"/>
      <c r="L123" s="49"/>
      <c r="M123">
        <f t="shared" si="21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16"/>
        <v/>
      </c>
      <c r="C124" s="69" t="str">
        <f t="shared" si="22"/>
        <v/>
      </c>
      <c r="D124" s="70" t="str">
        <f t="shared" si="17"/>
        <v/>
      </c>
      <c r="E124" s="70" t="str">
        <f t="shared" si="18"/>
        <v/>
      </c>
      <c r="F124" s="70" t="str">
        <f t="shared" si="18"/>
        <v/>
      </c>
      <c r="G124" s="70" t="str">
        <f t="shared" si="19"/>
        <v/>
      </c>
      <c r="H124" s="70" t="str">
        <f>IF(M124=0,"",1+COUNTIF(会員コール!$A$1:$A$198,M124))</f>
        <v/>
      </c>
      <c r="I124" s="71"/>
      <c r="J124" s="71" t="str">
        <f t="shared" si="20"/>
        <v/>
      </c>
      <c r="K124" s="14"/>
      <c r="L124" s="49"/>
      <c r="M124">
        <f t="shared" si="21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16"/>
        <v/>
      </c>
      <c r="C125" s="69" t="str">
        <f t="shared" si="22"/>
        <v/>
      </c>
      <c r="D125" s="70" t="str">
        <f t="shared" si="17"/>
        <v/>
      </c>
      <c r="E125" s="70" t="str">
        <f t="shared" si="18"/>
        <v/>
      </c>
      <c r="F125" s="70" t="str">
        <f t="shared" si="18"/>
        <v/>
      </c>
      <c r="G125" s="70" t="str">
        <f t="shared" si="19"/>
        <v/>
      </c>
      <c r="H125" s="70" t="str">
        <f>IF(M125=0,"",1+COUNTIF(会員コール!$A$1:$A$198,M125))</f>
        <v/>
      </c>
      <c r="I125" s="71"/>
      <c r="J125" s="71" t="str">
        <f t="shared" si="20"/>
        <v/>
      </c>
      <c r="K125" s="14"/>
      <c r="L125" s="49"/>
      <c r="M125">
        <f t="shared" si="21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16"/>
        <v/>
      </c>
      <c r="C126" s="69" t="str">
        <f t="shared" si="22"/>
        <v/>
      </c>
      <c r="D126" s="70" t="str">
        <f t="shared" si="17"/>
        <v/>
      </c>
      <c r="E126" s="70" t="str">
        <f t="shared" si="18"/>
        <v/>
      </c>
      <c r="F126" s="70" t="str">
        <f t="shared" si="18"/>
        <v/>
      </c>
      <c r="G126" s="70" t="str">
        <f t="shared" si="19"/>
        <v/>
      </c>
      <c r="H126" s="70" t="str">
        <f>IF(M126=0,"",1+COUNTIF(会員コール!$A$1:$A$198,M126))</f>
        <v/>
      </c>
      <c r="I126" s="71"/>
      <c r="J126" s="71" t="str">
        <f t="shared" si="20"/>
        <v/>
      </c>
      <c r="K126" s="14"/>
      <c r="L126" s="49"/>
      <c r="M126">
        <f t="shared" si="21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16"/>
        <v/>
      </c>
      <c r="C127" s="69" t="str">
        <f t="shared" si="22"/>
        <v/>
      </c>
      <c r="D127" s="70" t="str">
        <f t="shared" si="17"/>
        <v/>
      </c>
      <c r="E127" s="70" t="str">
        <f t="shared" si="18"/>
        <v/>
      </c>
      <c r="F127" s="70" t="str">
        <f t="shared" si="18"/>
        <v/>
      </c>
      <c r="G127" s="70" t="str">
        <f t="shared" si="19"/>
        <v/>
      </c>
      <c r="H127" s="70" t="str">
        <f>IF(M127=0,"",1+COUNTIF(会員コール!$A$1:$A$198,M127))</f>
        <v/>
      </c>
      <c r="I127" s="71"/>
      <c r="J127" s="71" t="str">
        <f t="shared" si="20"/>
        <v/>
      </c>
      <c r="K127" s="14"/>
      <c r="L127" s="49"/>
      <c r="M127">
        <f t="shared" si="21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16"/>
        <v/>
      </c>
      <c r="C128" s="69" t="str">
        <f t="shared" si="22"/>
        <v/>
      </c>
      <c r="D128" s="70" t="str">
        <f t="shared" si="17"/>
        <v/>
      </c>
      <c r="E128" s="70" t="str">
        <f t="shared" si="18"/>
        <v/>
      </c>
      <c r="F128" s="70" t="str">
        <f t="shared" si="18"/>
        <v/>
      </c>
      <c r="G128" s="70" t="str">
        <f t="shared" si="19"/>
        <v/>
      </c>
      <c r="H128" s="70" t="str">
        <f>IF(M128=0,"",1+COUNTIF(会員コール!$A$1:$A$198,M128))</f>
        <v/>
      </c>
      <c r="I128" s="71"/>
      <c r="J128" s="71" t="str">
        <f t="shared" si="20"/>
        <v/>
      </c>
      <c r="K128" s="14"/>
      <c r="L128" s="49"/>
      <c r="M128">
        <f t="shared" si="21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16"/>
        <v/>
      </c>
      <c r="C129" s="69" t="str">
        <f t="shared" si="22"/>
        <v/>
      </c>
      <c r="D129" s="70" t="str">
        <f t="shared" si="17"/>
        <v/>
      </c>
      <c r="E129" s="70" t="str">
        <f t="shared" si="18"/>
        <v/>
      </c>
      <c r="F129" s="70" t="str">
        <f t="shared" si="18"/>
        <v/>
      </c>
      <c r="G129" s="70" t="str">
        <f t="shared" si="19"/>
        <v/>
      </c>
      <c r="H129" s="70" t="str">
        <f>IF(M129=0,"",1+COUNTIF(会員コール!$A$1:$A$198,M129))</f>
        <v/>
      </c>
      <c r="I129" s="71"/>
      <c r="J129" s="71" t="str">
        <f t="shared" si="20"/>
        <v/>
      </c>
      <c r="K129" s="14"/>
      <c r="L129" s="49"/>
      <c r="M129">
        <f t="shared" si="21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16"/>
        <v/>
      </c>
      <c r="C130" s="69" t="str">
        <f t="shared" si="22"/>
        <v/>
      </c>
      <c r="D130" s="70" t="str">
        <f t="shared" si="17"/>
        <v/>
      </c>
      <c r="E130" s="70" t="str">
        <f t="shared" si="18"/>
        <v/>
      </c>
      <c r="F130" s="70" t="str">
        <f t="shared" si="18"/>
        <v/>
      </c>
      <c r="G130" s="70" t="str">
        <f t="shared" si="19"/>
        <v/>
      </c>
      <c r="H130" s="70" t="str">
        <f>IF(M130=0,"",1+COUNTIF(会員コール!$A$1:$A$198,M130))</f>
        <v/>
      </c>
      <c r="I130" s="71"/>
      <c r="J130" s="71" t="str">
        <f t="shared" si="20"/>
        <v/>
      </c>
      <c r="K130" s="14"/>
      <c r="L130" s="49"/>
      <c r="M130">
        <f t="shared" si="21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16"/>
        <v/>
      </c>
      <c r="C131" s="69" t="str">
        <f t="shared" si="22"/>
        <v/>
      </c>
      <c r="D131" s="70" t="str">
        <f t="shared" si="17"/>
        <v/>
      </c>
      <c r="E131" s="70" t="str">
        <f t="shared" si="18"/>
        <v/>
      </c>
      <c r="F131" s="70" t="str">
        <f t="shared" si="18"/>
        <v/>
      </c>
      <c r="G131" s="70" t="str">
        <f t="shared" si="19"/>
        <v/>
      </c>
      <c r="H131" s="70" t="str">
        <f>IF(M131=0,"",1+COUNTIF(会員コール!$A$1:$A$198,M131))</f>
        <v/>
      </c>
      <c r="I131" s="71"/>
      <c r="J131" s="71" t="str">
        <f t="shared" si="20"/>
        <v/>
      </c>
      <c r="K131" s="14"/>
      <c r="L131" s="15"/>
      <c r="M131">
        <f t="shared" si="21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16"/>
        <v/>
      </c>
      <c r="C132" s="69" t="str">
        <f t="shared" si="22"/>
        <v/>
      </c>
      <c r="D132" s="73" t="str">
        <f t="shared" si="17"/>
        <v/>
      </c>
      <c r="E132" s="73" t="str">
        <f t="shared" si="18"/>
        <v/>
      </c>
      <c r="F132" s="73" t="str">
        <f t="shared" si="18"/>
        <v/>
      </c>
      <c r="G132" s="73" t="str">
        <f t="shared" si="19"/>
        <v/>
      </c>
      <c r="H132" s="73" t="str">
        <f>IF(M132=0,"",1+COUNTIF(会員コール!$A$1:$A$198,M132))</f>
        <v/>
      </c>
      <c r="I132" s="74"/>
      <c r="J132" s="74" t="str">
        <f t="shared" si="20"/>
        <v/>
      </c>
      <c r="K132" s="14"/>
      <c r="L132" s="15"/>
      <c r="M132">
        <f t="shared" si="21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16"/>
        <v/>
      </c>
      <c r="C133" s="69" t="str">
        <f t="shared" si="22"/>
        <v/>
      </c>
      <c r="D133" s="70" t="str">
        <f t="shared" si="17"/>
        <v/>
      </c>
      <c r="E133" s="70" t="str">
        <f t="shared" si="18"/>
        <v/>
      </c>
      <c r="F133" s="70" t="str">
        <f t="shared" si="18"/>
        <v/>
      </c>
      <c r="G133" s="70" t="str">
        <f t="shared" si="19"/>
        <v/>
      </c>
      <c r="H133" s="70" t="str">
        <f>IF(M133=0,"",1+COUNTIF(会員コール!$A$1:$A$198,M133))</f>
        <v/>
      </c>
      <c r="I133" s="71"/>
      <c r="J133" s="71" t="str">
        <f t="shared" si="20"/>
        <v/>
      </c>
      <c r="K133" s="14"/>
      <c r="L133" s="15"/>
      <c r="M133">
        <f t="shared" si="21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16"/>
        <v/>
      </c>
      <c r="C134" s="69" t="str">
        <f t="shared" si="22"/>
        <v/>
      </c>
      <c r="D134" s="70" t="str">
        <f t="shared" si="17"/>
        <v/>
      </c>
      <c r="E134" s="70" t="str">
        <f t="shared" si="18"/>
        <v/>
      </c>
      <c r="F134" s="70" t="str">
        <f t="shared" si="18"/>
        <v/>
      </c>
      <c r="G134" s="70" t="str">
        <f t="shared" si="19"/>
        <v/>
      </c>
      <c r="H134" s="70" t="str">
        <f>IF(M134=0,"",1+COUNTIF(会員コール!$A$1:$A$198,M134))</f>
        <v/>
      </c>
      <c r="I134" s="71"/>
      <c r="J134" s="71" t="str">
        <f t="shared" si="20"/>
        <v/>
      </c>
      <c r="K134" s="14"/>
      <c r="L134" s="15"/>
      <c r="M134">
        <f t="shared" si="21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16"/>
        <v/>
      </c>
      <c r="C135" s="69" t="str">
        <f t="shared" si="22"/>
        <v/>
      </c>
      <c r="D135" s="70" t="str">
        <f t="shared" si="17"/>
        <v/>
      </c>
      <c r="E135" s="70" t="str">
        <f t="shared" si="18"/>
        <v/>
      </c>
      <c r="F135" s="70" t="str">
        <f t="shared" si="18"/>
        <v/>
      </c>
      <c r="G135" s="70" t="str">
        <f t="shared" si="19"/>
        <v/>
      </c>
      <c r="H135" s="70" t="str">
        <f>IF(M135=0,"",1+COUNTIF(会員コール!$A$1:$A$198,M135))</f>
        <v/>
      </c>
      <c r="I135" s="71"/>
      <c r="J135" s="71" t="str">
        <f t="shared" si="20"/>
        <v/>
      </c>
      <c r="K135" s="14"/>
      <c r="L135" s="15"/>
      <c r="M135">
        <f t="shared" si="21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16"/>
        <v/>
      </c>
      <c r="C136" s="69" t="str">
        <f t="shared" si="22"/>
        <v/>
      </c>
      <c r="D136" s="70" t="str">
        <f t="shared" si="17"/>
        <v/>
      </c>
      <c r="E136" s="70" t="str">
        <f t="shared" si="18"/>
        <v/>
      </c>
      <c r="F136" s="70" t="str">
        <f t="shared" si="18"/>
        <v/>
      </c>
      <c r="G136" s="70" t="str">
        <f t="shared" si="19"/>
        <v/>
      </c>
      <c r="H136" s="70" t="str">
        <f>IF(M136=0,"",1+COUNTIF(会員コール!$A$1:$A$198,M136))</f>
        <v/>
      </c>
      <c r="I136" s="71"/>
      <c r="J136" s="71" t="str">
        <f t="shared" si="20"/>
        <v/>
      </c>
      <c r="K136" s="14"/>
      <c r="L136" s="15"/>
      <c r="M136">
        <f t="shared" si="21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16"/>
        <v/>
      </c>
      <c r="C137" s="69" t="str">
        <f t="shared" si="22"/>
        <v/>
      </c>
      <c r="D137" s="70" t="str">
        <f t="shared" si="17"/>
        <v/>
      </c>
      <c r="E137" s="70" t="str">
        <f t="shared" si="18"/>
        <v/>
      </c>
      <c r="F137" s="70" t="str">
        <f t="shared" si="18"/>
        <v/>
      </c>
      <c r="G137" s="70" t="str">
        <f t="shared" si="19"/>
        <v/>
      </c>
      <c r="H137" s="70" t="str">
        <f>IF(M137=0,"",1+COUNTIF(会員コール!$A$1:$A$198,M137))</f>
        <v/>
      </c>
      <c r="I137" s="71"/>
      <c r="J137" s="71" t="str">
        <f t="shared" si="20"/>
        <v/>
      </c>
      <c r="K137" s="14"/>
      <c r="L137" s="15"/>
      <c r="M137">
        <f t="shared" si="21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16"/>
        <v/>
      </c>
      <c r="C138" s="69" t="str">
        <f t="shared" si="22"/>
        <v/>
      </c>
      <c r="D138" s="70" t="str">
        <f t="shared" si="17"/>
        <v/>
      </c>
      <c r="E138" s="70" t="str">
        <f t="shared" si="18"/>
        <v/>
      </c>
      <c r="F138" s="70" t="str">
        <f t="shared" si="18"/>
        <v/>
      </c>
      <c r="G138" s="70" t="str">
        <f t="shared" si="19"/>
        <v/>
      </c>
      <c r="H138" s="70" t="str">
        <f>IF(M138=0,"",1+COUNTIF(会員コール!$A$1:$A$198,M138))</f>
        <v/>
      </c>
      <c r="I138" s="71"/>
      <c r="J138" s="71" t="str">
        <f t="shared" si="20"/>
        <v/>
      </c>
      <c r="K138" s="14"/>
      <c r="L138" s="15"/>
      <c r="M138">
        <f t="shared" si="21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16"/>
        <v/>
      </c>
      <c r="C139" s="69" t="str">
        <f t="shared" si="22"/>
        <v/>
      </c>
      <c r="D139" s="70" t="str">
        <f t="shared" si="17"/>
        <v/>
      </c>
      <c r="E139" s="70" t="str">
        <f t="shared" si="18"/>
        <v/>
      </c>
      <c r="F139" s="70" t="str">
        <f t="shared" si="18"/>
        <v/>
      </c>
      <c r="G139" s="70" t="str">
        <f t="shared" si="19"/>
        <v/>
      </c>
      <c r="H139" s="70" t="str">
        <f>IF(M139=0,"",1+COUNTIF(会員コール!$A$1:$A$198,M139))</f>
        <v/>
      </c>
      <c r="I139" s="71"/>
      <c r="J139" s="71" t="str">
        <f t="shared" si="20"/>
        <v/>
      </c>
      <c r="K139" s="14"/>
      <c r="L139" s="15"/>
      <c r="M139">
        <f t="shared" si="21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16"/>
        <v/>
      </c>
      <c r="C140" s="69" t="str">
        <f t="shared" si="22"/>
        <v/>
      </c>
      <c r="D140" s="73" t="str">
        <f t="shared" si="17"/>
        <v/>
      </c>
      <c r="E140" s="73" t="str">
        <f t="shared" si="18"/>
        <v/>
      </c>
      <c r="F140" s="73" t="str">
        <f t="shared" si="18"/>
        <v/>
      </c>
      <c r="G140" s="73" t="str">
        <f t="shared" si="19"/>
        <v/>
      </c>
      <c r="H140" s="73" t="str">
        <f>IF(M140=0,"",1+COUNTIF(会員コール!$A$1:$A$198,M140))</f>
        <v/>
      </c>
      <c r="I140" s="74"/>
      <c r="J140" s="74" t="str">
        <f t="shared" si="20"/>
        <v/>
      </c>
      <c r="K140" s="14"/>
      <c r="L140" s="15"/>
      <c r="M140">
        <f t="shared" si="21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16"/>
        <v/>
      </c>
      <c r="C141" s="69" t="str">
        <f t="shared" si="22"/>
        <v/>
      </c>
      <c r="D141" s="70" t="str">
        <f t="shared" si="17"/>
        <v/>
      </c>
      <c r="E141" s="70" t="str">
        <f t="shared" si="18"/>
        <v/>
      </c>
      <c r="F141" s="70" t="str">
        <f t="shared" si="18"/>
        <v/>
      </c>
      <c r="G141" s="70" t="str">
        <f t="shared" si="19"/>
        <v/>
      </c>
      <c r="H141" s="70" t="str">
        <f>IF(M141=0,"",1+COUNTIF(会員コール!$A$1:$A$198,M141))</f>
        <v/>
      </c>
      <c r="I141" s="71"/>
      <c r="J141" s="71" t="str">
        <f t="shared" si="20"/>
        <v/>
      </c>
      <c r="K141" s="14"/>
      <c r="L141" s="15"/>
      <c r="M141">
        <f t="shared" si="21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16"/>
        <v/>
      </c>
      <c r="C142" s="69" t="str">
        <f t="shared" si="22"/>
        <v/>
      </c>
      <c r="D142" s="73" t="str">
        <f t="shared" si="17"/>
        <v/>
      </c>
      <c r="E142" s="73" t="str">
        <f t="shared" si="18"/>
        <v/>
      </c>
      <c r="F142" s="73" t="str">
        <f t="shared" si="18"/>
        <v/>
      </c>
      <c r="G142" s="73" t="str">
        <f t="shared" si="19"/>
        <v/>
      </c>
      <c r="H142" s="73" t="str">
        <f>IF(M142=0,"",1+COUNTIF(会員コール!$A$1:$A$198,M142))</f>
        <v/>
      </c>
      <c r="I142" s="74"/>
      <c r="J142" s="74" t="str">
        <f t="shared" si="20"/>
        <v/>
      </c>
      <c r="K142" s="14"/>
      <c r="L142" s="15"/>
      <c r="M142">
        <f t="shared" si="21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16"/>
        <v/>
      </c>
      <c r="C143" s="69" t="str">
        <f t="shared" si="22"/>
        <v/>
      </c>
      <c r="D143" s="70" t="str">
        <f t="shared" si="17"/>
        <v/>
      </c>
      <c r="E143" s="70" t="str">
        <f t="shared" si="18"/>
        <v/>
      </c>
      <c r="F143" s="70" t="str">
        <f t="shared" si="18"/>
        <v/>
      </c>
      <c r="G143" s="70" t="str">
        <f t="shared" si="19"/>
        <v/>
      </c>
      <c r="H143" s="70" t="str">
        <f>IF(M143=0,"",1+COUNTIF(会員コール!$A$1:$A$198,M143))</f>
        <v/>
      </c>
      <c r="I143" s="71"/>
      <c r="J143" s="71" t="str">
        <f t="shared" si="20"/>
        <v/>
      </c>
      <c r="K143" s="14"/>
      <c r="L143" s="15"/>
      <c r="M143">
        <f t="shared" si="21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16"/>
        <v/>
      </c>
      <c r="C144" s="69" t="str">
        <f t="shared" si="22"/>
        <v/>
      </c>
      <c r="D144" s="73" t="str">
        <f t="shared" si="17"/>
        <v/>
      </c>
      <c r="E144" s="73" t="str">
        <f t="shared" si="18"/>
        <v/>
      </c>
      <c r="F144" s="73" t="str">
        <f t="shared" si="18"/>
        <v/>
      </c>
      <c r="G144" s="73" t="str">
        <f t="shared" si="19"/>
        <v/>
      </c>
      <c r="H144" s="73" t="str">
        <f>IF(M144=0,"",1+COUNTIF(会員コール!$A$1:$A$198,M144))</f>
        <v/>
      </c>
      <c r="I144" s="74"/>
      <c r="J144" s="74" t="str">
        <f t="shared" si="20"/>
        <v/>
      </c>
      <c r="K144" s="14"/>
      <c r="L144" s="15"/>
      <c r="M144">
        <f t="shared" si="21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16"/>
        <v/>
      </c>
      <c r="C145" s="69" t="str">
        <f t="shared" si="22"/>
        <v/>
      </c>
      <c r="D145" s="70" t="str">
        <f t="shared" si="17"/>
        <v/>
      </c>
      <c r="E145" s="70" t="str">
        <f t="shared" si="18"/>
        <v/>
      </c>
      <c r="F145" s="70" t="str">
        <f t="shared" si="18"/>
        <v/>
      </c>
      <c r="G145" s="70" t="str">
        <f t="shared" si="19"/>
        <v/>
      </c>
      <c r="H145" s="70" t="str">
        <f>IF(M145=0,"",1+COUNTIF(会員コール!$A$1:$A$198,M145))</f>
        <v/>
      </c>
      <c r="I145" s="71"/>
      <c r="J145" s="71" t="str">
        <f t="shared" si="20"/>
        <v/>
      </c>
      <c r="K145" s="14"/>
      <c r="L145" s="15"/>
      <c r="M145">
        <f t="shared" si="21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16"/>
        <v/>
      </c>
      <c r="C146" s="69" t="str">
        <f t="shared" si="22"/>
        <v/>
      </c>
      <c r="D146" s="73" t="str">
        <f t="shared" si="17"/>
        <v/>
      </c>
      <c r="E146" s="73" t="str">
        <f t="shared" si="18"/>
        <v/>
      </c>
      <c r="F146" s="73" t="str">
        <f t="shared" si="18"/>
        <v/>
      </c>
      <c r="G146" s="73" t="str">
        <f t="shared" si="19"/>
        <v/>
      </c>
      <c r="H146" s="73" t="str">
        <f>IF(M146=0,"",1+COUNTIF(会員コール!$A$1:$A$198,M146))</f>
        <v/>
      </c>
      <c r="I146" s="74"/>
      <c r="J146" s="74" t="str">
        <f t="shared" si="20"/>
        <v/>
      </c>
      <c r="K146" s="14"/>
      <c r="L146" s="15"/>
      <c r="M146">
        <f t="shared" si="21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si="16"/>
        <v/>
      </c>
      <c r="C147" s="69" t="str">
        <f t="shared" si="22"/>
        <v/>
      </c>
      <c r="D147" s="70" t="str">
        <f t="shared" si="17"/>
        <v/>
      </c>
      <c r="E147" s="70" t="str">
        <f t="shared" ref="E147:F164" si="23">IF(Q147="","",Q147)</f>
        <v/>
      </c>
      <c r="F147" s="70" t="str">
        <f t="shared" si="23"/>
        <v/>
      </c>
      <c r="G147" s="70" t="str">
        <f t="shared" si="19"/>
        <v/>
      </c>
      <c r="H147" s="70" t="str">
        <f>IF(M147=0,"",1+COUNTIF(会員コール!$A$1:$A$198,M147))</f>
        <v/>
      </c>
      <c r="I147" s="71"/>
      <c r="J147" s="71" t="str">
        <f t="shared" si="20"/>
        <v/>
      </c>
      <c r="K147" s="14"/>
      <c r="L147" s="15"/>
      <c r="M147">
        <f t="shared" si="21"/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16"/>
        <v/>
      </c>
      <c r="C148" s="69" t="str">
        <f t="shared" si="22"/>
        <v/>
      </c>
      <c r="D148" s="73" t="str">
        <f t="shared" si="17"/>
        <v/>
      </c>
      <c r="E148" s="73" t="str">
        <f t="shared" si="23"/>
        <v/>
      </c>
      <c r="F148" s="73" t="str">
        <f t="shared" si="23"/>
        <v/>
      </c>
      <c r="G148" s="73" t="str">
        <f t="shared" si="19"/>
        <v/>
      </c>
      <c r="H148" s="73" t="str">
        <f>IF(M148=0,"",1+COUNTIF(会員コール!$A$1:$A$198,M148))</f>
        <v/>
      </c>
      <c r="I148" s="74"/>
      <c r="J148" s="74" t="str">
        <f t="shared" si="20"/>
        <v/>
      </c>
      <c r="K148" s="14"/>
      <c r="L148" s="15"/>
      <c r="M148">
        <f t="shared" si="21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16"/>
        <v/>
      </c>
      <c r="C149" s="69" t="str">
        <f t="shared" si="22"/>
        <v/>
      </c>
      <c r="D149" s="70" t="str">
        <f t="shared" si="17"/>
        <v/>
      </c>
      <c r="E149" s="70" t="str">
        <f t="shared" si="23"/>
        <v/>
      </c>
      <c r="F149" s="70" t="str">
        <f t="shared" si="23"/>
        <v/>
      </c>
      <c r="G149" s="70" t="str">
        <f t="shared" si="19"/>
        <v/>
      </c>
      <c r="H149" s="70" t="str">
        <f>IF(M149=0,"",1+COUNTIF(会員コール!$A$1:$A$198,M149))</f>
        <v/>
      </c>
      <c r="I149" s="71"/>
      <c r="J149" s="71" t="str">
        <f t="shared" si="20"/>
        <v/>
      </c>
      <c r="K149" s="14"/>
      <c r="L149" s="15"/>
      <c r="M149">
        <f t="shared" si="21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16"/>
        <v/>
      </c>
      <c r="C150" s="69" t="str">
        <f t="shared" si="22"/>
        <v/>
      </c>
      <c r="D150" s="73" t="str">
        <f t="shared" si="17"/>
        <v/>
      </c>
      <c r="E150" s="73" t="str">
        <f t="shared" si="23"/>
        <v/>
      </c>
      <c r="F150" s="73" t="str">
        <f t="shared" si="23"/>
        <v/>
      </c>
      <c r="G150" s="73" t="str">
        <f t="shared" si="19"/>
        <v/>
      </c>
      <c r="H150" s="73" t="str">
        <f>IF(M150=0,"",1+COUNTIF(会員コール!$A$1:$A$198,M150))</f>
        <v/>
      </c>
      <c r="I150" s="74"/>
      <c r="J150" s="74" t="str">
        <f t="shared" si="20"/>
        <v/>
      </c>
      <c r="K150" s="14"/>
      <c r="L150" s="15"/>
      <c r="M150">
        <f t="shared" si="21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16"/>
        <v/>
      </c>
      <c r="C151" s="69" t="str">
        <f t="shared" si="22"/>
        <v/>
      </c>
      <c r="D151" s="70" t="str">
        <f t="shared" si="17"/>
        <v/>
      </c>
      <c r="E151" s="70" t="str">
        <f t="shared" si="23"/>
        <v/>
      </c>
      <c r="F151" s="70" t="str">
        <f t="shared" si="23"/>
        <v/>
      </c>
      <c r="G151" s="70" t="str">
        <f t="shared" si="19"/>
        <v/>
      </c>
      <c r="H151" s="70" t="str">
        <f>IF(M151=0,"",1+COUNTIF(会員コール!$A$1:$A$198,M151))</f>
        <v/>
      </c>
      <c r="I151" s="71"/>
      <c r="J151" s="71" t="str">
        <f t="shared" si="20"/>
        <v/>
      </c>
      <c r="K151" s="14"/>
      <c r="L151" s="15"/>
      <c r="M151">
        <f t="shared" si="21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16"/>
        <v/>
      </c>
      <c r="C152" s="69" t="str">
        <f t="shared" si="22"/>
        <v/>
      </c>
      <c r="D152" s="73" t="str">
        <f t="shared" si="17"/>
        <v/>
      </c>
      <c r="E152" s="73" t="str">
        <f t="shared" si="23"/>
        <v/>
      </c>
      <c r="F152" s="73" t="str">
        <f t="shared" si="23"/>
        <v/>
      </c>
      <c r="G152" s="73" t="str">
        <f t="shared" si="19"/>
        <v/>
      </c>
      <c r="H152" s="73" t="str">
        <f>IF(M152=0,"",1+COUNTIF(会員コール!$A$1:$A$198,M152))</f>
        <v/>
      </c>
      <c r="I152" s="74"/>
      <c r="J152" s="74" t="str">
        <f t="shared" si="20"/>
        <v/>
      </c>
      <c r="K152" s="14"/>
      <c r="L152" s="15"/>
      <c r="M152">
        <f t="shared" si="21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16"/>
        <v/>
      </c>
      <c r="C153" s="69" t="str">
        <f t="shared" si="22"/>
        <v/>
      </c>
      <c r="D153" s="70" t="str">
        <f t="shared" si="17"/>
        <v/>
      </c>
      <c r="E153" s="70" t="str">
        <f t="shared" si="23"/>
        <v/>
      </c>
      <c r="F153" s="70" t="str">
        <f t="shared" si="23"/>
        <v/>
      </c>
      <c r="G153" s="70" t="str">
        <f t="shared" si="19"/>
        <v/>
      </c>
      <c r="H153" s="70" t="str">
        <f>IF(M153=0,"",1+COUNTIF(会員コール!$A$1:$A$198,M153))</f>
        <v/>
      </c>
      <c r="I153" s="71"/>
      <c r="J153" s="71" t="str">
        <f t="shared" si="20"/>
        <v/>
      </c>
      <c r="K153" s="14"/>
      <c r="L153" s="15"/>
      <c r="M153">
        <f t="shared" si="21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16"/>
        <v/>
      </c>
      <c r="C154" s="69" t="str">
        <f t="shared" si="22"/>
        <v/>
      </c>
      <c r="D154" s="73" t="str">
        <f t="shared" si="17"/>
        <v/>
      </c>
      <c r="E154" s="73" t="str">
        <f t="shared" si="23"/>
        <v/>
      </c>
      <c r="F154" s="73" t="str">
        <f t="shared" si="23"/>
        <v/>
      </c>
      <c r="G154" s="73" t="str">
        <f t="shared" si="19"/>
        <v/>
      </c>
      <c r="H154" s="73" t="str">
        <f>IF(M154=0,"",1+COUNTIF(会員コール!$A$1:$A$198,M154))</f>
        <v/>
      </c>
      <c r="I154" s="74"/>
      <c r="J154" s="74" t="str">
        <f t="shared" si="20"/>
        <v/>
      </c>
      <c r="K154" s="14"/>
      <c r="L154" s="15"/>
      <c r="M154">
        <f t="shared" si="21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16"/>
        <v/>
      </c>
      <c r="C155" s="69" t="str">
        <f t="shared" si="22"/>
        <v/>
      </c>
      <c r="D155" s="70" t="str">
        <f t="shared" si="17"/>
        <v/>
      </c>
      <c r="E155" s="70" t="str">
        <f t="shared" si="23"/>
        <v/>
      </c>
      <c r="F155" s="70" t="str">
        <f t="shared" si="23"/>
        <v/>
      </c>
      <c r="G155" s="70" t="str">
        <f t="shared" si="19"/>
        <v/>
      </c>
      <c r="H155" s="70" t="str">
        <f>IF(M155=0,"",1+COUNTIF(会員コール!$A$1:$A$198,M155))</f>
        <v/>
      </c>
      <c r="I155" s="71"/>
      <c r="J155" s="71" t="str">
        <f t="shared" si="20"/>
        <v/>
      </c>
      <c r="K155" s="14"/>
      <c r="L155" s="15"/>
      <c r="M155">
        <f t="shared" si="21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16"/>
        <v/>
      </c>
      <c r="C156" s="69" t="str">
        <f t="shared" si="22"/>
        <v/>
      </c>
      <c r="D156" s="70" t="str">
        <f t="shared" si="17"/>
        <v/>
      </c>
      <c r="E156" s="70" t="str">
        <f t="shared" si="23"/>
        <v/>
      </c>
      <c r="F156" s="70" t="str">
        <f t="shared" si="23"/>
        <v/>
      </c>
      <c r="G156" s="70" t="str">
        <f t="shared" si="19"/>
        <v/>
      </c>
      <c r="H156" s="70" t="str">
        <f>IF(M156=0,"",1+COUNTIF(会員コール!$A$1:$A$198,M156))</f>
        <v/>
      </c>
      <c r="I156" s="71"/>
      <c r="J156" s="71" t="str">
        <f t="shared" si="20"/>
        <v/>
      </c>
      <c r="K156" s="14"/>
      <c r="L156" s="15"/>
      <c r="M156">
        <f t="shared" si="21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16"/>
        <v/>
      </c>
      <c r="C157" s="69" t="str">
        <f t="shared" si="22"/>
        <v/>
      </c>
      <c r="D157" s="73" t="str">
        <f t="shared" si="17"/>
        <v/>
      </c>
      <c r="E157" s="73" t="str">
        <f t="shared" si="23"/>
        <v/>
      </c>
      <c r="F157" s="73" t="str">
        <f t="shared" si="23"/>
        <v/>
      </c>
      <c r="G157" s="73" t="str">
        <f t="shared" si="19"/>
        <v/>
      </c>
      <c r="H157" s="73" t="str">
        <f>IF(M157=0,"",1+COUNTIF(会員コール!$A$1:$A$198,M157))</f>
        <v/>
      </c>
      <c r="I157" s="74"/>
      <c r="J157" s="74" t="str">
        <f t="shared" si="20"/>
        <v/>
      </c>
      <c r="K157" s="14"/>
      <c r="L157" s="15"/>
      <c r="M157">
        <f t="shared" si="21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16"/>
        <v/>
      </c>
      <c r="C158" s="69" t="str">
        <f t="shared" si="22"/>
        <v/>
      </c>
      <c r="D158" s="70" t="str">
        <f t="shared" si="17"/>
        <v/>
      </c>
      <c r="E158" s="70" t="str">
        <f t="shared" si="23"/>
        <v/>
      </c>
      <c r="F158" s="70" t="str">
        <f t="shared" si="23"/>
        <v/>
      </c>
      <c r="G158" s="70" t="str">
        <f t="shared" si="19"/>
        <v/>
      </c>
      <c r="H158" s="70" t="str">
        <f>IF(M158=0,"",1+COUNTIF(会員コール!$A$1:$A$198,M158))</f>
        <v/>
      </c>
      <c r="I158" s="71"/>
      <c r="J158" s="71" t="str">
        <f t="shared" si="20"/>
        <v/>
      </c>
      <c r="K158" s="14"/>
      <c r="L158" s="15"/>
      <c r="M158">
        <f t="shared" si="21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16"/>
        <v/>
      </c>
      <c r="C159" s="69" t="str">
        <f t="shared" si="22"/>
        <v/>
      </c>
      <c r="D159" s="73" t="str">
        <f t="shared" si="17"/>
        <v/>
      </c>
      <c r="E159" s="73" t="str">
        <f t="shared" si="23"/>
        <v/>
      </c>
      <c r="F159" s="73" t="str">
        <f t="shared" si="23"/>
        <v/>
      </c>
      <c r="G159" s="73" t="str">
        <f t="shared" si="19"/>
        <v/>
      </c>
      <c r="H159" s="73" t="str">
        <f>IF(M159=0,"",1+COUNTIF(会員コール!$A$1:$A$198,M159))</f>
        <v/>
      </c>
      <c r="I159" s="74"/>
      <c r="J159" s="74" t="str">
        <f t="shared" si="20"/>
        <v/>
      </c>
      <c r="K159" s="14"/>
      <c r="L159" s="15"/>
      <c r="M159">
        <f t="shared" si="21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16"/>
        <v/>
      </c>
      <c r="C160" s="69" t="str">
        <f t="shared" si="22"/>
        <v/>
      </c>
      <c r="D160" s="70" t="str">
        <f t="shared" si="17"/>
        <v/>
      </c>
      <c r="E160" s="70" t="str">
        <f t="shared" si="23"/>
        <v/>
      </c>
      <c r="F160" s="70" t="str">
        <f t="shared" si="23"/>
        <v/>
      </c>
      <c r="G160" s="70" t="str">
        <f t="shared" si="19"/>
        <v/>
      </c>
      <c r="H160" s="70" t="str">
        <f>IF(M160=0,"",1+COUNTIF(会員コール!$A$1:$A$198,M160))</f>
        <v/>
      </c>
      <c r="I160" s="71"/>
      <c r="J160" s="71" t="str">
        <f t="shared" si="20"/>
        <v/>
      </c>
      <c r="K160" s="14"/>
      <c r="L160" s="15"/>
      <c r="M160">
        <f t="shared" si="21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16"/>
        <v/>
      </c>
      <c r="C161" s="69" t="str">
        <f t="shared" si="22"/>
        <v/>
      </c>
      <c r="D161" s="73" t="str">
        <f t="shared" si="17"/>
        <v/>
      </c>
      <c r="E161" s="73" t="str">
        <f t="shared" si="23"/>
        <v/>
      </c>
      <c r="F161" s="73" t="str">
        <f t="shared" si="23"/>
        <v/>
      </c>
      <c r="G161" s="73" t="str">
        <f t="shared" si="19"/>
        <v/>
      </c>
      <c r="H161" s="73" t="str">
        <f>IF(M161=0,"",1+COUNTIF(会員コール!$A$1:$A$198,M161))</f>
        <v/>
      </c>
      <c r="I161" s="74"/>
      <c r="J161" s="74" t="str">
        <f t="shared" si="20"/>
        <v/>
      </c>
      <c r="K161" s="14"/>
      <c r="L161" s="15"/>
      <c r="M161">
        <f t="shared" si="21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16"/>
        <v/>
      </c>
      <c r="C162" s="69" t="str">
        <f t="shared" si="22"/>
        <v/>
      </c>
      <c r="D162" s="70" t="str">
        <f t="shared" si="17"/>
        <v/>
      </c>
      <c r="E162" s="70" t="str">
        <f t="shared" si="23"/>
        <v/>
      </c>
      <c r="F162" s="70" t="str">
        <f t="shared" si="23"/>
        <v/>
      </c>
      <c r="G162" s="70" t="str">
        <f t="shared" si="19"/>
        <v/>
      </c>
      <c r="H162" s="70" t="str">
        <f>IF(M162=0,"",1+COUNTIF(会員コール!$A$1:$A$198,M162))</f>
        <v/>
      </c>
      <c r="I162" s="71"/>
      <c r="J162" s="71" t="str">
        <f t="shared" si="20"/>
        <v/>
      </c>
      <c r="K162" s="14"/>
      <c r="L162" s="15"/>
      <c r="M162">
        <f t="shared" si="21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16"/>
        <v/>
      </c>
      <c r="C163" s="69" t="str">
        <f t="shared" si="22"/>
        <v/>
      </c>
      <c r="D163" s="70" t="str">
        <f t="shared" si="17"/>
        <v/>
      </c>
      <c r="E163" s="70" t="str">
        <f t="shared" si="23"/>
        <v/>
      </c>
      <c r="F163" s="70" t="str">
        <f t="shared" si="23"/>
        <v/>
      </c>
      <c r="G163" s="70" t="str">
        <f t="shared" si="19"/>
        <v/>
      </c>
      <c r="H163" s="70" t="str">
        <f>IF(M163=0,"",1+COUNTIF(会員コール!$A$1:$A$198,M163))</f>
        <v/>
      </c>
      <c r="I163" s="71"/>
      <c r="J163" s="71" t="str">
        <f t="shared" si="20"/>
        <v/>
      </c>
      <c r="K163" s="14"/>
      <c r="L163" s="15"/>
      <c r="M163">
        <f t="shared" si="21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16"/>
        <v/>
      </c>
      <c r="C164" s="76" t="str">
        <f>IF(P164="","",LEFT(P164,6))</f>
        <v/>
      </c>
      <c r="D164" s="77" t="str">
        <f t="shared" si="17"/>
        <v/>
      </c>
      <c r="E164" s="77" t="str">
        <f t="shared" si="23"/>
        <v/>
      </c>
      <c r="F164" s="77" t="str">
        <f t="shared" si="23"/>
        <v/>
      </c>
      <c r="G164" s="77" t="str">
        <f t="shared" si="19"/>
        <v/>
      </c>
      <c r="H164" s="77" t="str">
        <f>IF(M164=0,"",1+COUNTIF(会員コール!$A$1:$A$198,M164))</f>
        <v/>
      </c>
      <c r="I164" s="78"/>
      <c r="J164" s="78" t="str">
        <f t="shared" si="20"/>
        <v/>
      </c>
      <c r="K164" s="14"/>
      <c r="L164" s="15"/>
      <c r="M164">
        <f t="shared" si="21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9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10</v>
      </c>
      <c r="C167" s="170"/>
      <c r="D167" s="47" t="str">
        <f>基本データ入力!$B$8</f>
        <v>JA1QRZ</v>
      </c>
      <c r="E167" s="52" t="s">
        <v>136</v>
      </c>
      <c r="F167" s="47" t="s">
        <v>310</v>
      </c>
      <c r="G167" s="171" t="s">
        <v>137</v>
      </c>
      <c r="H167" s="171"/>
      <c r="I167" s="171"/>
      <c r="J167" s="53" t="s">
        <v>357</v>
      </c>
      <c r="K167" s="10"/>
      <c r="N167" s="9"/>
      <c r="V167" s="11"/>
      <c r="W167" s="12"/>
    </row>
    <row r="168" spans="1:28" ht="15" customHeight="1">
      <c r="B168" s="18" t="s">
        <v>11</v>
      </c>
      <c r="C168" s="91" t="s">
        <v>411</v>
      </c>
      <c r="D168" s="18" t="s">
        <v>12</v>
      </c>
      <c r="E168" s="172" t="s">
        <v>13</v>
      </c>
      <c r="F168" s="172"/>
      <c r="G168" s="18" t="s">
        <v>14</v>
      </c>
      <c r="H168" s="17" t="s">
        <v>15</v>
      </c>
      <c r="I168" s="18" t="s">
        <v>16</v>
      </c>
      <c r="J168" s="18" t="s">
        <v>17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19" si="24">IF(O170="","",O170)</f>
        <v/>
      </c>
      <c r="C170" s="65" t="str">
        <f>IF(P170="","",LEFT(P170,6))</f>
        <v/>
      </c>
      <c r="D170" s="66" t="str">
        <f t="shared" ref="D170:D219" si="25">IF(N170="","",N170)</f>
        <v/>
      </c>
      <c r="E170" s="66" t="str">
        <f t="shared" ref="E170:F201" si="26">IF(Q170="","",Q170)</f>
        <v/>
      </c>
      <c r="F170" s="66" t="str">
        <f t="shared" si="26"/>
        <v/>
      </c>
      <c r="G170" s="66" t="str">
        <f t="shared" ref="G170:G219" si="27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19" si="28">IF(T170="","",T170)</f>
        <v/>
      </c>
      <c r="K170" s="14"/>
      <c r="L170" s="49"/>
      <c r="M170">
        <f t="shared" ref="M170:M219" si="29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24"/>
        <v/>
      </c>
      <c r="C171" s="69" t="str">
        <f>IF(P171="","",LEFT(P171,6))</f>
        <v/>
      </c>
      <c r="D171" s="70" t="str">
        <f t="shared" si="25"/>
        <v/>
      </c>
      <c r="E171" s="70" t="str">
        <f t="shared" si="26"/>
        <v/>
      </c>
      <c r="F171" s="70" t="str">
        <f t="shared" si="26"/>
        <v/>
      </c>
      <c r="G171" s="70" t="str">
        <f t="shared" si="27"/>
        <v/>
      </c>
      <c r="H171" s="70" t="str">
        <f>IF(M171=0,"",1+COUNTIF(会員コール!$A$1:$A$198,M171))</f>
        <v/>
      </c>
      <c r="I171" s="71"/>
      <c r="J171" s="71" t="str">
        <f t="shared" si="28"/>
        <v/>
      </c>
      <c r="K171" s="14"/>
      <c r="L171" s="49"/>
      <c r="M171">
        <f t="shared" si="29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24"/>
        <v/>
      </c>
      <c r="C172" s="69" t="str">
        <f t="shared" ref="C172:C218" si="30">IF(P172="","",LEFT(P172,6))</f>
        <v/>
      </c>
      <c r="D172" s="70" t="str">
        <f t="shared" si="25"/>
        <v/>
      </c>
      <c r="E172" s="70" t="str">
        <f t="shared" si="26"/>
        <v/>
      </c>
      <c r="F172" s="70" t="str">
        <f t="shared" si="26"/>
        <v/>
      </c>
      <c r="G172" s="70" t="str">
        <f t="shared" si="27"/>
        <v/>
      </c>
      <c r="H172" s="70" t="str">
        <f>IF(M172=0,"",1+COUNTIF(会員コール!$A$1:$A$198,M172))</f>
        <v/>
      </c>
      <c r="I172" s="71"/>
      <c r="J172" s="71" t="str">
        <f t="shared" si="28"/>
        <v/>
      </c>
      <c r="K172" s="14"/>
      <c r="L172" s="49"/>
      <c r="M172">
        <f t="shared" si="29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24"/>
        <v/>
      </c>
      <c r="C173" s="69" t="str">
        <f t="shared" si="30"/>
        <v/>
      </c>
      <c r="D173" s="70" t="str">
        <f t="shared" si="25"/>
        <v/>
      </c>
      <c r="E173" s="70" t="str">
        <f t="shared" si="26"/>
        <v/>
      </c>
      <c r="F173" s="70" t="str">
        <f t="shared" si="26"/>
        <v/>
      </c>
      <c r="G173" s="70" t="str">
        <f t="shared" si="27"/>
        <v/>
      </c>
      <c r="H173" s="70" t="str">
        <f>IF(M173=0,"",1+COUNTIF(会員コール!$A$1:$A$198,M173))</f>
        <v/>
      </c>
      <c r="I173" s="71"/>
      <c r="J173" s="71" t="str">
        <f t="shared" si="28"/>
        <v/>
      </c>
      <c r="K173" s="14"/>
      <c r="L173" s="49"/>
      <c r="M173">
        <f t="shared" si="29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24"/>
        <v/>
      </c>
      <c r="C174" s="69" t="str">
        <f t="shared" si="30"/>
        <v/>
      </c>
      <c r="D174" s="70" t="str">
        <f t="shared" si="25"/>
        <v/>
      </c>
      <c r="E174" s="70" t="str">
        <f t="shared" si="26"/>
        <v/>
      </c>
      <c r="F174" s="70" t="str">
        <f t="shared" si="26"/>
        <v/>
      </c>
      <c r="G174" s="70" t="str">
        <f t="shared" si="27"/>
        <v/>
      </c>
      <c r="H174" s="70" t="str">
        <f>IF(M174=0,"",1+COUNTIF(会員コール!$A$1:$A$198,M174))</f>
        <v/>
      </c>
      <c r="I174" s="71"/>
      <c r="J174" s="71" t="str">
        <f t="shared" si="28"/>
        <v/>
      </c>
      <c r="K174" s="14"/>
      <c r="L174" s="49"/>
      <c r="M174">
        <f t="shared" si="29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24"/>
        <v/>
      </c>
      <c r="C175" s="69" t="str">
        <f t="shared" si="30"/>
        <v/>
      </c>
      <c r="D175" s="70" t="str">
        <f t="shared" si="25"/>
        <v/>
      </c>
      <c r="E175" s="70" t="str">
        <f t="shared" si="26"/>
        <v/>
      </c>
      <c r="F175" s="70" t="str">
        <f t="shared" si="26"/>
        <v/>
      </c>
      <c r="G175" s="70" t="str">
        <f t="shared" si="27"/>
        <v/>
      </c>
      <c r="H175" s="70" t="str">
        <f>IF(M175=0,"",1+COUNTIF(会員コール!$A$1:$A$198,M175))</f>
        <v/>
      </c>
      <c r="I175" s="71"/>
      <c r="J175" s="71" t="str">
        <f t="shared" si="28"/>
        <v/>
      </c>
      <c r="K175" s="14"/>
      <c r="L175" s="49"/>
      <c r="M175">
        <f t="shared" si="29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24"/>
        <v/>
      </c>
      <c r="C176" s="69" t="str">
        <f t="shared" si="30"/>
        <v/>
      </c>
      <c r="D176" s="70" t="str">
        <f t="shared" si="25"/>
        <v/>
      </c>
      <c r="E176" s="70" t="str">
        <f t="shared" si="26"/>
        <v/>
      </c>
      <c r="F176" s="70" t="str">
        <f t="shared" si="26"/>
        <v/>
      </c>
      <c r="G176" s="70" t="str">
        <f t="shared" si="27"/>
        <v/>
      </c>
      <c r="H176" s="70" t="str">
        <f>IF(M176=0,"",1+COUNTIF(会員コール!$A$1:$A$198,M176))</f>
        <v/>
      </c>
      <c r="I176" s="71"/>
      <c r="J176" s="71" t="str">
        <f t="shared" si="28"/>
        <v/>
      </c>
      <c r="K176" s="14"/>
      <c r="L176" s="49"/>
      <c r="M176">
        <f t="shared" si="29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24"/>
        <v/>
      </c>
      <c r="C177" s="69" t="str">
        <f t="shared" si="30"/>
        <v/>
      </c>
      <c r="D177" s="70" t="str">
        <f t="shared" si="25"/>
        <v/>
      </c>
      <c r="E177" s="70" t="str">
        <f t="shared" si="26"/>
        <v/>
      </c>
      <c r="F177" s="70" t="str">
        <f t="shared" si="26"/>
        <v/>
      </c>
      <c r="G177" s="70" t="str">
        <f t="shared" si="27"/>
        <v/>
      </c>
      <c r="H177" s="70" t="str">
        <f>IF(M177=0,"",1+COUNTIF(会員コール!$A$1:$A$198,M177))</f>
        <v/>
      </c>
      <c r="I177" s="71"/>
      <c r="J177" s="71" t="str">
        <f t="shared" si="28"/>
        <v/>
      </c>
      <c r="K177" s="14"/>
      <c r="L177" s="49"/>
      <c r="M177">
        <f t="shared" si="29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24"/>
        <v/>
      </c>
      <c r="C178" s="69" t="str">
        <f t="shared" si="30"/>
        <v/>
      </c>
      <c r="D178" s="70" t="str">
        <f t="shared" si="25"/>
        <v/>
      </c>
      <c r="E178" s="70" t="str">
        <f t="shared" si="26"/>
        <v/>
      </c>
      <c r="F178" s="70" t="str">
        <f t="shared" si="26"/>
        <v/>
      </c>
      <c r="G178" s="70" t="str">
        <f t="shared" si="27"/>
        <v/>
      </c>
      <c r="H178" s="70" t="str">
        <f>IF(M178=0,"",1+COUNTIF(会員コール!$A$1:$A$198,M178))</f>
        <v/>
      </c>
      <c r="I178" s="71"/>
      <c r="J178" s="71" t="str">
        <f t="shared" si="28"/>
        <v/>
      </c>
      <c r="K178" s="14"/>
      <c r="L178" s="49"/>
      <c r="M178">
        <f t="shared" si="29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24"/>
        <v/>
      </c>
      <c r="C179" s="69" t="str">
        <f t="shared" si="30"/>
        <v/>
      </c>
      <c r="D179" s="70" t="str">
        <f t="shared" si="25"/>
        <v/>
      </c>
      <c r="E179" s="70" t="str">
        <f t="shared" si="26"/>
        <v/>
      </c>
      <c r="F179" s="70" t="str">
        <f t="shared" si="26"/>
        <v/>
      </c>
      <c r="G179" s="70" t="str">
        <f t="shared" si="27"/>
        <v/>
      </c>
      <c r="H179" s="70" t="str">
        <f>IF(M179=0,"",1+COUNTIF(会員コール!$A$1:$A$198,M179))</f>
        <v/>
      </c>
      <c r="I179" s="71"/>
      <c r="J179" s="71" t="str">
        <f t="shared" si="28"/>
        <v/>
      </c>
      <c r="K179" s="14"/>
      <c r="L179" s="49"/>
      <c r="M179">
        <f t="shared" si="29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24"/>
        <v/>
      </c>
      <c r="C180" s="69" t="str">
        <f t="shared" si="30"/>
        <v/>
      </c>
      <c r="D180" s="70" t="str">
        <f t="shared" si="25"/>
        <v/>
      </c>
      <c r="E180" s="70" t="str">
        <f t="shared" si="26"/>
        <v/>
      </c>
      <c r="F180" s="70" t="str">
        <f t="shared" si="26"/>
        <v/>
      </c>
      <c r="G180" s="70" t="str">
        <f t="shared" si="27"/>
        <v/>
      </c>
      <c r="H180" s="70" t="str">
        <f>IF(M180=0,"",1+COUNTIF(会員コール!$A$1:$A$198,M180))</f>
        <v/>
      </c>
      <c r="I180" s="71"/>
      <c r="J180" s="71" t="str">
        <f t="shared" si="28"/>
        <v/>
      </c>
      <c r="K180" s="14"/>
      <c r="L180" s="49"/>
      <c r="M180">
        <f t="shared" si="29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24"/>
        <v/>
      </c>
      <c r="C181" s="69" t="str">
        <f t="shared" si="30"/>
        <v/>
      </c>
      <c r="D181" s="70" t="str">
        <f t="shared" si="25"/>
        <v/>
      </c>
      <c r="E181" s="70" t="str">
        <f t="shared" si="26"/>
        <v/>
      </c>
      <c r="F181" s="70" t="str">
        <f t="shared" si="26"/>
        <v/>
      </c>
      <c r="G181" s="70" t="str">
        <f t="shared" si="27"/>
        <v/>
      </c>
      <c r="H181" s="70" t="str">
        <f>IF(M181=0,"",1+COUNTIF(会員コール!$A$1:$A$198,M181))</f>
        <v/>
      </c>
      <c r="I181" s="71"/>
      <c r="J181" s="71" t="str">
        <f t="shared" si="28"/>
        <v/>
      </c>
      <c r="K181" s="14"/>
      <c r="L181" s="49"/>
      <c r="M181">
        <f t="shared" si="29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24"/>
        <v/>
      </c>
      <c r="C182" s="69" t="str">
        <f t="shared" si="30"/>
        <v/>
      </c>
      <c r="D182" s="70" t="str">
        <f t="shared" si="25"/>
        <v/>
      </c>
      <c r="E182" s="70" t="str">
        <f t="shared" si="26"/>
        <v/>
      </c>
      <c r="F182" s="70" t="str">
        <f t="shared" si="26"/>
        <v/>
      </c>
      <c r="G182" s="70" t="str">
        <f t="shared" si="27"/>
        <v/>
      </c>
      <c r="H182" s="70" t="str">
        <f>IF(M182=0,"",1+COUNTIF(会員コール!$A$1:$A$198,M182))</f>
        <v/>
      </c>
      <c r="I182" s="71"/>
      <c r="J182" s="71" t="str">
        <f t="shared" si="28"/>
        <v/>
      </c>
      <c r="K182" s="14"/>
      <c r="L182" s="49"/>
      <c r="M182">
        <f t="shared" si="29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24"/>
        <v/>
      </c>
      <c r="C183" s="69" t="str">
        <f t="shared" si="30"/>
        <v/>
      </c>
      <c r="D183" s="70" t="str">
        <f t="shared" si="25"/>
        <v/>
      </c>
      <c r="E183" s="70" t="str">
        <f t="shared" si="26"/>
        <v/>
      </c>
      <c r="F183" s="70" t="str">
        <f t="shared" si="26"/>
        <v/>
      </c>
      <c r="G183" s="70" t="str">
        <f t="shared" si="27"/>
        <v/>
      </c>
      <c r="H183" s="70" t="str">
        <f>IF(M183=0,"",1+COUNTIF(会員コール!$A$1:$A$198,M183))</f>
        <v/>
      </c>
      <c r="I183" s="71"/>
      <c r="J183" s="71" t="str">
        <f t="shared" si="28"/>
        <v/>
      </c>
      <c r="K183" s="14"/>
      <c r="L183" s="49"/>
      <c r="M183">
        <f t="shared" si="29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24"/>
        <v/>
      </c>
      <c r="C184" s="69" t="str">
        <f t="shared" si="30"/>
        <v/>
      </c>
      <c r="D184" s="70" t="str">
        <f t="shared" si="25"/>
        <v/>
      </c>
      <c r="E184" s="70" t="str">
        <f t="shared" si="26"/>
        <v/>
      </c>
      <c r="F184" s="70" t="str">
        <f t="shared" si="26"/>
        <v/>
      </c>
      <c r="G184" s="70" t="str">
        <f t="shared" si="27"/>
        <v/>
      </c>
      <c r="H184" s="70" t="str">
        <f>IF(M184=0,"",1+COUNTIF(会員コール!$A$1:$A$198,M184))</f>
        <v/>
      </c>
      <c r="I184" s="71"/>
      <c r="J184" s="71" t="str">
        <f t="shared" si="28"/>
        <v/>
      </c>
      <c r="K184" s="14"/>
      <c r="L184" s="49"/>
      <c r="M184">
        <f t="shared" si="29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24"/>
        <v/>
      </c>
      <c r="C185" s="69" t="str">
        <f t="shared" si="30"/>
        <v/>
      </c>
      <c r="D185" s="70" t="str">
        <f t="shared" si="25"/>
        <v/>
      </c>
      <c r="E185" s="70" t="str">
        <f t="shared" si="26"/>
        <v/>
      </c>
      <c r="F185" s="70" t="str">
        <f t="shared" si="26"/>
        <v/>
      </c>
      <c r="G185" s="70" t="str">
        <f t="shared" si="27"/>
        <v/>
      </c>
      <c r="H185" s="70" t="str">
        <f>IF(M185=0,"",1+COUNTIF(会員コール!$A$1:$A$198,M185))</f>
        <v/>
      </c>
      <c r="I185" s="71"/>
      <c r="J185" s="71" t="str">
        <f t="shared" si="28"/>
        <v/>
      </c>
      <c r="K185" s="14"/>
      <c r="L185" s="49"/>
      <c r="M185">
        <f t="shared" si="29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24"/>
        <v/>
      </c>
      <c r="C186" s="69" t="str">
        <f t="shared" si="30"/>
        <v/>
      </c>
      <c r="D186" s="70" t="str">
        <f t="shared" si="25"/>
        <v/>
      </c>
      <c r="E186" s="70" t="str">
        <f t="shared" si="26"/>
        <v/>
      </c>
      <c r="F186" s="70" t="str">
        <f t="shared" si="26"/>
        <v/>
      </c>
      <c r="G186" s="70" t="str">
        <f t="shared" si="27"/>
        <v/>
      </c>
      <c r="H186" s="70" t="str">
        <f>IF(M186=0,"",1+COUNTIF(会員コール!$A$1:$A$198,M186))</f>
        <v/>
      </c>
      <c r="I186" s="71"/>
      <c r="J186" s="71" t="str">
        <f t="shared" si="28"/>
        <v/>
      </c>
      <c r="K186" s="14"/>
      <c r="L186" s="15"/>
      <c r="M186">
        <f t="shared" si="29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24"/>
        <v/>
      </c>
      <c r="C187" s="69" t="str">
        <f t="shared" si="30"/>
        <v/>
      </c>
      <c r="D187" s="73" t="str">
        <f t="shared" si="25"/>
        <v/>
      </c>
      <c r="E187" s="73" t="str">
        <f t="shared" si="26"/>
        <v/>
      </c>
      <c r="F187" s="73" t="str">
        <f t="shared" si="26"/>
        <v/>
      </c>
      <c r="G187" s="73" t="str">
        <f t="shared" si="27"/>
        <v/>
      </c>
      <c r="H187" s="73" t="str">
        <f>IF(M187=0,"",1+COUNTIF(会員コール!$A$1:$A$198,M187))</f>
        <v/>
      </c>
      <c r="I187" s="74"/>
      <c r="J187" s="74" t="str">
        <f t="shared" si="28"/>
        <v/>
      </c>
      <c r="K187" s="14"/>
      <c r="L187" s="15"/>
      <c r="M187">
        <f t="shared" si="29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24"/>
        <v/>
      </c>
      <c r="C188" s="69" t="str">
        <f t="shared" si="30"/>
        <v/>
      </c>
      <c r="D188" s="70" t="str">
        <f t="shared" si="25"/>
        <v/>
      </c>
      <c r="E188" s="70" t="str">
        <f t="shared" si="26"/>
        <v/>
      </c>
      <c r="F188" s="70" t="str">
        <f t="shared" si="26"/>
        <v/>
      </c>
      <c r="G188" s="70" t="str">
        <f t="shared" si="27"/>
        <v/>
      </c>
      <c r="H188" s="70" t="str">
        <f>IF(M188=0,"",1+COUNTIF(会員コール!$A$1:$A$198,M188))</f>
        <v/>
      </c>
      <c r="I188" s="71"/>
      <c r="J188" s="71" t="str">
        <f t="shared" si="28"/>
        <v/>
      </c>
      <c r="K188" s="14"/>
      <c r="L188" s="15"/>
      <c r="M188">
        <f t="shared" si="29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24"/>
        <v/>
      </c>
      <c r="C189" s="69" t="str">
        <f t="shared" si="30"/>
        <v/>
      </c>
      <c r="D189" s="70" t="str">
        <f t="shared" si="25"/>
        <v/>
      </c>
      <c r="E189" s="70" t="str">
        <f t="shared" si="26"/>
        <v/>
      </c>
      <c r="F189" s="70" t="str">
        <f t="shared" si="26"/>
        <v/>
      </c>
      <c r="G189" s="70" t="str">
        <f t="shared" si="27"/>
        <v/>
      </c>
      <c r="H189" s="70" t="str">
        <f>IF(M189=0,"",1+COUNTIF(会員コール!$A$1:$A$198,M189))</f>
        <v/>
      </c>
      <c r="I189" s="71"/>
      <c r="J189" s="71" t="str">
        <f t="shared" si="28"/>
        <v/>
      </c>
      <c r="K189" s="14"/>
      <c r="L189" s="15"/>
      <c r="M189">
        <f t="shared" si="29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24"/>
        <v/>
      </c>
      <c r="C190" s="69" t="str">
        <f t="shared" si="30"/>
        <v/>
      </c>
      <c r="D190" s="70" t="str">
        <f t="shared" si="25"/>
        <v/>
      </c>
      <c r="E190" s="70" t="str">
        <f t="shared" si="26"/>
        <v/>
      </c>
      <c r="F190" s="70" t="str">
        <f t="shared" si="26"/>
        <v/>
      </c>
      <c r="G190" s="70" t="str">
        <f t="shared" si="27"/>
        <v/>
      </c>
      <c r="H190" s="70" t="str">
        <f>IF(M190=0,"",1+COUNTIF(会員コール!$A$1:$A$198,M190))</f>
        <v/>
      </c>
      <c r="I190" s="71"/>
      <c r="J190" s="71" t="str">
        <f t="shared" si="28"/>
        <v/>
      </c>
      <c r="K190" s="14"/>
      <c r="L190" s="15"/>
      <c r="M190">
        <f t="shared" si="29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24"/>
        <v/>
      </c>
      <c r="C191" s="69" t="str">
        <f t="shared" si="30"/>
        <v/>
      </c>
      <c r="D191" s="70" t="str">
        <f t="shared" si="25"/>
        <v/>
      </c>
      <c r="E191" s="70" t="str">
        <f t="shared" si="26"/>
        <v/>
      </c>
      <c r="F191" s="70" t="str">
        <f t="shared" si="26"/>
        <v/>
      </c>
      <c r="G191" s="70" t="str">
        <f t="shared" si="27"/>
        <v/>
      </c>
      <c r="H191" s="70" t="str">
        <f>IF(M191=0,"",1+COUNTIF(会員コール!$A$1:$A$198,M191))</f>
        <v/>
      </c>
      <c r="I191" s="71"/>
      <c r="J191" s="71" t="str">
        <f t="shared" si="28"/>
        <v/>
      </c>
      <c r="K191" s="14"/>
      <c r="L191" s="15"/>
      <c r="M191">
        <f t="shared" si="29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24"/>
        <v/>
      </c>
      <c r="C192" s="69" t="str">
        <f t="shared" si="30"/>
        <v/>
      </c>
      <c r="D192" s="70" t="str">
        <f t="shared" si="25"/>
        <v/>
      </c>
      <c r="E192" s="70" t="str">
        <f t="shared" si="26"/>
        <v/>
      </c>
      <c r="F192" s="70" t="str">
        <f t="shared" si="26"/>
        <v/>
      </c>
      <c r="G192" s="70" t="str">
        <f t="shared" si="27"/>
        <v/>
      </c>
      <c r="H192" s="70" t="str">
        <f>IF(M192=0,"",1+COUNTIF(会員コール!$A$1:$A$198,M192))</f>
        <v/>
      </c>
      <c r="I192" s="71"/>
      <c r="J192" s="71" t="str">
        <f t="shared" si="28"/>
        <v/>
      </c>
      <c r="K192" s="14"/>
      <c r="L192" s="15"/>
      <c r="M192">
        <f t="shared" si="29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24"/>
        <v/>
      </c>
      <c r="C193" s="69" t="str">
        <f t="shared" si="30"/>
        <v/>
      </c>
      <c r="D193" s="70" t="str">
        <f t="shared" si="25"/>
        <v/>
      </c>
      <c r="E193" s="70" t="str">
        <f t="shared" si="26"/>
        <v/>
      </c>
      <c r="F193" s="70" t="str">
        <f t="shared" si="26"/>
        <v/>
      </c>
      <c r="G193" s="70" t="str">
        <f t="shared" si="27"/>
        <v/>
      </c>
      <c r="H193" s="70" t="str">
        <f>IF(M193=0,"",1+COUNTIF(会員コール!$A$1:$A$198,M193))</f>
        <v/>
      </c>
      <c r="I193" s="71"/>
      <c r="J193" s="71" t="str">
        <f t="shared" si="28"/>
        <v/>
      </c>
      <c r="K193" s="14"/>
      <c r="L193" s="15"/>
      <c r="M193">
        <f t="shared" si="29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24"/>
        <v/>
      </c>
      <c r="C194" s="69" t="str">
        <f t="shared" si="30"/>
        <v/>
      </c>
      <c r="D194" s="70" t="str">
        <f t="shared" si="25"/>
        <v/>
      </c>
      <c r="E194" s="70" t="str">
        <f t="shared" si="26"/>
        <v/>
      </c>
      <c r="F194" s="70" t="str">
        <f t="shared" si="26"/>
        <v/>
      </c>
      <c r="G194" s="70" t="str">
        <f t="shared" si="27"/>
        <v/>
      </c>
      <c r="H194" s="70" t="str">
        <f>IF(M194=0,"",1+COUNTIF(会員コール!$A$1:$A$198,M194))</f>
        <v/>
      </c>
      <c r="I194" s="71"/>
      <c r="J194" s="71" t="str">
        <f t="shared" si="28"/>
        <v/>
      </c>
      <c r="K194" s="14"/>
      <c r="L194" s="15"/>
      <c r="M194">
        <f t="shared" si="29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24"/>
        <v/>
      </c>
      <c r="C195" s="69" t="str">
        <f t="shared" si="30"/>
        <v/>
      </c>
      <c r="D195" s="73" t="str">
        <f t="shared" si="25"/>
        <v/>
      </c>
      <c r="E195" s="73" t="str">
        <f t="shared" si="26"/>
        <v/>
      </c>
      <c r="F195" s="73" t="str">
        <f t="shared" si="26"/>
        <v/>
      </c>
      <c r="G195" s="73" t="str">
        <f t="shared" si="27"/>
        <v/>
      </c>
      <c r="H195" s="73" t="str">
        <f>IF(M195=0,"",1+COUNTIF(会員コール!$A$1:$A$198,M195))</f>
        <v/>
      </c>
      <c r="I195" s="74"/>
      <c r="J195" s="74" t="str">
        <f t="shared" si="28"/>
        <v/>
      </c>
      <c r="K195" s="14"/>
      <c r="L195" s="15"/>
      <c r="M195">
        <f t="shared" si="29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24"/>
        <v/>
      </c>
      <c r="C196" s="69" t="str">
        <f t="shared" si="30"/>
        <v/>
      </c>
      <c r="D196" s="70" t="str">
        <f t="shared" si="25"/>
        <v/>
      </c>
      <c r="E196" s="70" t="str">
        <f t="shared" si="26"/>
        <v/>
      </c>
      <c r="F196" s="70" t="str">
        <f t="shared" si="26"/>
        <v/>
      </c>
      <c r="G196" s="70" t="str">
        <f t="shared" si="27"/>
        <v/>
      </c>
      <c r="H196" s="70" t="str">
        <f>IF(M196=0,"",1+COUNTIF(会員コール!$A$1:$A$198,M196))</f>
        <v/>
      </c>
      <c r="I196" s="71"/>
      <c r="J196" s="71" t="str">
        <f t="shared" si="28"/>
        <v/>
      </c>
      <c r="K196" s="14"/>
      <c r="L196" s="15"/>
      <c r="M196">
        <f t="shared" si="29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24"/>
        <v/>
      </c>
      <c r="C197" s="69" t="str">
        <f t="shared" si="30"/>
        <v/>
      </c>
      <c r="D197" s="73" t="str">
        <f t="shared" si="25"/>
        <v/>
      </c>
      <c r="E197" s="73" t="str">
        <f t="shared" si="26"/>
        <v/>
      </c>
      <c r="F197" s="73" t="str">
        <f t="shared" si="26"/>
        <v/>
      </c>
      <c r="G197" s="73" t="str">
        <f t="shared" si="27"/>
        <v/>
      </c>
      <c r="H197" s="73" t="str">
        <f>IF(M197=0,"",1+COUNTIF(会員コール!$A$1:$A$198,M197))</f>
        <v/>
      </c>
      <c r="I197" s="74"/>
      <c r="J197" s="74" t="str">
        <f t="shared" si="28"/>
        <v/>
      </c>
      <c r="K197" s="14"/>
      <c r="L197" s="15"/>
      <c r="M197">
        <f t="shared" si="29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24"/>
        <v/>
      </c>
      <c r="C198" s="69" t="str">
        <f t="shared" si="30"/>
        <v/>
      </c>
      <c r="D198" s="70" t="str">
        <f t="shared" si="25"/>
        <v/>
      </c>
      <c r="E198" s="70" t="str">
        <f t="shared" si="26"/>
        <v/>
      </c>
      <c r="F198" s="70" t="str">
        <f t="shared" si="26"/>
        <v/>
      </c>
      <c r="G198" s="70" t="str">
        <f t="shared" si="27"/>
        <v/>
      </c>
      <c r="H198" s="70" t="str">
        <f>IF(M198=0,"",1+COUNTIF(会員コール!$A$1:$A$198,M198))</f>
        <v/>
      </c>
      <c r="I198" s="71"/>
      <c r="J198" s="71" t="str">
        <f t="shared" si="28"/>
        <v/>
      </c>
      <c r="K198" s="14"/>
      <c r="L198" s="15"/>
      <c r="M198">
        <f t="shared" si="29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24"/>
        <v/>
      </c>
      <c r="C199" s="69" t="str">
        <f t="shared" si="30"/>
        <v/>
      </c>
      <c r="D199" s="73" t="str">
        <f t="shared" si="25"/>
        <v/>
      </c>
      <c r="E199" s="73" t="str">
        <f t="shared" si="26"/>
        <v/>
      </c>
      <c r="F199" s="73" t="str">
        <f t="shared" si="26"/>
        <v/>
      </c>
      <c r="G199" s="73" t="str">
        <f t="shared" si="27"/>
        <v/>
      </c>
      <c r="H199" s="73" t="str">
        <f>IF(M199=0,"",1+COUNTIF(会員コール!$A$1:$A$198,M199))</f>
        <v/>
      </c>
      <c r="I199" s="74"/>
      <c r="J199" s="74" t="str">
        <f t="shared" si="28"/>
        <v/>
      </c>
      <c r="K199" s="14"/>
      <c r="L199" s="15"/>
      <c r="M199">
        <f t="shared" si="29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24"/>
        <v/>
      </c>
      <c r="C200" s="69" t="str">
        <f t="shared" si="30"/>
        <v/>
      </c>
      <c r="D200" s="70" t="str">
        <f t="shared" si="25"/>
        <v/>
      </c>
      <c r="E200" s="70" t="str">
        <f t="shared" si="26"/>
        <v/>
      </c>
      <c r="F200" s="70" t="str">
        <f t="shared" si="26"/>
        <v/>
      </c>
      <c r="G200" s="70" t="str">
        <f t="shared" si="27"/>
        <v/>
      </c>
      <c r="H200" s="70" t="str">
        <f>IF(M200=0,"",1+COUNTIF(会員コール!$A$1:$A$198,M200))</f>
        <v/>
      </c>
      <c r="I200" s="71"/>
      <c r="J200" s="71" t="str">
        <f t="shared" si="28"/>
        <v/>
      </c>
      <c r="K200" s="14"/>
      <c r="L200" s="15"/>
      <c r="M200">
        <f t="shared" si="29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24"/>
        <v/>
      </c>
      <c r="C201" s="69" t="str">
        <f t="shared" si="30"/>
        <v/>
      </c>
      <c r="D201" s="73" t="str">
        <f t="shared" si="25"/>
        <v/>
      </c>
      <c r="E201" s="73" t="str">
        <f t="shared" si="26"/>
        <v/>
      </c>
      <c r="F201" s="73" t="str">
        <f t="shared" si="26"/>
        <v/>
      </c>
      <c r="G201" s="73" t="str">
        <f t="shared" si="27"/>
        <v/>
      </c>
      <c r="H201" s="73" t="str">
        <f>IF(M201=0,"",1+COUNTIF(会員コール!$A$1:$A$198,M201))</f>
        <v/>
      </c>
      <c r="I201" s="74"/>
      <c r="J201" s="74" t="str">
        <f t="shared" si="28"/>
        <v/>
      </c>
      <c r="K201" s="14"/>
      <c r="L201" s="15"/>
      <c r="M201">
        <f t="shared" si="29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si="24"/>
        <v/>
      </c>
      <c r="C202" s="69" t="str">
        <f t="shared" si="30"/>
        <v/>
      </c>
      <c r="D202" s="70" t="str">
        <f t="shared" si="25"/>
        <v/>
      </c>
      <c r="E202" s="70" t="str">
        <f t="shared" ref="E202:F219" si="31">IF(Q202="","",Q202)</f>
        <v/>
      </c>
      <c r="F202" s="70" t="str">
        <f t="shared" si="31"/>
        <v/>
      </c>
      <c r="G202" s="70" t="str">
        <f t="shared" si="27"/>
        <v/>
      </c>
      <c r="H202" s="70" t="str">
        <f>IF(M202=0,"",1+COUNTIF(会員コール!$A$1:$A$198,M202))</f>
        <v/>
      </c>
      <c r="I202" s="71"/>
      <c r="J202" s="71" t="str">
        <f t="shared" si="28"/>
        <v/>
      </c>
      <c r="K202" s="14"/>
      <c r="L202" s="15"/>
      <c r="M202">
        <f t="shared" si="29"/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24"/>
        <v/>
      </c>
      <c r="C203" s="69" t="str">
        <f t="shared" si="30"/>
        <v/>
      </c>
      <c r="D203" s="73" t="str">
        <f t="shared" si="25"/>
        <v/>
      </c>
      <c r="E203" s="73" t="str">
        <f t="shared" si="31"/>
        <v/>
      </c>
      <c r="F203" s="73" t="str">
        <f t="shared" si="31"/>
        <v/>
      </c>
      <c r="G203" s="73" t="str">
        <f t="shared" si="27"/>
        <v/>
      </c>
      <c r="H203" s="73" t="str">
        <f>IF(M203=0,"",1+COUNTIF(会員コール!$A$1:$A$198,M203))</f>
        <v/>
      </c>
      <c r="I203" s="74"/>
      <c r="J203" s="74" t="str">
        <f t="shared" si="28"/>
        <v/>
      </c>
      <c r="K203" s="14"/>
      <c r="L203" s="15"/>
      <c r="M203">
        <f t="shared" si="2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24"/>
        <v/>
      </c>
      <c r="C204" s="69" t="str">
        <f t="shared" si="30"/>
        <v/>
      </c>
      <c r="D204" s="70" t="str">
        <f t="shared" si="25"/>
        <v/>
      </c>
      <c r="E204" s="70" t="str">
        <f t="shared" si="31"/>
        <v/>
      </c>
      <c r="F204" s="70" t="str">
        <f t="shared" si="31"/>
        <v/>
      </c>
      <c r="G204" s="70" t="str">
        <f t="shared" si="27"/>
        <v/>
      </c>
      <c r="H204" s="70" t="str">
        <f>IF(M204=0,"",1+COUNTIF(会員コール!$A$1:$A$198,M204))</f>
        <v/>
      </c>
      <c r="I204" s="71"/>
      <c r="J204" s="71" t="str">
        <f t="shared" si="28"/>
        <v/>
      </c>
      <c r="K204" s="14"/>
      <c r="L204" s="15"/>
      <c r="M204">
        <f t="shared" si="2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24"/>
        <v/>
      </c>
      <c r="C205" s="69" t="str">
        <f t="shared" si="30"/>
        <v/>
      </c>
      <c r="D205" s="73" t="str">
        <f t="shared" si="25"/>
        <v/>
      </c>
      <c r="E205" s="73" t="str">
        <f t="shared" si="31"/>
        <v/>
      </c>
      <c r="F205" s="73" t="str">
        <f t="shared" si="31"/>
        <v/>
      </c>
      <c r="G205" s="73" t="str">
        <f t="shared" si="27"/>
        <v/>
      </c>
      <c r="H205" s="73" t="str">
        <f>IF(M205=0,"",1+COUNTIF(会員コール!$A$1:$A$198,M205))</f>
        <v/>
      </c>
      <c r="I205" s="74"/>
      <c r="J205" s="74" t="str">
        <f t="shared" si="28"/>
        <v/>
      </c>
      <c r="K205" s="14"/>
      <c r="L205" s="15"/>
      <c r="M205">
        <f t="shared" si="2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24"/>
        <v/>
      </c>
      <c r="C206" s="69" t="str">
        <f t="shared" si="30"/>
        <v/>
      </c>
      <c r="D206" s="70" t="str">
        <f t="shared" si="25"/>
        <v/>
      </c>
      <c r="E206" s="70" t="str">
        <f t="shared" si="31"/>
        <v/>
      </c>
      <c r="F206" s="70" t="str">
        <f t="shared" si="31"/>
        <v/>
      </c>
      <c r="G206" s="70" t="str">
        <f t="shared" si="27"/>
        <v/>
      </c>
      <c r="H206" s="70" t="str">
        <f>IF(M206=0,"",1+COUNTIF(会員コール!$A$1:$A$198,M206))</f>
        <v/>
      </c>
      <c r="I206" s="71"/>
      <c r="J206" s="71" t="str">
        <f t="shared" si="28"/>
        <v/>
      </c>
      <c r="K206" s="14"/>
      <c r="L206" s="15"/>
      <c r="M206">
        <f t="shared" si="2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24"/>
        <v/>
      </c>
      <c r="C207" s="69" t="str">
        <f t="shared" si="30"/>
        <v/>
      </c>
      <c r="D207" s="73" t="str">
        <f t="shared" si="25"/>
        <v/>
      </c>
      <c r="E207" s="73" t="str">
        <f t="shared" si="31"/>
        <v/>
      </c>
      <c r="F207" s="73" t="str">
        <f t="shared" si="31"/>
        <v/>
      </c>
      <c r="G207" s="73" t="str">
        <f t="shared" si="27"/>
        <v/>
      </c>
      <c r="H207" s="73" t="str">
        <f>IF(M207=0,"",1+COUNTIF(会員コール!$A$1:$A$198,M207))</f>
        <v/>
      </c>
      <c r="I207" s="74"/>
      <c r="J207" s="74" t="str">
        <f t="shared" si="28"/>
        <v/>
      </c>
      <c r="K207" s="14"/>
      <c r="L207" s="15"/>
      <c r="M207">
        <f t="shared" si="2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24"/>
        <v/>
      </c>
      <c r="C208" s="69" t="str">
        <f t="shared" si="30"/>
        <v/>
      </c>
      <c r="D208" s="70" t="str">
        <f t="shared" si="25"/>
        <v/>
      </c>
      <c r="E208" s="70" t="str">
        <f t="shared" si="31"/>
        <v/>
      </c>
      <c r="F208" s="70" t="str">
        <f t="shared" si="31"/>
        <v/>
      </c>
      <c r="G208" s="70" t="str">
        <f t="shared" si="27"/>
        <v/>
      </c>
      <c r="H208" s="70" t="str">
        <f>IF(M208=0,"",1+COUNTIF(会員コール!$A$1:$A$198,M208))</f>
        <v/>
      </c>
      <c r="I208" s="71"/>
      <c r="J208" s="71" t="str">
        <f t="shared" si="28"/>
        <v/>
      </c>
      <c r="K208" s="14"/>
      <c r="L208" s="15"/>
      <c r="M208">
        <f t="shared" si="2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24"/>
        <v/>
      </c>
      <c r="C209" s="69" t="str">
        <f t="shared" si="30"/>
        <v/>
      </c>
      <c r="D209" s="73" t="str">
        <f t="shared" si="25"/>
        <v/>
      </c>
      <c r="E209" s="73" t="str">
        <f t="shared" si="31"/>
        <v/>
      </c>
      <c r="F209" s="73" t="str">
        <f t="shared" si="31"/>
        <v/>
      </c>
      <c r="G209" s="73" t="str">
        <f t="shared" si="27"/>
        <v/>
      </c>
      <c r="H209" s="73" t="str">
        <f>IF(M209=0,"",1+COUNTIF(会員コール!$A$1:$A$198,M209))</f>
        <v/>
      </c>
      <c r="I209" s="74"/>
      <c r="J209" s="74" t="str">
        <f t="shared" si="28"/>
        <v/>
      </c>
      <c r="K209" s="14"/>
      <c r="L209" s="15"/>
      <c r="M209">
        <f t="shared" si="2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24"/>
        <v/>
      </c>
      <c r="C210" s="69" t="str">
        <f t="shared" si="30"/>
        <v/>
      </c>
      <c r="D210" s="70" t="str">
        <f t="shared" si="25"/>
        <v/>
      </c>
      <c r="E210" s="70" t="str">
        <f t="shared" si="31"/>
        <v/>
      </c>
      <c r="F210" s="70" t="str">
        <f t="shared" si="31"/>
        <v/>
      </c>
      <c r="G210" s="70" t="str">
        <f t="shared" si="27"/>
        <v/>
      </c>
      <c r="H210" s="70" t="str">
        <f>IF(M210=0,"",1+COUNTIF(会員コール!$A$1:$A$198,M210))</f>
        <v/>
      </c>
      <c r="I210" s="71"/>
      <c r="J210" s="71" t="str">
        <f t="shared" si="28"/>
        <v/>
      </c>
      <c r="K210" s="14"/>
      <c r="L210" s="15"/>
      <c r="M210">
        <f t="shared" si="2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24"/>
        <v/>
      </c>
      <c r="C211" s="69" t="str">
        <f t="shared" si="30"/>
        <v/>
      </c>
      <c r="D211" s="70" t="str">
        <f t="shared" si="25"/>
        <v/>
      </c>
      <c r="E211" s="70" t="str">
        <f t="shared" si="31"/>
        <v/>
      </c>
      <c r="F211" s="70" t="str">
        <f t="shared" si="31"/>
        <v/>
      </c>
      <c r="G211" s="70" t="str">
        <f t="shared" si="27"/>
        <v/>
      </c>
      <c r="H211" s="70" t="str">
        <f>IF(M211=0,"",1+COUNTIF(会員コール!$A$1:$A$198,M211))</f>
        <v/>
      </c>
      <c r="I211" s="71"/>
      <c r="J211" s="71" t="str">
        <f t="shared" si="28"/>
        <v/>
      </c>
      <c r="K211" s="14"/>
      <c r="L211" s="15"/>
      <c r="M211">
        <f t="shared" si="2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24"/>
        <v/>
      </c>
      <c r="C212" s="69" t="str">
        <f t="shared" si="30"/>
        <v/>
      </c>
      <c r="D212" s="73" t="str">
        <f t="shared" si="25"/>
        <v/>
      </c>
      <c r="E212" s="73" t="str">
        <f t="shared" si="31"/>
        <v/>
      </c>
      <c r="F212" s="73" t="str">
        <f t="shared" si="31"/>
        <v/>
      </c>
      <c r="G212" s="73" t="str">
        <f t="shared" si="27"/>
        <v/>
      </c>
      <c r="H212" s="73" t="str">
        <f>IF(M212=0,"",1+COUNTIF(会員コール!$A$1:$A$198,M212))</f>
        <v/>
      </c>
      <c r="I212" s="74"/>
      <c r="J212" s="74" t="str">
        <f t="shared" si="28"/>
        <v/>
      </c>
      <c r="K212" s="14"/>
      <c r="L212" s="15"/>
      <c r="M212">
        <f t="shared" si="2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24"/>
        <v/>
      </c>
      <c r="C213" s="69" t="str">
        <f t="shared" si="30"/>
        <v/>
      </c>
      <c r="D213" s="70" t="str">
        <f t="shared" si="25"/>
        <v/>
      </c>
      <c r="E213" s="70" t="str">
        <f t="shared" si="31"/>
        <v/>
      </c>
      <c r="F213" s="70" t="str">
        <f t="shared" si="31"/>
        <v/>
      </c>
      <c r="G213" s="70" t="str">
        <f t="shared" si="27"/>
        <v/>
      </c>
      <c r="H213" s="70" t="str">
        <f>IF(M213=0,"",1+COUNTIF(会員コール!$A$1:$A$198,M213))</f>
        <v/>
      </c>
      <c r="I213" s="71"/>
      <c r="J213" s="71" t="str">
        <f t="shared" si="28"/>
        <v/>
      </c>
      <c r="K213" s="14"/>
      <c r="L213" s="15"/>
      <c r="M213">
        <f t="shared" si="2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24"/>
        <v/>
      </c>
      <c r="C214" s="69" t="str">
        <f t="shared" si="30"/>
        <v/>
      </c>
      <c r="D214" s="73" t="str">
        <f t="shared" si="25"/>
        <v/>
      </c>
      <c r="E214" s="73" t="str">
        <f t="shared" si="31"/>
        <v/>
      </c>
      <c r="F214" s="73" t="str">
        <f t="shared" si="31"/>
        <v/>
      </c>
      <c r="G214" s="73" t="str">
        <f t="shared" si="27"/>
        <v/>
      </c>
      <c r="H214" s="73" t="str">
        <f>IF(M214=0,"",1+COUNTIF(会員コール!$A$1:$A$198,M214))</f>
        <v/>
      </c>
      <c r="I214" s="74"/>
      <c r="J214" s="74" t="str">
        <f t="shared" si="28"/>
        <v/>
      </c>
      <c r="K214" s="14"/>
      <c r="L214" s="15"/>
      <c r="M214">
        <f t="shared" si="2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24"/>
        <v/>
      </c>
      <c r="C215" s="69" t="str">
        <f t="shared" si="30"/>
        <v/>
      </c>
      <c r="D215" s="70" t="str">
        <f t="shared" si="25"/>
        <v/>
      </c>
      <c r="E215" s="70" t="str">
        <f t="shared" si="31"/>
        <v/>
      </c>
      <c r="F215" s="70" t="str">
        <f t="shared" si="31"/>
        <v/>
      </c>
      <c r="G215" s="70" t="str">
        <f t="shared" si="27"/>
        <v/>
      </c>
      <c r="H215" s="70" t="str">
        <f>IF(M215=0,"",1+COUNTIF(会員コール!$A$1:$A$198,M215))</f>
        <v/>
      </c>
      <c r="I215" s="71"/>
      <c r="J215" s="71" t="str">
        <f t="shared" si="28"/>
        <v/>
      </c>
      <c r="K215" s="14"/>
      <c r="L215" s="15"/>
      <c r="M215">
        <f t="shared" si="2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24"/>
        <v/>
      </c>
      <c r="C216" s="69" t="str">
        <f t="shared" si="30"/>
        <v/>
      </c>
      <c r="D216" s="73" t="str">
        <f t="shared" si="25"/>
        <v/>
      </c>
      <c r="E216" s="73" t="str">
        <f t="shared" si="31"/>
        <v/>
      </c>
      <c r="F216" s="73" t="str">
        <f t="shared" si="31"/>
        <v/>
      </c>
      <c r="G216" s="73" t="str">
        <f t="shared" si="27"/>
        <v/>
      </c>
      <c r="H216" s="73" t="str">
        <f>IF(M216=0,"",1+COUNTIF(会員コール!$A$1:$A$198,M216))</f>
        <v/>
      </c>
      <c r="I216" s="74"/>
      <c r="J216" s="74" t="str">
        <f t="shared" si="28"/>
        <v/>
      </c>
      <c r="K216" s="14"/>
      <c r="L216" s="15"/>
      <c r="M216">
        <f t="shared" si="2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24"/>
        <v/>
      </c>
      <c r="C217" s="69" t="str">
        <f t="shared" si="30"/>
        <v/>
      </c>
      <c r="D217" s="70" t="str">
        <f t="shared" si="25"/>
        <v/>
      </c>
      <c r="E217" s="70" t="str">
        <f t="shared" si="31"/>
        <v/>
      </c>
      <c r="F217" s="70" t="str">
        <f t="shared" si="31"/>
        <v/>
      </c>
      <c r="G217" s="70" t="str">
        <f t="shared" si="27"/>
        <v/>
      </c>
      <c r="H217" s="70" t="str">
        <f>IF(M217=0,"",1+COUNTIF(会員コール!$A$1:$A$198,M217))</f>
        <v/>
      </c>
      <c r="I217" s="71"/>
      <c r="J217" s="71" t="str">
        <f t="shared" si="28"/>
        <v/>
      </c>
      <c r="K217" s="14"/>
      <c r="L217" s="15"/>
      <c r="M217">
        <f t="shared" si="2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24"/>
        <v/>
      </c>
      <c r="C218" s="69" t="str">
        <f t="shared" si="30"/>
        <v/>
      </c>
      <c r="D218" s="70" t="str">
        <f t="shared" si="25"/>
        <v/>
      </c>
      <c r="E218" s="70" t="str">
        <f t="shared" si="31"/>
        <v/>
      </c>
      <c r="F218" s="70" t="str">
        <f t="shared" si="31"/>
        <v/>
      </c>
      <c r="G218" s="70" t="str">
        <f t="shared" si="27"/>
        <v/>
      </c>
      <c r="H218" s="70" t="str">
        <f>IF(M218=0,"",1+COUNTIF(会員コール!$A$1:$A$198,M218))</f>
        <v/>
      </c>
      <c r="I218" s="71"/>
      <c r="J218" s="71" t="str">
        <f t="shared" si="28"/>
        <v/>
      </c>
      <c r="K218" s="14"/>
      <c r="L218" s="15"/>
      <c r="M218">
        <f t="shared" si="2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24"/>
        <v/>
      </c>
      <c r="C219" s="76" t="str">
        <f>IF(P219="","",LEFT(P219,6))</f>
        <v/>
      </c>
      <c r="D219" s="77" t="str">
        <f t="shared" si="25"/>
        <v/>
      </c>
      <c r="E219" s="77" t="str">
        <f t="shared" si="31"/>
        <v/>
      </c>
      <c r="F219" s="77" t="str">
        <f t="shared" si="31"/>
        <v/>
      </c>
      <c r="G219" s="77" t="str">
        <f t="shared" si="27"/>
        <v/>
      </c>
      <c r="H219" s="77" t="str">
        <f>IF(M219=0,"",1+COUNTIF(会員コール!$A$1:$A$198,M219))</f>
        <v/>
      </c>
      <c r="I219" s="78"/>
      <c r="J219" s="78" t="str">
        <f t="shared" si="28"/>
        <v/>
      </c>
      <c r="K219" s="14"/>
      <c r="L219" s="15"/>
      <c r="M219">
        <f t="shared" si="2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9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10</v>
      </c>
      <c r="C222" s="170"/>
      <c r="D222" s="47" t="str">
        <f>基本データ入力!$B$8</f>
        <v>JA1QRZ</v>
      </c>
      <c r="E222" s="52" t="s">
        <v>136</v>
      </c>
      <c r="F222" s="47" t="s">
        <v>310</v>
      </c>
      <c r="G222" s="171" t="s">
        <v>137</v>
      </c>
      <c r="H222" s="171"/>
      <c r="I222" s="171"/>
      <c r="J222" s="53" t="s">
        <v>358</v>
      </c>
      <c r="K222" s="10"/>
      <c r="N222" s="9"/>
      <c r="V222" s="11"/>
      <c r="W222" s="12"/>
    </row>
    <row r="223" spans="1:28" ht="15" customHeight="1">
      <c r="B223" s="18" t="s">
        <v>11</v>
      </c>
      <c r="C223" s="91" t="s">
        <v>411</v>
      </c>
      <c r="D223" s="18" t="s">
        <v>12</v>
      </c>
      <c r="E223" s="172" t="s">
        <v>13</v>
      </c>
      <c r="F223" s="172"/>
      <c r="G223" s="18" t="s">
        <v>14</v>
      </c>
      <c r="H223" s="17" t="s">
        <v>15</v>
      </c>
      <c r="I223" s="18" t="s">
        <v>16</v>
      </c>
      <c r="J223" s="18" t="s">
        <v>17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74" si="32">IF(O225="","",O225)</f>
        <v/>
      </c>
      <c r="C225" s="65" t="str">
        <f>IF(P225="","",LEFT(P225,6))</f>
        <v/>
      </c>
      <c r="D225" s="66" t="str">
        <f t="shared" ref="D225:D274" si="33">IF(N225="","",N225)</f>
        <v/>
      </c>
      <c r="E225" s="66" t="str">
        <f t="shared" ref="E225:F256" si="34">IF(Q225="","",Q225)</f>
        <v/>
      </c>
      <c r="F225" s="66" t="str">
        <f t="shared" si="34"/>
        <v/>
      </c>
      <c r="G225" s="66" t="str">
        <f t="shared" ref="G225:G274" si="35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74" si="36">IF(T225="","",T225)</f>
        <v/>
      </c>
      <c r="K225" s="14"/>
      <c r="L225" s="49"/>
      <c r="M225">
        <f t="shared" ref="M225:M274" si="37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32"/>
        <v/>
      </c>
      <c r="C226" s="69" t="str">
        <f>IF(P226="","",LEFT(P226,6))</f>
        <v/>
      </c>
      <c r="D226" s="70" t="str">
        <f t="shared" si="33"/>
        <v/>
      </c>
      <c r="E226" s="70" t="str">
        <f t="shared" si="34"/>
        <v/>
      </c>
      <c r="F226" s="70" t="str">
        <f t="shared" si="34"/>
        <v/>
      </c>
      <c r="G226" s="70" t="str">
        <f t="shared" si="35"/>
        <v/>
      </c>
      <c r="H226" s="70" t="str">
        <f>IF(M226=0,"",1+COUNTIF(会員コール!$A$1:$A$198,M226))</f>
        <v/>
      </c>
      <c r="I226" s="71"/>
      <c r="J226" s="71" t="str">
        <f t="shared" si="36"/>
        <v/>
      </c>
      <c r="K226" s="14"/>
      <c r="L226" s="49"/>
      <c r="M226">
        <f t="shared" si="37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32"/>
        <v/>
      </c>
      <c r="C227" s="69" t="str">
        <f t="shared" ref="C227:C273" si="38">IF(P227="","",LEFT(P227,6))</f>
        <v/>
      </c>
      <c r="D227" s="70" t="str">
        <f t="shared" si="33"/>
        <v/>
      </c>
      <c r="E227" s="70" t="str">
        <f t="shared" si="34"/>
        <v/>
      </c>
      <c r="F227" s="70" t="str">
        <f t="shared" si="34"/>
        <v/>
      </c>
      <c r="G227" s="70" t="str">
        <f t="shared" si="35"/>
        <v/>
      </c>
      <c r="H227" s="70" t="str">
        <f>IF(M227=0,"",1+COUNTIF(会員コール!$A$1:$A$198,M227))</f>
        <v/>
      </c>
      <c r="I227" s="71"/>
      <c r="J227" s="71" t="str">
        <f t="shared" si="36"/>
        <v/>
      </c>
      <c r="K227" s="14"/>
      <c r="L227" s="49"/>
      <c r="M227">
        <f t="shared" si="37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32"/>
        <v/>
      </c>
      <c r="C228" s="69" t="str">
        <f t="shared" si="38"/>
        <v/>
      </c>
      <c r="D228" s="70" t="str">
        <f t="shared" si="33"/>
        <v/>
      </c>
      <c r="E228" s="70" t="str">
        <f t="shared" si="34"/>
        <v/>
      </c>
      <c r="F228" s="70" t="str">
        <f t="shared" si="34"/>
        <v/>
      </c>
      <c r="G228" s="70" t="str">
        <f t="shared" si="35"/>
        <v/>
      </c>
      <c r="H228" s="70" t="str">
        <f>IF(M228=0,"",1+COUNTIF(会員コール!$A$1:$A$198,M228))</f>
        <v/>
      </c>
      <c r="I228" s="71"/>
      <c r="J228" s="71" t="str">
        <f t="shared" si="36"/>
        <v/>
      </c>
      <c r="K228" s="14"/>
      <c r="L228" s="49"/>
      <c r="M228">
        <f t="shared" si="37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32"/>
        <v/>
      </c>
      <c r="C229" s="69" t="str">
        <f t="shared" si="38"/>
        <v/>
      </c>
      <c r="D229" s="70" t="str">
        <f t="shared" si="33"/>
        <v/>
      </c>
      <c r="E229" s="70" t="str">
        <f t="shared" si="34"/>
        <v/>
      </c>
      <c r="F229" s="70" t="str">
        <f t="shared" si="34"/>
        <v/>
      </c>
      <c r="G229" s="70" t="str">
        <f t="shared" si="35"/>
        <v/>
      </c>
      <c r="H229" s="70" t="str">
        <f>IF(M229=0,"",1+COUNTIF(会員コール!$A$1:$A$198,M229))</f>
        <v/>
      </c>
      <c r="I229" s="71"/>
      <c r="J229" s="71" t="str">
        <f t="shared" si="36"/>
        <v/>
      </c>
      <c r="K229" s="14"/>
      <c r="L229" s="49"/>
      <c r="M229">
        <f t="shared" si="37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32"/>
        <v/>
      </c>
      <c r="C230" s="69" t="str">
        <f t="shared" si="38"/>
        <v/>
      </c>
      <c r="D230" s="70" t="str">
        <f t="shared" si="33"/>
        <v/>
      </c>
      <c r="E230" s="70" t="str">
        <f t="shared" si="34"/>
        <v/>
      </c>
      <c r="F230" s="70" t="str">
        <f t="shared" si="34"/>
        <v/>
      </c>
      <c r="G230" s="70" t="str">
        <f t="shared" si="35"/>
        <v/>
      </c>
      <c r="H230" s="70" t="str">
        <f>IF(M230=0,"",1+COUNTIF(会員コール!$A$1:$A$198,M230))</f>
        <v/>
      </c>
      <c r="I230" s="71"/>
      <c r="J230" s="71" t="str">
        <f t="shared" si="36"/>
        <v/>
      </c>
      <c r="K230" s="14"/>
      <c r="L230" s="49"/>
      <c r="M230">
        <f t="shared" si="37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32"/>
        <v/>
      </c>
      <c r="C231" s="69" t="str">
        <f t="shared" si="38"/>
        <v/>
      </c>
      <c r="D231" s="70" t="str">
        <f t="shared" si="33"/>
        <v/>
      </c>
      <c r="E231" s="70" t="str">
        <f t="shared" si="34"/>
        <v/>
      </c>
      <c r="F231" s="70" t="str">
        <f t="shared" si="34"/>
        <v/>
      </c>
      <c r="G231" s="70" t="str">
        <f t="shared" si="35"/>
        <v/>
      </c>
      <c r="H231" s="70" t="str">
        <f>IF(M231=0,"",1+COUNTIF(会員コール!$A$1:$A$198,M231))</f>
        <v/>
      </c>
      <c r="I231" s="71"/>
      <c r="J231" s="71" t="str">
        <f t="shared" si="36"/>
        <v/>
      </c>
      <c r="K231" s="14"/>
      <c r="L231" s="49"/>
      <c r="M231">
        <f t="shared" si="37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32"/>
        <v/>
      </c>
      <c r="C232" s="69" t="str">
        <f t="shared" si="38"/>
        <v/>
      </c>
      <c r="D232" s="70" t="str">
        <f t="shared" si="33"/>
        <v/>
      </c>
      <c r="E232" s="70" t="str">
        <f t="shared" si="34"/>
        <v/>
      </c>
      <c r="F232" s="70" t="str">
        <f t="shared" si="34"/>
        <v/>
      </c>
      <c r="G232" s="70" t="str">
        <f t="shared" si="35"/>
        <v/>
      </c>
      <c r="H232" s="70" t="str">
        <f>IF(M232=0,"",1+COUNTIF(会員コール!$A$1:$A$198,M232))</f>
        <v/>
      </c>
      <c r="I232" s="71"/>
      <c r="J232" s="71" t="str">
        <f t="shared" si="36"/>
        <v/>
      </c>
      <c r="K232" s="14"/>
      <c r="L232" s="49"/>
      <c r="M232">
        <f t="shared" si="37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32"/>
        <v/>
      </c>
      <c r="C233" s="69" t="str">
        <f t="shared" si="38"/>
        <v/>
      </c>
      <c r="D233" s="70" t="str">
        <f t="shared" si="33"/>
        <v/>
      </c>
      <c r="E233" s="70" t="str">
        <f t="shared" si="34"/>
        <v/>
      </c>
      <c r="F233" s="70" t="str">
        <f t="shared" si="34"/>
        <v/>
      </c>
      <c r="G233" s="70" t="str">
        <f t="shared" si="35"/>
        <v/>
      </c>
      <c r="H233" s="70" t="str">
        <f>IF(M233=0,"",1+COUNTIF(会員コール!$A$1:$A$198,M233))</f>
        <v/>
      </c>
      <c r="I233" s="71"/>
      <c r="J233" s="71" t="str">
        <f t="shared" si="36"/>
        <v/>
      </c>
      <c r="K233" s="14"/>
      <c r="L233" s="49"/>
      <c r="M233">
        <f t="shared" si="37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32"/>
        <v/>
      </c>
      <c r="C234" s="69" t="str">
        <f t="shared" si="38"/>
        <v/>
      </c>
      <c r="D234" s="70" t="str">
        <f t="shared" si="33"/>
        <v/>
      </c>
      <c r="E234" s="70" t="str">
        <f t="shared" si="34"/>
        <v/>
      </c>
      <c r="F234" s="70" t="str">
        <f t="shared" si="34"/>
        <v/>
      </c>
      <c r="G234" s="70" t="str">
        <f t="shared" si="35"/>
        <v/>
      </c>
      <c r="H234" s="70" t="str">
        <f>IF(M234=0,"",1+COUNTIF(会員コール!$A$1:$A$198,M234))</f>
        <v/>
      </c>
      <c r="I234" s="71"/>
      <c r="J234" s="71" t="str">
        <f t="shared" si="36"/>
        <v/>
      </c>
      <c r="K234" s="14"/>
      <c r="L234" s="49"/>
      <c r="M234">
        <f t="shared" si="37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32"/>
        <v/>
      </c>
      <c r="C235" s="69" t="str">
        <f t="shared" si="38"/>
        <v/>
      </c>
      <c r="D235" s="70" t="str">
        <f t="shared" si="33"/>
        <v/>
      </c>
      <c r="E235" s="70" t="str">
        <f t="shared" si="34"/>
        <v/>
      </c>
      <c r="F235" s="70" t="str">
        <f t="shared" si="34"/>
        <v/>
      </c>
      <c r="G235" s="70" t="str">
        <f t="shared" si="35"/>
        <v/>
      </c>
      <c r="H235" s="70" t="str">
        <f>IF(M235=0,"",1+COUNTIF(会員コール!$A$1:$A$198,M235))</f>
        <v/>
      </c>
      <c r="I235" s="71"/>
      <c r="J235" s="71" t="str">
        <f t="shared" si="36"/>
        <v/>
      </c>
      <c r="K235" s="14"/>
      <c r="L235" s="49"/>
      <c r="M235">
        <f t="shared" si="37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32"/>
        <v/>
      </c>
      <c r="C236" s="69" t="str">
        <f t="shared" si="38"/>
        <v/>
      </c>
      <c r="D236" s="70" t="str">
        <f t="shared" si="33"/>
        <v/>
      </c>
      <c r="E236" s="70" t="str">
        <f t="shared" si="34"/>
        <v/>
      </c>
      <c r="F236" s="70" t="str">
        <f t="shared" si="34"/>
        <v/>
      </c>
      <c r="G236" s="70" t="str">
        <f t="shared" si="35"/>
        <v/>
      </c>
      <c r="H236" s="70" t="str">
        <f>IF(M236=0,"",1+COUNTIF(会員コール!$A$1:$A$198,M236))</f>
        <v/>
      </c>
      <c r="I236" s="71"/>
      <c r="J236" s="71" t="str">
        <f t="shared" si="36"/>
        <v/>
      </c>
      <c r="K236" s="14"/>
      <c r="L236" s="49"/>
      <c r="M236">
        <f t="shared" si="37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32"/>
        <v/>
      </c>
      <c r="C237" s="69" t="str">
        <f t="shared" si="38"/>
        <v/>
      </c>
      <c r="D237" s="70" t="str">
        <f t="shared" si="33"/>
        <v/>
      </c>
      <c r="E237" s="70" t="str">
        <f t="shared" si="34"/>
        <v/>
      </c>
      <c r="F237" s="70" t="str">
        <f t="shared" si="34"/>
        <v/>
      </c>
      <c r="G237" s="70" t="str">
        <f t="shared" si="35"/>
        <v/>
      </c>
      <c r="H237" s="70" t="str">
        <f>IF(M237=0,"",1+COUNTIF(会員コール!$A$1:$A$198,M237))</f>
        <v/>
      </c>
      <c r="I237" s="71"/>
      <c r="J237" s="71" t="str">
        <f t="shared" si="36"/>
        <v/>
      </c>
      <c r="K237" s="14"/>
      <c r="L237" s="49"/>
      <c r="M237">
        <f t="shared" si="37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32"/>
        <v/>
      </c>
      <c r="C238" s="69" t="str">
        <f t="shared" si="38"/>
        <v/>
      </c>
      <c r="D238" s="70" t="str">
        <f t="shared" si="33"/>
        <v/>
      </c>
      <c r="E238" s="70" t="str">
        <f t="shared" si="34"/>
        <v/>
      </c>
      <c r="F238" s="70" t="str">
        <f t="shared" si="34"/>
        <v/>
      </c>
      <c r="G238" s="70" t="str">
        <f t="shared" si="35"/>
        <v/>
      </c>
      <c r="H238" s="70" t="str">
        <f>IF(M238=0,"",1+COUNTIF(会員コール!$A$1:$A$198,M238))</f>
        <v/>
      </c>
      <c r="I238" s="71"/>
      <c r="J238" s="71" t="str">
        <f t="shared" si="36"/>
        <v/>
      </c>
      <c r="K238" s="14"/>
      <c r="L238" s="49"/>
      <c r="M238">
        <f t="shared" si="37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32"/>
        <v/>
      </c>
      <c r="C239" s="69" t="str">
        <f t="shared" si="38"/>
        <v/>
      </c>
      <c r="D239" s="70" t="str">
        <f t="shared" si="33"/>
        <v/>
      </c>
      <c r="E239" s="70" t="str">
        <f t="shared" si="34"/>
        <v/>
      </c>
      <c r="F239" s="70" t="str">
        <f t="shared" si="34"/>
        <v/>
      </c>
      <c r="G239" s="70" t="str">
        <f t="shared" si="35"/>
        <v/>
      </c>
      <c r="H239" s="70" t="str">
        <f>IF(M239=0,"",1+COUNTIF(会員コール!$A$1:$A$198,M239))</f>
        <v/>
      </c>
      <c r="I239" s="71"/>
      <c r="J239" s="71" t="str">
        <f t="shared" si="36"/>
        <v/>
      </c>
      <c r="K239" s="14"/>
      <c r="L239" s="49"/>
      <c r="M239">
        <f t="shared" si="37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32"/>
        <v/>
      </c>
      <c r="C240" s="69" t="str">
        <f t="shared" si="38"/>
        <v/>
      </c>
      <c r="D240" s="70" t="str">
        <f t="shared" si="33"/>
        <v/>
      </c>
      <c r="E240" s="70" t="str">
        <f t="shared" si="34"/>
        <v/>
      </c>
      <c r="F240" s="70" t="str">
        <f t="shared" si="34"/>
        <v/>
      </c>
      <c r="G240" s="70" t="str">
        <f t="shared" si="35"/>
        <v/>
      </c>
      <c r="H240" s="70" t="str">
        <f>IF(M240=0,"",1+COUNTIF(会員コール!$A$1:$A$198,M240))</f>
        <v/>
      </c>
      <c r="I240" s="71"/>
      <c r="J240" s="71" t="str">
        <f t="shared" si="36"/>
        <v/>
      </c>
      <c r="K240" s="14"/>
      <c r="L240" s="49"/>
      <c r="M240">
        <f t="shared" si="37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32"/>
        <v/>
      </c>
      <c r="C241" s="69" t="str">
        <f t="shared" si="38"/>
        <v/>
      </c>
      <c r="D241" s="70" t="str">
        <f t="shared" si="33"/>
        <v/>
      </c>
      <c r="E241" s="70" t="str">
        <f t="shared" si="34"/>
        <v/>
      </c>
      <c r="F241" s="70" t="str">
        <f t="shared" si="34"/>
        <v/>
      </c>
      <c r="G241" s="70" t="str">
        <f t="shared" si="35"/>
        <v/>
      </c>
      <c r="H241" s="70" t="str">
        <f>IF(M241=0,"",1+COUNTIF(会員コール!$A$1:$A$198,M241))</f>
        <v/>
      </c>
      <c r="I241" s="71"/>
      <c r="J241" s="71" t="str">
        <f t="shared" si="36"/>
        <v/>
      </c>
      <c r="K241" s="14"/>
      <c r="L241" s="15"/>
      <c r="M241">
        <f t="shared" si="37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32"/>
        <v/>
      </c>
      <c r="C242" s="69" t="str">
        <f t="shared" si="38"/>
        <v/>
      </c>
      <c r="D242" s="73" t="str">
        <f t="shared" si="33"/>
        <v/>
      </c>
      <c r="E242" s="73" t="str">
        <f t="shared" si="34"/>
        <v/>
      </c>
      <c r="F242" s="73" t="str">
        <f t="shared" si="34"/>
        <v/>
      </c>
      <c r="G242" s="73" t="str">
        <f t="shared" si="35"/>
        <v/>
      </c>
      <c r="H242" s="73" t="str">
        <f>IF(M242=0,"",1+COUNTIF(会員コール!$A$1:$A$198,M242))</f>
        <v/>
      </c>
      <c r="I242" s="74"/>
      <c r="J242" s="74" t="str">
        <f t="shared" si="36"/>
        <v/>
      </c>
      <c r="K242" s="14"/>
      <c r="L242" s="15"/>
      <c r="M242">
        <f t="shared" si="37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32"/>
        <v/>
      </c>
      <c r="C243" s="69" t="str">
        <f t="shared" si="38"/>
        <v/>
      </c>
      <c r="D243" s="70" t="str">
        <f t="shared" si="33"/>
        <v/>
      </c>
      <c r="E243" s="70" t="str">
        <f t="shared" si="34"/>
        <v/>
      </c>
      <c r="F243" s="70" t="str">
        <f t="shared" si="34"/>
        <v/>
      </c>
      <c r="G243" s="70" t="str">
        <f t="shared" si="35"/>
        <v/>
      </c>
      <c r="H243" s="70" t="str">
        <f>IF(M243=0,"",1+COUNTIF(会員コール!$A$1:$A$198,M243))</f>
        <v/>
      </c>
      <c r="I243" s="71"/>
      <c r="J243" s="71" t="str">
        <f t="shared" si="36"/>
        <v/>
      </c>
      <c r="K243" s="14"/>
      <c r="L243" s="15"/>
      <c r="M243">
        <f t="shared" si="37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32"/>
        <v/>
      </c>
      <c r="C244" s="69" t="str">
        <f t="shared" si="38"/>
        <v/>
      </c>
      <c r="D244" s="70" t="str">
        <f t="shared" si="33"/>
        <v/>
      </c>
      <c r="E244" s="70" t="str">
        <f t="shared" si="34"/>
        <v/>
      </c>
      <c r="F244" s="70" t="str">
        <f t="shared" si="34"/>
        <v/>
      </c>
      <c r="G244" s="70" t="str">
        <f t="shared" si="35"/>
        <v/>
      </c>
      <c r="H244" s="70" t="str">
        <f>IF(M244=0,"",1+COUNTIF(会員コール!$A$1:$A$198,M244))</f>
        <v/>
      </c>
      <c r="I244" s="71"/>
      <c r="J244" s="71" t="str">
        <f t="shared" si="36"/>
        <v/>
      </c>
      <c r="K244" s="14"/>
      <c r="L244" s="15"/>
      <c r="M244">
        <f t="shared" si="37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32"/>
        <v/>
      </c>
      <c r="C245" s="69" t="str">
        <f t="shared" si="38"/>
        <v/>
      </c>
      <c r="D245" s="70" t="str">
        <f t="shared" si="33"/>
        <v/>
      </c>
      <c r="E245" s="70" t="str">
        <f t="shared" si="34"/>
        <v/>
      </c>
      <c r="F245" s="70" t="str">
        <f t="shared" si="34"/>
        <v/>
      </c>
      <c r="G245" s="70" t="str">
        <f t="shared" si="35"/>
        <v/>
      </c>
      <c r="H245" s="70" t="str">
        <f>IF(M245=0,"",1+COUNTIF(会員コール!$A$1:$A$198,M245))</f>
        <v/>
      </c>
      <c r="I245" s="71"/>
      <c r="J245" s="71" t="str">
        <f t="shared" si="36"/>
        <v/>
      </c>
      <c r="K245" s="14"/>
      <c r="L245" s="15"/>
      <c r="M245">
        <f t="shared" si="37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32"/>
        <v/>
      </c>
      <c r="C246" s="69" t="str">
        <f t="shared" si="38"/>
        <v/>
      </c>
      <c r="D246" s="70" t="str">
        <f t="shared" si="33"/>
        <v/>
      </c>
      <c r="E246" s="70" t="str">
        <f t="shared" si="34"/>
        <v/>
      </c>
      <c r="F246" s="70" t="str">
        <f t="shared" si="34"/>
        <v/>
      </c>
      <c r="G246" s="70" t="str">
        <f t="shared" si="35"/>
        <v/>
      </c>
      <c r="H246" s="70" t="str">
        <f>IF(M246=0,"",1+COUNTIF(会員コール!$A$1:$A$198,M246))</f>
        <v/>
      </c>
      <c r="I246" s="71"/>
      <c r="J246" s="71" t="str">
        <f t="shared" si="36"/>
        <v/>
      </c>
      <c r="K246" s="14"/>
      <c r="L246" s="15"/>
      <c r="M246">
        <f t="shared" si="37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32"/>
        <v/>
      </c>
      <c r="C247" s="69" t="str">
        <f t="shared" si="38"/>
        <v/>
      </c>
      <c r="D247" s="70" t="str">
        <f t="shared" si="33"/>
        <v/>
      </c>
      <c r="E247" s="70" t="str">
        <f t="shared" si="34"/>
        <v/>
      </c>
      <c r="F247" s="70" t="str">
        <f t="shared" si="34"/>
        <v/>
      </c>
      <c r="G247" s="70" t="str">
        <f t="shared" si="35"/>
        <v/>
      </c>
      <c r="H247" s="70" t="str">
        <f>IF(M247=0,"",1+COUNTIF(会員コール!$A$1:$A$198,M247))</f>
        <v/>
      </c>
      <c r="I247" s="71"/>
      <c r="J247" s="71" t="str">
        <f t="shared" si="36"/>
        <v/>
      </c>
      <c r="K247" s="14"/>
      <c r="L247" s="15"/>
      <c r="M247">
        <f t="shared" si="37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32"/>
        <v/>
      </c>
      <c r="C248" s="69" t="str">
        <f t="shared" si="38"/>
        <v/>
      </c>
      <c r="D248" s="70" t="str">
        <f t="shared" si="33"/>
        <v/>
      </c>
      <c r="E248" s="70" t="str">
        <f t="shared" si="34"/>
        <v/>
      </c>
      <c r="F248" s="70" t="str">
        <f t="shared" si="34"/>
        <v/>
      </c>
      <c r="G248" s="70" t="str">
        <f t="shared" si="35"/>
        <v/>
      </c>
      <c r="H248" s="70" t="str">
        <f>IF(M248=0,"",1+COUNTIF(会員コール!$A$1:$A$198,M248))</f>
        <v/>
      </c>
      <c r="I248" s="71"/>
      <c r="J248" s="71" t="str">
        <f t="shared" si="36"/>
        <v/>
      </c>
      <c r="K248" s="14"/>
      <c r="L248" s="15"/>
      <c r="M248">
        <f t="shared" si="37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32"/>
        <v/>
      </c>
      <c r="C249" s="69" t="str">
        <f t="shared" si="38"/>
        <v/>
      </c>
      <c r="D249" s="70" t="str">
        <f t="shared" si="33"/>
        <v/>
      </c>
      <c r="E249" s="70" t="str">
        <f t="shared" si="34"/>
        <v/>
      </c>
      <c r="F249" s="70" t="str">
        <f t="shared" si="34"/>
        <v/>
      </c>
      <c r="G249" s="70" t="str">
        <f t="shared" si="35"/>
        <v/>
      </c>
      <c r="H249" s="70" t="str">
        <f>IF(M249=0,"",1+COUNTIF(会員コール!$A$1:$A$198,M249))</f>
        <v/>
      </c>
      <c r="I249" s="71"/>
      <c r="J249" s="71" t="str">
        <f t="shared" si="36"/>
        <v/>
      </c>
      <c r="K249" s="14"/>
      <c r="L249" s="15"/>
      <c r="M249">
        <f t="shared" si="37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32"/>
        <v/>
      </c>
      <c r="C250" s="69" t="str">
        <f t="shared" si="38"/>
        <v/>
      </c>
      <c r="D250" s="73" t="str">
        <f t="shared" si="33"/>
        <v/>
      </c>
      <c r="E250" s="73" t="str">
        <f t="shared" si="34"/>
        <v/>
      </c>
      <c r="F250" s="73" t="str">
        <f t="shared" si="34"/>
        <v/>
      </c>
      <c r="G250" s="73" t="str">
        <f t="shared" si="35"/>
        <v/>
      </c>
      <c r="H250" s="73" t="str">
        <f>IF(M250=0,"",1+COUNTIF(会員コール!$A$1:$A$198,M250))</f>
        <v/>
      </c>
      <c r="I250" s="74"/>
      <c r="J250" s="74" t="str">
        <f t="shared" si="36"/>
        <v/>
      </c>
      <c r="K250" s="14"/>
      <c r="L250" s="15"/>
      <c r="M250">
        <f t="shared" si="37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32"/>
        <v/>
      </c>
      <c r="C251" s="69" t="str">
        <f t="shared" si="38"/>
        <v/>
      </c>
      <c r="D251" s="70" t="str">
        <f t="shared" si="33"/>
        <v/>
      </c>
      <c r="E251" s="70" t="str">
        <f t="shared" si="34"/>
        <v/>
      </c>
      <c r="F251" s="70" t="str">
        <f t="shared" si="34"/>
        <v/>
      </c>
      <c r="G251" s="70" t="str">
        <f t="shared" si="35"/>
        <v/>
      </c>
      <c r="H251" s="70" t="str">
        <f>IF(M251=0,"",1+COUNTIF(会員コール!$A$1:$A$198,M251))</f>
        <v/>
      </c>
      <c r="I251" s="71"/>
      <c r="J251" s="71" t="str">
        <f t="shared" si="36"/>
        <v/>
      </c>
      <c r="K251" s="14"/>
      <c r="L251" s="15"/>
      <c r="M251">
        <f t="shared" si="37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32"/>
        <v/>
      </c>
      <c r="C252" s="69" t="str">
        <f t="shared" si="38"/>
        <v/>
      </c>
      <c r="D252" s="73" t="str">
        <f t="shared" si="33"/>
        <v/>
      </c>
      <c r="E252" s="73" t="str">
        <f t="shared" si="34"/>
        <v/>
      </c>
      <c r="F252" s="73" t="str">
        <f t="shared" si="34"/>
        <v/>
      </c>
      <c r="G252" s="73" t="str">
        <f t="shared" si="35"/>
        <v/>
      </c>
      <c r="H252" s="73" t="str">
        <f>IF(M252=0,"",1+COUNTIF(会員コール!$A$1:$A$198,M252))</f>
        <v/>
      </c>
      <c r="I252" s="74"/>
      <c r="J252" s="74" t="str">
        <f t="shared" si="36"/>
        <v/>
      </c>
      <c r="K252" s="14"/>
      <c r="L252" s="15"/>
      <c r="M252">
        <f t="shared" si="37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32"/>
        <v/>
      </c>
      <c r="C253" s="69" t="str">
        <f t="shared" si="38"/>
        <v/>
      </c>
      <c r="D253" s="70" t="str">
        <f t="shared" si="33"/>
        <v/>
      </c>
      <c r="E253" s="70" t="str">
        <f t="shared" si="34"/>
        <v/>
      </c>
      <c r="F253" s="70" t="str">
        <f t="shared" si="34"/>
        <v/>
      </c>
      <c r="G253" s="70" t="str">
        <f t="shared" si="35"/>
        <v/>
      </c>
      <c r="H253" s="70" t="str">
        <f>IF(M253=0,"",1+COUNTIF(会員コール!$A$1:$A$198,M253))</f>
        <v/>
      </c>
      <c r="I253" s="71"/>
      <c r="J253" s="71" t="str">
        <f t="shared" si="36"/>
        <v/>
      </c>
      <c r="K253" s="14"/>
      <c r="L253" s="15"/>
      <c r="M253">
        <f t="shared" si="37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32"/>
        <v/>
      </c>
      <c r="C254" s="69" t="str">
        <f t="shared" si="38"/>
        <v/>
      </c>
      <c r="D254" s="73" t="str">
        <f t="shared" si="33"/>
        <v/>
      </c>
      <c r="E254" s="73" t="str">
        <f t="shared" si="34"/>
        <v/>
      </c>
      <c r="F254" s="73" t="str">
        <f t="shared" si="34"/>
        <v/>
      </c>
      <c r="G254" s="73" t="str">
        <f t="shared" si="35"/>
        <v/>
      </c>
      <c r="H254" s="73" t="str">
        <f>IF(M254=0,"",1+COUNTIF(会員コール!$A$1:$A$198,M254))</f>
        <v/>
      </c>
      <c r="I254" s="74"/>
      <c r="J254" s="74" t="str">
        <f t="shared" si="36"/>
        <v/>
      </c>
      <c r="K254" s="14"/>
      <c r="L254" s="15"/>
      <c r="M254">
        <f t="shared" si="37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32"/>
        <v/>
      </c>
      <c r="C255" s="69" t="str">
        <f t="shared" si="38"/>
        <v/>
      </c>
      <c r="D255" s="70" t="str">
        <f t="shared" si="33"/>
        <v/>
      </c>
      <c r="E255" s="70" t="str">
        <f t="shared" si="34"/>
        <v/>
      </c>
      <c r="F255" s="70" t="str">
        <f t="shared" si="34"/>
        <v/>
      </c>
      <c r="G255" s="70" t="str">
        <f t="shared" si="35"/>
        <v/>
      </c>
      <c r="H255" s="70" t="str">
        <f>IF(M255=0,"",1+COUNTIF(会員コール!$A$1:$A$198,M255))</f>
        <v/>
      </c>
      <c r="I255" s="71"/>
      <c r="J255" s="71" t="str">
        <f t="shared" si="36"/>
        <v/>
      </c>
      <c r="K255" s="14"/>
      <c r="L255" s="15"/>
      <c r="M255">
        <f t="shared" si="37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32"/>
        <v/>
      </c>
      <c r="C256" s="69" t="str">
        <f t="shared" si="38"/>
        <v/>
      </c>
      <c r="D256" s="73" t="str">
        <f t="shared" si="33"/>
        <v/>
      </c>
      <c r="E256" s="73" t="str">
        <f t="shared" si="34"/>
        <v/>
      </c>
      <c r="F256" s="73" t="str">
        <f t="shared" si="34"/>
        <v/>
      </c>
      <c r="G256" s="73" t="str">
        <f t="shared" si="35"/>
        <v/>
      </c>
      <c r="H256" s="73" t="str">
        <f>IF(M256=0,"",1+COUNTIF(会員コール!$A$1:$A$198,M256))</f>
        <v/>
      </c>
      <c r="I256" s="74"/>
      <c r="J256" s="74" t="str">
        <f t="shared" si="36"/>
        <v/>
      </c>
      <c r="K256" s="14"/>
      <c r="L256" s="15"/>
      <c r="M256">
        <f t="shared" si="37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si="32"/>
        <v/>
      </c>
      <c r="C257" s="69" t="str">
        <f t="shared" si="38"/>
        <v/>
      </c>
      <c r="D257" s="70" t="str">
        <f t="shared" si="33"/>
        <v/>
      </c>
      <c r="E257" s="70" t="str">
        <f t="shared" ref="E257:F274" si="39">IF(Q257="","",Q257)</f>
        <v/>
      </c>
      <c r="F257" s="70" t="str">
        <f t="shared" si="39"/>
        <v/>
      </c>
      <c r="G257" s="70" t="str">
        <f t="shared" si="35"/>
        <v/>
      </c>
      <c r="H257" s="70" t="str">
        <f>IF(M257=0,"",1+COUNTIF(会員コール!$A$1:$A$198,M257))</f>
        <v/>
      </c>
      <c r="I257" s="71"/>
      <c r="J257" s="71" t="str">
        <f t="shared" si="36"/>
        <v/>
      </c>
      <c r="K257" s="14"/>
      <c r="L257" s="15"/>
      <c r="M257">
        <f t="shared" si="37"/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32"/>
        <v/>
      </c>
      <c r="C258" s="69" t="str">
        <f t="shared" si="38"/>
        <v/>
      </c>
      <c r="D258" s="73" t="str">
        <f t="shared" si="33"/>
        <v/>
      </c>
      <c r="E258" s="73" t="str">
        <f t="shared" si="39"/>
        <v/>
      </c>
      <c r="F258" s="73" t="str">
        <f t="shared" si="39"/>
        <v/>
      </c>
      <c r="G258" s="73" t="str">
        <f t="shared" si="35"/>
        <v/>
      </c>
      <c r="H258" s="73" t="str">
        <f>IF(M258=0,"",1+COUNTIF(会員コール!$A$1:$A$198,M258))</f>
        <v/>
      </c>
      <c r="I258" s="74"/>
      <c r="J258" s="74" t="str">
        <f t="shared" si="36"/>
        <v/>
      </c>
      <c r="K258" s="14"/>
      <c r="L258" s="15"/>
      <c r="M258">
        <f t="shared" si="37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32"/>
        <v/>
      </c>
      <c r="C259" s="69" t="str">
        <f t="shared" si="38"/>
        <v/>
      </c>
      <c r="D259" s="70" t="str">
        <f t="shared" si="33"/>
        <v/>
      </c>
      <c r="E259" s="70" t="str">
        <f t="shared" si="39"/>
        <v/>
      </c>
      <c r="F259" s="70" t="str">
        <f t="shared" si="39"/>
        <v/>
      </c>
      <c r="G259" s="70" t="str">
        <f t="shared" si="35"/>
        <v/>
      </c>
      <c r="H259" s="70" t="str">
        <f>IF(M259=0,"",1+COUNTIF(会員コール!$A$1:$A$198,M259))</f>
        <v/>
      </c>
      <c r="I259" s="71"/>
      <c r="J259" s="71" t="str">
        <f t="shared" si="36"/>
        <v/>
      </c>
      <c r="K259" s="14"/>
      <c r="L259" s="15"/>
      <c r="M259">
        <f t="shared" si="37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32"/>
        <v/>
      </c>
      <c r="C260" s="69" t="str">
        <f t="shared" si="38"/>
        <v/>
      </c>
      <c r="D260" s="73" t="str">
        <f t="shared" si="33"/>
        <v/>
      </c>
      <c r="E260" s="73" t="str">
        <f t="shared" si="39"/>
        <v/>
      </c>
      <c r="F260" s="73" t="str">
        <f t="shared" si="39"/>
        <v/>
      </c>
      <c r="G260" s="73" t="str">
        <f t="shared" si="35"/>
        <v/>
      </c>
      <c r="H260" s="73" t="str">
        <f>IF(M260=0,"",1+COUNTIF(会員コール!$A$1:$A$198,M260))</f>
        <v/>
      </c>
      <c r="I260" s="74"/>
      <c r="J260" s="74" t="str">
        <f t="shared" si="36"/>
        <v/>
      </c>
      <c r="K260" s="14"/>
      <c r="L260" s="15"/>
      <c r="M260">
        <f t="shared" si="37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32"/>
        <v/>
      </c>
      <c r="C261" s="69" t="str">
        <f t="shared" si="38"/>
        <v/>
      </c>
      <c r="D261" s="70" t="str">
        <f t="shared" si="33"/>
        <v/>
      </c>
      <c r="E261" s="70" t="str">
        <f t="shared" si="39"/>
        <v/>
      </c>
      <c r="F261" s="70" t="str">
        <f t="shared" si="39"/>
        <v/>
      </c>
      <c r="G261" s="70" t="str">
        <f t="shared" si="35"/>
        <v/>
      </c>
      <c r="H261" s="70" t="str">
        <f>IF(M261=0,"",1+COUNTIF(会員コール!$A$1:$A$198,M261))</f>
        <v/>
      </c>
      <c r="I261" s="71"/>
      <c r="J261" s="71" t="str">
        <f t="shared" si="36"/>
        <v/>
      </c>
      <c r="K261" s="14"/>
      <c r="L261" s="15"/>
      <c r="M261">
        <f t="shared" si="37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32"/>
        <v/>
      </c>
      <c r="C262" s="69" t="str">
        <f t="shared" si="38"/>
        <v/>
      </c>
      <c r="D262" s="73" t="str">
        <f t="shared" si="33"/>
        <v/>
      </c>
      <c r="E262" s="73" t="str">
        <f t="shared" si="39"/>
        <v/>
      </c>
      <c r="F262" s="73" t="str">
        <f t="shared" si="39"/>
        <v/>
      </c>
      <c r="G262" s="73" t="str">
        <f t="shared" si="35"/>
        <v/>
      </c>
      <c r="H262" s="73" t="str">
        <f>IF(M262=0,"",1+COUNTIF(会員コール!$A$1:$A$198,M262))</f>
        <v/>
      </c>
      <c r="I262" s="74"/>
      <c r="J262" s="74" t="str">
        <f t="shared" si="36"/>
        <v/>
      </c>
      <c r="K262" s="14"/>
      <c r="L262" s="15"/>
      <c r="M262">
        <f t="shared" si="37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32"/>
        <v/>
      </c>
      <c r="C263" s="69" t="str">
        <f t="shared" si="38"/>
        <v/>
      </c>
      <c r="D263" s="70" t="str">
        <f t="shared" si="33"/>
        <v/>
      </c>
      <c r="E263" s="70" t="str">
        <f t="shared" si="39"/>
        <v/>
      </c>
      <c r="F263" s="70" t="str">
        <f t="shared" si="39"/>
        <v/>
      </c>
      <c r="G263" s="70" t="str">
        <f t="shared" si="35"/>
        <v/>
      </c>
      <c r="H263" s="70" t="str">
        <f>IF(M263=0,"",1+COUNTIF(会員コール!$A$1:$A$198,M263))</f>
        <v/>
      </c>
      <c r="I263" s="71"/>
      <c r="J263" s="71" t="str">
        <f t="shared" si="36"/>
        <v/>
      </c>
      <c r="K263" s="14"/>
      <c r="L263" s="15"/>
      <c r="M263">
        <f t="shared" si="37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32"/>
        <v/>
      </c>
      <c r="C264" s="69" t="str">
        <f t="shared" si="38"/>
        <v/>
      </c>
      <c r="D264" s="73" t="str">
        <f t="shared" si="33"/>
        <v/>
      </c>
      <c r="E264" s="73" t="str">
        <f t="shared" si="39"/>
        <v/>
      </c>
      <c r="F264" s="73" t="str">
        <f t="shared" si="39"/>
        <v/>
      </c>
      <c r="G264" s="73" t="str">
        <f t="shared" si="35"/>
        <v/>
      </c>
      <c r="H264" s="73" t="str">
        <f>IF(M264=0,"",1+COUNTIF(会員コール!$A$1:$A$198,M264))</f>
        <v/>
      </c>
      <c r="I264" s="74"/>
      <c r="J264" s="74" t="str">
        <f t="shared" si="36"/>
        <v/>
      </c>
      <c r="K264" s="14"/>
      <c r="L264" s="15"/>
      <c r="M264">
        <f t="shared" si="37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32"/>
        <v/>
      </c>
      <c r="C265" s="69" t="str">
        <f t="shared" si="38"/>
        <v/>
      </c>
      <c r="D265" s="70" t="str">
        <f t="shared" si="33"/>
        <v/>
      </c>
      <c r="E265" s="70" t="str">
        <f t="shared" si="39"/>
        <v/>
      </c>
      <c r="F265" s="70" t="str">
        <f t="shared" si="39"/>
        <v/>
      </c>
      <c r="G265" s="70" t="str">
        <f t="shared" si="35"/>
        <v/>
      </c>
      <c r="H265" s="70" t="str">
        <f>IF(M265=0,"",1+COUNTIF(会員コール!$A$1:$A$198,M265))</f>
        <v/>
      </c>
      <c r="I265" s="71"/>
      <c r="J265" s="71" t="str">
        <f t="shared" si="36"/>
        <v/>
      </c>
      <c r="K265" s="14"/>
      <c r="L265" s="15"/>
      <c r="M265">
        <f t="shared" si="37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32"/>
        <v/>
      </c>
      <c r="C266" s="69" t="str">
        <f t="shared" si="38"/>
        <v/>
      </c>
      <c r="D266" s="70" t="str">
        <f t="shared" si="33"/>
        <v/>
      </c>
      <c r="E266" s="70" t="str">
        <f t="shared" si="39"/>
        <v/>
      </c>
      <c r="F266" s="70" t="str">
        <f t="shared" si="39"/>
        <v/>
      </c>
      <c r="G266" s="70" t="str">
        <f t="shared" si="35"/>
        <v/>
      </c>
      <c r="H266" s="70" t="str">
        <f>IF(M266=0,"",1+COUNTIF(会員コール!$A$1:$A$198,M266))</f>
        <v/>
      </c>
      <c r="I266" s="71"/>
      <c r="J266" s="71" t="str">
        <f t="shared" si="36"/>
        <v/>
      </c>
      <c r="K266" s="14"/>
      <c r="L266" s="15"/>
      <c r="M266">
        <f t="shared" si="37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32"/>
        <v/>
      </c>
      <c r="C267" s="69" t="str">
        <f t="shared" si="38"/>
        <v/>
      </c>
      <c r="D267" s="73" t="str">
        <f t="shared" si="33"/>
        <v/>
      </c>
      <c r="E267" s="73" t="str">
        <f t="shared" si="39"/>
        <v/>
      </c>
      <c r="F267" s="73" t="str">
        <f t="shared" si="39"/>
        <v/>
      </c>
      <c r="G267" s="73" t="str">
        <f t="shared" si="35"/>
        <v/>
      </c>
      <c r="H267" s="73" t="str">
        <f>IF(M267=0,"",1+COUNTIF(会員コール!$A$1:$A$198,M267))</f>
        <v/>
      </c>
      <c r="I267" s="74"/>
      <c r="J267" s="74" t="str">
        <f t="shared" si="36"/>
        <v/>
      </c>
      <c r="K267" s="14"/>
      <c r="L267" s="15"/>
      <c r="M267">
        <f t="shared" si="37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32"/>
        <v/>
      </c>
      <c r="C268" s="69" t="str">
        <f t="shared" si="38"/>
        <v/>
      </c>
      <c r="D268" s="70" t="str">
        <f t="shared" si="33"/>
        <v/>
      </c>
      <c r="E268" s="70" t="str">
        <f t="shared" si="39"/>
        <v/>
      </c>
      <c r="F268" s="70" t="str">
        <f t="shared" si="39"/>
        <v/>
      </c>
      <c r="G268" s="70" t="str">
        <f t="shared" si="35"/>
        <v/>
      </c>
      <c r="H268" s="70" t="str">
        <f>IF(M268=0,"",1+COUNTIF(会員コール!$A$1:$A$198,M268))</f>
        <v/>
      </c>
      <c r="I268" s="71"/>
      <c r="J268" s="71" t="str">
        <f t="shared" si="36"/>
        <v/>
      </c>
      <c r="K268" s="14"/>
      <c r="L268" s="15"/>
      <c r="M268">
        <f t="shared" si="37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32"/>
        <v/>
      </c>
      <c r="C269" s="69" t="str">
        <f t="shared" si="38"/>
        <v/>
      </c>
      <c r="D269" s="73" t="str">
        <f t="shared" si="33"/>
        <v/>
      </c>
      <c r="E269" s="73" t="str">
        <f t="shared" si="39"/>
        <v/>
      </c>
      <c r="F269" s="73" t="str">
        <f t="shared" si="39"/>
        <v/>
      </c>
      <c r="G269" s="73" t="str">
        <f t="shared" si="35"/>
        <v/>
      </c>
      <c r="H269" s="73" t="str">
        <f>IF(M269=0,"",1+COUNTIF(会員コール!$A$1:$A$198,M269))</f>
        <v/>
      </c>
      <c r="I269" s="74"/>
      <c r="J269" s="74" t="str">
        <f t="shared" si="36"/>
        <v/>
      </c>
      <c r="K269" s="14"/>
      <c r="L269" s="15"/>
      <c r="M269">
        <f t="shared" si="37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32"/>
        <v/>
      </c>
      <c r="C270" s="69" t="str">
        <f t="shared" si="38"/>
        <v/>
      </c>
      <c r="D270" s="70" t="str">
        <f t="shared" si="33"/>
        <v/>
      </c>
      <c r="E270" s="70" t="str">
        <f t="shared" si="39"/>
        <v/>
      </c>
      <c r="F270" s="70" t="str">
        <f t="shared" si="39"/>
        <v/>
      </c>
      <c r="G270" s="70" t="str">
        <f t="shared" si="35"/>
        <v/>
      </c>
      <c r="H270" s="70" t="str">
        <f>IF(M270=0,"",1+COUNTIF(会員コール!$A$1:$A$198,M270))</f>
        <v/>
      </c>
      <c r="I270" s="71"/>
      <c r="J270" s="71" t="str">
        <f t="shared" si="36"/>
        <v/>
      </c>
      <c r="K270" s="14"/>
      <c r="L270" s="15"/>
      <c r="M270">
        <f t="shared" si="37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32"/>
        <v/>
      </c>
      <c r="C271" s="69" t="str">
        <f t="shared" si="38"/>
        <v/>
      </c>
      <c r="D271" s="73" t="str">
        <f t="shared" si="33"/>
        <v/>
      </c>
      <c r="E271" s="73" t="str">
        <f t="shared" si="39"/>
        <v/>
      </c>
      <c r="F271" s="73" t="str">
        <f t="shared" si="39"/>
        <v/>
      </c>
      <c r="G271" s="73" t="str">
        <f t="shared" si="35"/>
        <v/>
      </c>
      <c r="H271" s="73" t="str">
        <f>IF(M271=0,"",1+COUNTIF(会員コール!$A$1:$A$198,M271))</f>
        <v/>
      </c>
      <c r="I271" s="74"/>
      <c r="J271" s="74" t="str">
        <f t="shared" si="36"/>
        <v/>
      </c>
      <c r="K271" s="14"/>
      <c r="L271" s="15"/>
      <c r="M271">
        <f t="shared" si="37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32"/>
        <v/>
      </c>
      <c r="C272" s="69" t="str">
        <f t="shared" si="38"/>
        <v/>
      </c>
      <c r="D272" s="70" t="str">
        <f t="shared" si="33"/>
        <v/>
      </c>
      <c r="E272" s="70" t="str">
        <f t="shared" si="39"/>
        <v/>
      </c>
      <c r="F272" s="70" t="str">
        <f t="shared" si="39"/>
        <v/>
      </c>
      <c r="G272" s="70" t="str">
        <f t="shared" si="35"/>
        <v/>
      </c>
      <c r="H272" s="70" t="str">
        <f>IF(M272=0,"",1+COUNTIF(会員コール!$A$1:$A$198,M272))</f>
        <v/>
      </c>
      <c r="I272" s="71"/>
      <c r="J272" s="71" t="str">
        <f t="shared" si="36"/>
        <v/>
      </c>
      <c r="K272" s="14"/>
      <c r="L272" s="15"/>
      <c r="M272">
        <f t="shared" si="37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32"/>
        <v/>
      </c>
      <c r="C273" s="69" t="str">
        <f t="shared" si="38"/>
        <v/>
      </c>
      <c r="D273" s="70" t="str">
        <f t="shared" si="33"/>
        <v/>
      </c>
      <c r="E273" s="70" t="str">
        <f t="shared" si="39"/>
        <v/>
      </c>
      <c r="F273" s="70" t="str">
        <f t="shared" si="39"/>
        <v/>
      </c>
      <c r="G273" s="70" t="str">
        <f t="shared" si="35"/>
        <v/>
      </c>
      <c r="H273" s="70" t="str">
        <f>IF(M273=0,"",1+COUNTIF(会員コール!$A$1:$A$198,M273))</f>
        <v/>
      </c>
      <c r="I273" s="71"/>
      <c r="J273" s="71" t="str">
        <f t="shared" si="36"/>
        <v/>
      </c>
      <c r="K273" s="14"/>
      <c r="L273" s="15"/>
      <c r="M273">
        <f t="shared" si="37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32"/>
        <v/>
      </c>
      <c r="C274" s="76" t="str">
        <f>IF(P274="","",LEFT(P274,6))</f>
        <v/>
      </c>
      <c r="D274" s="77" t="str">
        <f t="shared" si="33"/>
        <v/>
      </c>
      <c r="E274" s="77" t="str">
        <f t="shared" si="39"/>
        <v/>
      </c>
      <c r="F274" s="77" t="str">
        <f t="shared" si="39"/>
        <v/>
      </c>
      <c r="G274" s="77" t="str">
        <f t="shared" si="35"/>
        <v/>
      </c>
      <c r="H274" s="77" t="str">
        <f>IF(M274=0,"",1+COUNTIF(会員コール!$A$1:$A$198,M274))</f>
        <v/>
      </c>
      <c r="I274" s="78"/>
      <c r="J274" s="78" t="str">
        <f t="shared" si="36"/>
        <v/>
      </c>
      <c r="K274" s="14"/>
      <c r="L274" s="15"/>
      <c r="M274">
        <f t="shared" si="37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9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10</v>
      </c>
      <c r="C277" s="170"/>
      <c r="D277" s="47" t="str">
        <f>基本データ入力!$B$8</f>
        <v>JA1QRZ</v>
      </c>
      <c r="E277" s="52" t="s">
        <v>136</v>
      </c>
      <c r="F277" s="47" t="s">
        <v>310</v>
      </c>
      <c r="G277" s="171" t="s">
        <v>137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11</v>
      </c>
      <c r="C278" s="91" t="s">
        <v>411</v>
      </c>
      <c r="D278" s="18" t="s">
        <v>12</v>
      </c>
      <c r="E278" s="172" t="s">
        <v>13</v>
      </c>
      <c r="F278" s="172"/>
      <c r="G278" s="18" t="s">
        <v>14</v>
      </c>
      <c r="H278" s="17" t="s">
        <v>15</v>
      </c>
      <c r="I278" s="18" t="s">
        <v>16</v>
      </c>
      <c r="J278" s="18" t="s">
        <v>17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29" si="40">IF(O280="","",O280)</f>
        <v/>
      </c>
      <c r="C280" s="65" t="str">
        <f>IF(P280="","",LEFT(P280,6))</f>
        <v/>
      </c>
      <c r="D280" s="66" t="str">
        <f t="shared" ref="D280:D329" si="41">IF(N280="","",N280)</f>
        <v/>
      </c>
      <c r="E280" s="66" t="str">
        <f t="shared" ref="E280:F311" si="42">IF(Q280="","",Q280)</f>
        <v/>
      </c>
      <c r="F280" s="66" t="str">
        <f t="shared" si="42"/>
        <v/>
      </c>
      <c r="G280" s="66" t="str">
        <f t="shared" ref="G280:G329" si="43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29" si="44">IF(T280="","",T280)</f>
        <v/>
      </c>
      <c r="K280" s="14"/>
      <c r="L280" s="49"/>
      <c r="M280">
        <f t="shared" ref="M280:M329" si="45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40"/>
        <v/>
      </c>
      <c r="C281" s="69" t="str">
        <f>IF(P281="","",LEFT(P281,6))</f>
        <v/>
      </c>
      <c r="D281" s="70" t="str">
        <f t="shared" si="41"/>
        <v/>
      </c>
      <c r="E281" s="70" t="str">
        <f t="shared" si="42"/>
        <v/>
      </c>
      <c r="F281" s="70" t="str">
        <f t="shared" si="42"/>
        <v/>
      </c>
      <c r="G281" s="70" t="str">
        <f t="shared" si="43"/>
        <v/>
      </c>
      <c r="H281" s="70" t="str">
        <f>IF(M281=0,"",1+COUNTIF(会員コール!$A$1:$A$198,M281))</f>
        <v/>
      </c>
      <c r="I281" s="71"/>
      <c r="J281" s="71" t="str">
        <f t="shared" si="44"/>
        <v/>
      </c>
      <c r="K281" s="14"/>
      <c r="L281" s="49"/>
      <c r="M281">
        <f t="shared" si="45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40"/>
        <v/>
      </c>
      <c r="C282" s="69" t="str">
        <f t="shared" ref="C282:C328" si="46">IF(P282="","",LEFT(P282,6))</f>
        <v/>
      </c>
      <c r="D282" s="70" t="str">
        <f t="shared" si="41"/>
        <v/>
      </c>
      <c r="E282" s="70" t="str">
        <f t="shared" si="42"/>
        <v/>
      </c>
      <c r="F282" s="70" t="str">
        <f t="shared" si="42"/>
        <v/>
      </c>
      <c r="G282" s="70" t="str">
        <f t="shared" si="43"/>
        <v/>
      </c>
      <c r="H282" s="70" t="str">
        <f>IF(M282=0,"",1+COUNTIF(会員コール!$A$1:$A$198,M282))</f>
        <v/>
      </c>
      <c r="I282" s="71"/>
      <c r="J282" s="71" t="str">
        <f t="shared" si="44"/>
        <v/>
      </c>
      <c r="K282" s="14"/>
      <c r="L282" s="49"/>
      <c r="M282">
        <f t="shared" si="45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40"/>
        <v/>
      </c>
      <c r="C283" s="69" t="str">
        <f t="shared" si="46"/>
        <v/>
      </c>
      <c r="D283" s="70" t="str">
        <f t="shared" si="41"/>
        <v/>
      </c>
      <c r="E283" s="70" t="str">
        <f t="shared" si="42"/>
        <v/>
      </c>
      <c r="F283" s="70" t="str">
        <f t="shared" si="42"/>
        <v/>
      </c>
      <c r="G283" s="70" t="str">
        <f t="shared" si="43"/>
        <v/>
      </c>
      <c r="H283" s="70" t="str">
        <f>IF(M283=0,"",1+COUNTIF(会員コール!$A$1:$A$198,M283))</f>
        <v/>
      </c>
      <c r="I283" s="71"/>
      <c r="J283" s="71" t="str">
        <f t="shared" si="44"/>
        <v/>
      </c>
      <c r="K283" s="14"/>
      <c r="L283" s="49"/>
      <c r="M283">
        <f t="shared" si="45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40"/>
        <v/>
      </c>
      <c r="C284" s="69" t="str">
        <f t="shared" si="46"/>
        <v/>
      </c>
      <c r="D284" s="70" t="str">
        <f t="shared" si="41"/>
        <v/>
      </c>
      <c r="E284" s="70" t="str">
        <f t="shared" si="42"/>
        <v/>
      </c>
      <c r="F284" s="70" t="str">
        <f t="shared" si="42"/>
        <v/>
      </c>
      <c r="G284" s="70" t="str">
        <f t="shared" si="43"/>
        <v/>
      </c>
      <c r="H284" s="70" t="str">
        <f>IF(M284=0,"",1+COUNTIF(会員コール!$A$1:$A$198,M284))</f>
        <v/>
      </c>
      <c r="I284" s="71"/>
      <c r="J284" s="71" t="str">
        <f t="shared" si="44"/>
        <v/>
      </c>
      <c r="K284" s="14"/>
      <c r="L284" s="49"/>
      <c r="M284">
        <f t="shared" si="45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40"/>
        <v/>
      </c>
      <c r="C285" s="69" t="str">
        <f t="shared" si="46"/>
        <v/>
      </c>
      <c r="D285" s="70" t="str">
        <f t="shared" si="41"/>
        <v/>
      </c>
      <c r="E285" s="70" t="str">
        <f t="shared" si="42"/>
        <v/>
      </c>
      <c r="F285" s="70" t="str">
        <f t="shared" si="42"/>
        <v/>
      </c>
      <c r="G285" s="70" t="str">
        <f t="shared" si="43"/>
        <v/>
      </c>
      <c r="H285" s="70" t="str">
        <f>IF(M285=0,"",1+COUNTIF(会員コール!$A$1:$A$198,M285))</f>
        <v/>
      </c>
      <c r="I285" s="71"/>
      <c r="J285" s="71" t="str">
        <f t="shared" si="44"/>
        <v/>
      </c>
      <c r="K285" s="14"/>
      <c r="L285" s="49"/>
      <c r="M285">
        <f t="shared" si="45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40"/>
        <v/>
      </c>
      <c r="C286" s="69" t="str">
        <f t="shared" si="46"/>
        <v/>
      </c>
      <c r="D286" s="70" t="str">
        <f t="shared" si="41"/>
        <v/>
      </c>
      <c r="E286" s="70" t="str">
        <f t="shared" si="42"/>
        <v/>
      </c>
      <c r="F286" s="70" t="str">
        <f t="shared" si="42"/>
        <v/>
      </c>
      <c r="G286" s="70" t="str">
        <f t="shared" si="43"/>
        <v/>
      </c>
      <c r="H286" s="70" t="str">
        <f>IF(M286=0,"",1+COUNTIF(会員コール!$A$1:$A$198,M286))</f>
        <v/>
      </c>
      <c r="I286" s="71"/>
      <c r="J286" s="71" t="str">
        <f t="shared" si="44"/>
        <v/>
      </c>
      <c r="K286" s="14"/>
      <c r="L286" s="49"/>
      <c r="M286">
        <f t="shared" si="45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40"/>
        <v/>
      </c>
      <c r="C287" s="69" t="str">
        <f t="shared" si="46"/>
        <v/>
      </c>
      <c r="D287" s="70" t="str">
        <f t="shared" si="41"/>
        <v/>
      </c>
      <c r="E287" s="70" t="str">
        <f t="shared" si="42"/>
        <v/>
      </c>
      <c r="F287" s="70" t="str">
        <f t="shared" si="42"/>
        <v/>
      </c>
      <c r="G287" s="70" t="str">
        <f t="shared" si="43"/>
        <v/>
      </c>
      <c r="H287" s="70" t="str">
        <f>IF(M287=0,"",1+COUNTIF(会員コール!$A$1:$A$198,M287))</f>
        <v/>
      </c>
      <c r="I287" s="71"/>
      <c r="J287" s="71" t="str">
        <f t="shared" si="44"/>
        <v/>
      </c>
      <c r="K287" s="14"/>
      <c r="L287" s="49"/>
      <c r="M287">
        <f t="shared" si="45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40"/>
        <v/>
      </c>
      <c r="C288" s="69" t="str">
        <f t="shared" si="46"/>
        <v/>
      </c>
      <c r="D288" s="70" t="str">
        <f t="shared" si="41"/>
        <v/>
      </c>
      <c r="E288" s="70" t="str">
        <f t="shared" si="42"/>
        <v/>
      </c>
      <c r="F288" s="70" t="str">
        <f t="shared" si="42"/>
        <v/>
      </c>
      <c r="G288" s="70" t="str">
        <f t="shared" si="43"/>
        <v/>
      </c>
      <c r="H288" s="70" t="str">
        <f>IF(M288=0,"",1+COUNTIF(会員コール!$A$1:$A$198,M288))</f>
        <v/>
      </c>
      <c r="I288" s="71"/>
      <c r="J288" s="71" t="str">
        <f t="shared" si="44"/>
        <v/>
      </c>
      <c r="K288" s="14"/>
      <c r="L288" s="49"/>
      <c r="M288">
        <f t="shared" si="45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40"/>
        <v/>
      </c>
      <c r="C289" s="69" t="str">
        <f t="shared" si="46"/>
        <v/>
      </c>
      <c r="D289" s="70" t="str">
        <f t="shared" si="41"/>
        <v/>
      </c>
      <c r="E289" s="70" t="str">
        <f t="shared" si="42"/>
        <v/>
      </c>
      <c r="F289" s="70" t="str">
        <f t="shared" si="42"/>
        <v/>
      </c>
      <c r="G289" s="70" t="str">
        <f t="shared" si="43"/>
        <v/>
      </c>
      <c r="H289" s="70" t="str">
        <f>IF(M289=0,"",1+COUNTIF(会員コール!$A$1:$A$198,M289))</f>
        <v/>
      </c>
      <c r="I289" s="71"/>
      <c r="J289" s="71" t="str">
        <f t="shared" si="44"/>
        <v/>
      </c>
      <c r="K289" s="14"/>
      <c r="L289" s="49"/>
      <c r="M289">
        <f t="shared" si="45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40"/>
        <v/>
      </c>
      <c r="C290" s="69" t="str">
        <f t="shared" si="46"/>
        <v/>
      </c>
      <c r="D290" s="70" t="str">
        <f t="shared" si="41"/>
        <v/>
      </c>
      <c r="E290" s="70" t="str">
        <f t="shared" si="42"/>
        <v/>
      </c>
      <c r="F290" s="70" t="str">
        <f t="shared" si="42"/>
        <v/>
      </c>
      <c r="G290" s="70" t="str">
        <f t="shared" si="43"/>
        <v/>
      </c>
      <c r="H290" s="70" t="str">
        <f>IF(M290=0,"",1+COUNTIF(会員コール!$A$1:$A$198,M290))</f>
        <v/>
      </c>
      <c r="I290" s="71"/>
      <c r="J290" s="71" t="str">
        <f t="shared" si="44"/>
        <v/>
      </c>
      <c r="K290" s="14"/>
      <c r="L290" s="49"/>
      <c r="M290">
        <f t="shared" si="45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40"/>
        <v/>
      </c>
      <c r="C291" s="69" t="str">
        <f t="shared" si="46"/>
        <v/>
      </c>
      <c r="D291" s="70" t="str">
        <f t="shared" si="41"/>
        <v/>
      </c>
      <c r="E291" s="70" t="str">
        <f t="shared" si="42"/>
        <v/>
      </c>
      <c r="F291" s="70" t="str">
        <f t="shared" si="42"/>
        <v/>
      </c>
      <c r="G291" s="70" t="str">
        <f t="shared" si="43"/>
        <v/>
      </c>
      <c r="H291" s="70" t="str">
        <f>IF(M291=0,"",1+COUNTIF(会員コール!$A$1:$A$198,M291))</f>
        <v/>
      </c>
      <c r="I291" s="71"/>
      <c r="J291" s="71" t="str">
        <f t="shared" si="44"/>
        <v/>
      </c>
      <c r="K291" s="14"/>
      <c r="L291" s="49"/>
      <c r="M291">
        <f t="shared" si="45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40"/>
        <v/>
      </c>
      <c r="C292" s="69" t="str">
        <f t="shared" si="46"/>
        <v/>
      </c>
      <c r="D292" s="70" t="str">
        <f t="shared" si="41"/>
        <v/>
      </c>
      <c r="E292" s="70" t="str">
        <f t="shared" si="42"/>
        <v/>
      </c>
      <c r="F292" s="70" t="str">
        <f t="shared" si="42"/>
        <v/>
      </c>
      <c r="G292" s="70" t="str">
        <f t="shared" si="43"/>
        <v/>
      </c>
      <c r="H292" s="70" t="str">
        <f>IF(M292=0,"",1+COUNTIF(会員コール!$A$1:$A$198,M292))</f>
        <v/>
      </c>
      <c r="I292" s="71"/>
      <c r="J292" s="71" t="str">
        <f t="shared" si="44"/>
        <v/>
      </c>
      <c r="K292" s="14"/>
      <c r="L292" s="49"/>
      <c r="M292">
        <f t="shared" si="45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40"/>
        <v/>
      </c>
      <c r="C293" s="69" t="str">
        <f t="shared" si="46"/>
        <v/>
      </c>
      <c r="D293" s="70" t="str">
        <f t="shared" si="41"/>
        <v/>
      </c>
      <c r="E293" s="70" t="str">
        <f t="shared" si="42"/>
        <v/>
      </c>
      <c r="F293" s="70" t="str">
        <f t="shared" si="42"/>
        <v/>
      </c>
      <c r="G293" s="70" t="str">
        <f t="shared" si="43"/>
        <v/>
      </c>
      <c r="H293" s="70" t="str">
        <f>IF(M293=0,"",1+COUNTIF(会員コール!$A$1:$A$198,M293))</f>
        <v/>
      </c>
      <c r="I293" s="71"/>
      <c r="J293" s="71" t="str">
        <f t="shared" si="44"/>
        <v/>
      </c>
      <c r="K293" s="14"/>
      <c r="L293" s="49"/>
      <c r="M293">
        <f t="shared" si="45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40"/>
        <v/>
      </c>
      <c r="C294" s="69" t="str">
        <f t="shared" si="46"/>
        <v/>
      </c>
      <c r="D294" s="70" t="str">
        <f t="shared" si="41"/>
        <v/>
      </c>
      <c r="E294" s="70" t="str">
        <f t="shared" si="42"/>
        <v/>
      </c>
      <c r="F294" s="70" t="str">
        <f t="shared" si="42"/>
        <v/>
      </c>
      <c r="G294" s="70" t="str">
        <f t="shared" si="43"/>
        <v/>
      </c>
      <c r="H294" s="70" t="str">
        <f>IF(M294=0,"",1+COUNTIF(会員コール!$A$1:$A$198,M294))</f>
        <v/>
      </c>
      <c r="I294" s="71"/>
      <c r="J294" s="71" t="str">
        <f t="shared" si="44"/>
        <v/>
      </c>
      <c r="K294" s="14"/>
      <c r="L294" s="49"/>
      <c r="M294">
        <f t="shared" si="45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40"/>
        <v/>
      </c>
      <c r="C295" s="69" t="str">
        <f t="shared" si="46"/>
        <v/>
      </c>
      <c r="D295" s="70" t="str">
        <f t="shared" si="41"/>
        <v/>
      </c>
      <c r="E295" s="70" t="str">
        <f t="shared" si="42"/>
        <v/>
      </c>
      <c r="F295" s="70" t="str">
        <f t="shared" si="42"/>
        <v/>
      </c>
      <c r="G295" s="70" t="str">
        <f t="shared" si="43"/>
        <v/>
      </c>
      <c r="H295" s="70" t="str">
        <f>IF(M295=0,"",1+COUNTIF(会員コール!$A$1:$A$198,M295))</f>
        <v/>
      </c>
      <c r="I295" s="71"/>
      <c r="J295" s="71" t="str">
        <f t="shared" si="44"/>
        <v/>
      </c>
      <c r="K295" s="14"/>
      <c r="L295" s="49"/>
      <c r="M295">
        <f t="shared" si="45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40"/>
        <v/>
      </c>
      <c r="C296" s="69" t="str">
        <f t="shared" si="46"/>
        <v/>
      </c>
      <c r="D296" s="70" t="str">
        <f t="shared" si="41"/>
        <v/>
      </c>
      <c r="E296" s="70" t="str">
        <f t="shared" si="42"/>
        <v/>
      </c>
      <c r="F296" s="70" t="str">
        <f t="shared" si="42"/>
        <v/>
      </c>
      <c r="G296" s="70" t="str">
        <f t="shared" si="43"/>
        <v/>
      </c>
      <c r="H296" s="70" t="str">
        <f>IF(M296=0,"",1+COUNTIF(会員コール!$A$1:$A$198,M296))</f>
        <v/>
      </c>
      <c r="I296" s="71"/>
      <c r="J296" s="71" t="str">
        <f t="shared" si="44"/>
        <v/>
      </c>
      <c r="K296" s="14"/>
      <c r="L296" s="15"/>
      <c r="M296">
        <f t="shared" si="45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40"/>
        <v/>
      </c>
      <c r="C297" s="69" t="str">
        <f t="shared" si="46"/>
        <v/>
      </c>
      <c r="D297" s="73" t="str">
        <f t="shared" si="41"/>
        <v/>
      </c>
      <c r="E297" s="73" t="str">
        <f t="shared" si="42"/>
        <v/>
      </c>
      <c r="F297" s="73" t="str">
        <f t="shared" si="42"/>
        <v/>
      </c>
      <c r="G297" s="73" t="str">
        <f t="shared" si="43"/>
        <v/>
      </c>
      <c r="H297" s="73" t="str">
        <f>IF(M297=0,"",1+COUNTIF(会員コール!$A$1:$A$198,M297))</f>
        <v/>
      </c>
      <c r="I297" s="74"/>
      <c r="J297" s="74" t="str">
        <f t="shared" si="44"/>
        <v/>
      </c>
      <c r="K297" s="14"/>
      <c r="L297" s="15"/>
      <c r="M297">
        <f t="shared" si="45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40"/>
        <v/>
      </c>
      <c r="C298" s="69" t="str">
        <f t="shared" si="46"/>
        <v/>
      </c>
      <c r="D298" s="70" t="str">
        <f t="shared" si="41"/>
        <v/>
      </c>
      <c r="E298" s="70" t="str">
        <f t="shared" si="42"/>
        <v/>
      </c>
      <c r="F298" s="70" t="str">
        <f t="shared" si="42"/>
        <v/>
      </c>
      <c r="G298" s="70" t="str">
        <f t="shared" si="43"/>
        <v/>
      </c>
      <c r="H298" s="70" t="str">
        <f>IF(M298=0,"",1+COUNTIF(会員コール!$A$1:$A$198,M298))</f>
        <v/>
      </c>
      <c r="I298" s="71"/>
      <c r="J298" s="71" t="str">
        <f t="shared" si="44"/>
        <v/>
      </c>
      <c r="K298" s="14"/>
      <c r="L298" s="15"/>
      <c r="M298">
        <f t="shared" si="45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40"/>
        <v/>
      </c>
      <c r="C299" s="69" t="str">
        <f t="shared" si="46"/>
        <v/>
      </c>
      <c r="D299" s="70" t="str">
        <f t="shared" si="41"/>
        <v/>
      </c>
      <c r="E299" s="70" t="str">
        <f t="shared" si="42"/>
        <v/>
      </c>
      <c r="F299" s="70" t="str">
        <f t="shared" si="42"/>
        <v/>
      </c>
      <c r="G299" s="70" t="str">
        <f t="shared" si="43"/>
        <v/>
      </c>
      <c r="H299" s="70" t="str">
        <f>IF(M299=0,"",1+COUNTIF(会員コール!$A$1:$A$198,M299))</f>
        <v/>
      </c>
      <c r="I299" s="71"/>
      <c r="J299" s="71" t="str">
        <f t="shared" si="44"/>
        <v/>
      </c>
      <c r="K299" s="14"/>
      <c r="L299" s="15"/>
      <c r="M299">
        <f t="shared" si="45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40"/>
        <v/>
      </c>
      <c r="C300" s="69" t="str">
        <f t="shared" si="46"/>
        <v/>
      </c>
      <c r="D300" s="70" t="str">
        <f t="shared" si="41"/>
        <v/>
      </c>
      <c r="E300" s="70" t="str">
        <f t="shared" si="42"/>
        <v/>
      </c>
      <c r="F300" s="70" t="str">
        <f t="shared" si="42"/>
        <v/>
      </c>
      <c r="G300" s="70" t="str">
        <f t="shared" si="43"/>
        <v/>
      </c>
      <c r="H300" s="70" t="str">
        <f>IF(M300=0,"",1+COUNTIF(会員コール!$A$1:$A$198,M300))</f>
        <v/>
      </c>
      <c r="I300" s="71"/>
      <c r="J300" s="71" t="str">
        <f t="shared" si="44"/>
        <v/>
      </c>
      <c r="K300" s="14"/>
      <c r="L300" s="15"/>
      <c r="M300">
        <f t="shared" si="45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40"/>
        <v/>
      </c>
      <c r="C301" s="69" t="str">
        <f t="shared" si="46"/>
        <v/>
      </c>
      <c r="D301" s="70" t="str">
        <f t="shared" si="41"/>
        <v/>
      </c>
      <c r="E301" s="70" t="str">
        <f t="shared" si="42"/>
        <v/>
      </c>
      <c r="F301" s="70" t="str">
        <f t="shared" si="42"/>
        <v/>
      </c>
      <c r="G301" s="70" t="str">
        <f t="shared" si="43"/>
        <v/>
      </c>
      <c r="H301" s="70" t="str">
        <f>IF(M301=0,"",1+COUNTIF(会員コール!$A$1:$A$198,M301))</f>
        <v/>
      </c>
      <c r="I301" s="71"/>
      <c r="J301" s="71" t="str">
        <f t="shared" si="44"/>
        <v/>
      </c>
      <c r="K301" s="14"/>
      <c r="L301" s="15"/>
      <c r="M301">
        <f t="shared" si="45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40"/>
        <v/>
      </c>
      <c r="C302" s="69" t="str">
        <f t="shared" si="46"/>
        <v/>
      </c>
      <c r="D302" s="70" t="str">
        <f t="shared" si="41"/>
        <v/>
      </c>
      <c r="E302" s="70" t="str">
        <f t="shared" si="42"/>
        <v/>
      </c>
      <c r="F302" s="70" t="str">
        <f t="shared" si="42"/>
        <v/>
      </c>
      <c r="G302" s="70" t="str">
        <f t="shared" si="43"/>
        <v/>
      </c>
      <c r="H302" s="70" t="str">
        <f>IF(M302=0,"",1+COUNTIF(会員コール!$A$1:$A$198,M302))</f>
        <v/>
      </c>
      <c r="I302" s="71"/>
      <c r="J302" s="71" t="str">
        <f t="shared" si="44"/>
        <v/>
      </c>
      <c r="K302" s="14"/>
      <c r="L302" s="15"/>
      <c r="M302">
        <f t="shared" si="45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40"/>
        <v/>
      </c>
      <c r="C303" s="69" t="str">
        <f t="shared" si="46"/>
        <v/>
      </c>
      <c r="D303" s="70" t="str">
        <f t="shared" si="41"/>
        <v/>
      </c>
      <c r="E303" s="70" t="str">
        <f t="shared" si="42"/>
        <v/>
      </c>
      <c r="F303" s="70" t="str">
        <f t="shared" si="42"/>
        <v/>
      </c>
      <c r="G303" s="70" t="str">
        <f t="shared" si="43"/>
        <v/>
      </c>
      <c r="H303" s="70" t="str">
        <f>IF(M303=0,"",1+COUNTIF(会員コール!$A$1:$A$198,M303))</f>
        <v/>
      </c>
      <c r="I303" s="71"/>
      <c r="J303" s="71" t="str">
        <f t="shared" si="44"/>
        <v/>
      </c>
      <c r="K303" s="14"/>
      <c r="L303" s="15"/>
      <c r="M303">
        <f t="shared" si="45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40"/>
        <v/>
      </c>
      <c r="C304" s="69" t="str">
        <f t="shared" si="46"/>
        <v/>
      </c>
      <c r="D304" s="70" t="str">
        <f t="shared" si="41"/>
        <v/>
      </c>
      <c r="E304" s="70" t="str">
        <f t="shared" si="42"/>
        <v/>
      </c>
      <c r="F304" s="70" t="str">
        <f t="shared" si="42"/>
        <v/>
      </c>
      <c r="G304" s="70" t="str">
        <f t="shared" si="43"/>
        <v/>
      </c>
      <c r="H304" s="70" t="str">
        <f>IF(M304=0,"",1+COUNTIF(会員コール!$A$1:$A$198,M304))</f>
        <v/>
      </c>
      <c r="I304" s="71"/>
      <c r="J304" s="71" t="str">
        <f t="shared" si="44"/>
        <v/>
      </c>
      <c r="K304" s="14"/>
      <c r="L304" s="15"/>
      <c r="M304">
        <f t="shared" si="45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40"/>
        <v/>
      </c>
      <c r="C305" s="69" t="str">
        <f t="shared" si="46"/>
        <v/>
      </c>
      <c r="D305" s="73" t="str">
        <f t="shared" si="41"/>
        <v/>
      </c>
      <c r="E305" s="73" t="str">
        <f t="shared" si="42"/>
        <v/>
      </c>
      <c r="F305" s="73" t="str">
        <f t="shared" si="42"/>
        <v/>
      </c>
      <c r="G305" s="73" t="str">
        <f t="shared" si="43"/>
        <v/>
      </c>
      <c r="H305" s="73" t="str">
        <f>IF(M305=0,"",1+COUNTIF(会員コール!$A$1:$A$198,M305))</f>
        <v/>
      </c>
      <c r="I305" s="74"/>
      <c r="J305" s="74" t="str">
        <f t="shared" si="44"/>
        <v/>
      </c>
      <c r="K305" s="14"/>
      <c r="L305" s="15"/>
      <c r="M305">
        <f t="shared" si="45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40"/>
        <v/>
      </c>
      <c r="C306" s="69" t="str">
        <f t="shared" si="46"/>
        <v/>
      </c>
      <c r="D306" s="70" t="str">
        <f t="shared" si="41"/>
        <v/>
      </c>
      <c r="E306" s="70" t="str">
        <f t="shared" si="42"/>
        <v/>
      </c>
      <c r="F306" s="70" t="str">
        <f t="shared" si="42"/>
        <v/>
      </c>
      <c r="G306" s="70" t="str">
        <f t="shared" si="43"/>
        <v/>
      </c>
      <c r="H306" s="70" t="str">
        <f>IF(M306=0,"",1+COUNTIF(会員コール!$A$1:$A$198,M306))</f>
        <v/>
      </c>
      <c r="I306" s="71"/>
      <c r="J306" s="71" t="str">
        <f t="shared" si="44"/>
        <v/>
      </c>
      <c r="K306" s="14"/>
      <c r="L306" s="15"/>
      <c r="M306">
        <f t="shared" si="45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40"/>
        <v/>
      </c>
      <c r="C307" s="69" t="str">
        <f t="shared" si="46"/>
        <v/>
      </c>
      <c r="D307" s="73" t="str">
        <f t="shared" si="41"/>
        <v/>
      </c>
      <c r="E307" s="73" t="str">
        <f t="shared" si="42"/>
        <v/>
      </c>
      <c r="F307" s="73" t="str">
        <f t="shared" si="42"/>
        <v/>
      </c>
      <c r="G307" s="73" t="str">
        <f t="shared" si="43"/>
        <v/>
      </c>
      <c r="H307" s="73" t="str">
        <f>IF(M307=0,"",1+COUNTIF(会員コール!$A$1:$A$198,M307))</f>
        <v/>
      </c>
      <c r="I307" s="74"/>
      <c r="J307" s="74" t="str">
        <f t="shared" si="44"/>
        <v/>
      </c>
      <c r="K307" s="14"/>
      <c r="L307" s="15"/>
      <c r="M307">
        <f t="shared" si="45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40"/>
        <v/>
      </c>
      <c r="C308" s="69" t="str">
        <f t="shared" si="46"/>
        <v/>
      </c>
      <c r="D308" s="70" t="str">
        <f t="shared" si="41"/>
        <v/>
      </c>
      <c r="E308" s="70" t="str">
        <f t="shared" si="42"/>
        <v/>
      </c>
      <c r="F308" s="70" t="str">
        <f t="shared" si="42"/>
        <v/>
      </c>
      <c r="G308" s="70" t="str">
        <f t="shared" si="43"/>
        <v/>
      </c>
      <c r="H308" s="70" t="str">
        <f>IF(M308=0,"",1+COUNTIF(会員コール!$A$1:$A$198,M308))</f>
        <v/>
      </c>
      <c r="I308" s="71"/>
      <c r="J308" s="71" t="str">
        <f t="shared" si="44"/>
        <v/>
      </c>
      <c r="K308" s="14"/>
      <c r="L308" s="15"/>
      <c r="M308">
        <f t="shared" si="45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40"/>
        <v/>
      </c>
      <c r="C309" s="69" t="str">
        <f t="shared" si="46"/>
        <v/>
      </c>
      <c r="D309" s="73" t="str">
        <f t="shared" si="41"/>
        <v/>
      </c>
      <c r="E309" s="73" t="str">
        <f t="shared" si="42"/>
        <v/>
      </c>
      <c r="F309" s="73" t="str">
        <f t="shared" si="42"/>
        <v/>
      </c>
      <c r="G309" s="73" t="str">
        <f t="shared" si="43"/>
        <v/>
      </c>
      <c r="H309" s="73" t="str">
        <f>IF(M309=0,"",1+COUNTIF(会員コール!$A$1:$A$198,M309))</f>
        <v/>
      </c>
      <c r="I309" s="74"/>
      <c r="J309" s="74" t="str">
        <f t="shared" si="44"/>
        <v/>
      </c>
      <c r="K309" s="14"/>
      <c r="L309" s="15"/>
      <c r="M309">
        <f t="shared" si="45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40"/>
        <v/>
      </c>
      <c r="C310" s="69" t="str">
        <f t="shared" si="46"/>
        <v/>
      </c>
      <c r="D310" s="70" t="str">
        <f t="shared" si="41"/>
        <v/>
      </c>
      <c r="E310" s="70" t="str">
        <f t="shared" si="42"/>
        <v/>
      </c>
      <c r="F310" s="70" t="str">
        <f t="shared" si="42"/>
        <v/>
      </c>
      <c r="G310" s="70" t="str">
        <f t="shared" si="43"/>
        <v/>
      </c>
      <c r="H310" s="70" t="str">
        <f>IF(M310=0,"",1+COUNTIF(会員コール!$A$1:$A$198,M310))</f>
        <v/>
      </c>
      <c r="I310" s="71"/>
      <c r="J310" s="71" t="str">
        <f t="shared" si="44"/>
        <v/>
      </c>
      <c r="K310" s="14"/>
      <c r="L310" s="15"/>
      <c r="M310">
        <f t="shared" si="45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40"/>
        <v/>
      </c>
      <c r="C311" s="69" t="str">
        <f t="shared" si="46"/>
        <v/>
      </c>
      <c r="D311" s="73" t="str">
        <f t="shared" si="41"/>
        <v/>
      </c>
      <c r="E311" s="73" t="str">
        <f t="shared" si="42"/>
        <v/>
      </c>
      <c r="F311" s="73" t="str">
        <f t="shared" si="42"/>
        <v/>
      </c>
      <c r="G311" s="73" t="str">
        <f t="shared" si="43"/>
        <v/>
      </c>
      <c r="H311" s="73" t="str">
        <f>IF(M311=0,"",1+COUNTIF(会員コール!$A$1:$A$198,M311))</f>
        <v/>
      </c>
      <c r="I311" s="74"/>
      <c r="J311" s="74" t="str">
        <f t="shared" si="44"/>
        <v/>
      </c>
      <c r="K311" s="14"/>
      <c r="L311" s="15"/>
      <c r="M311">
        <f t="shared" si="45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si="40"/>
        <v/>
      </c>
      <c r="C312" s="69" t="str">
        <f t="shared" si="46"/>
        <v/>
      </c>
      <c r="D312" s="70" t="str">
        <f t="shared" si="41"/>
        <v/>
      </c>
      <c r="E312" s="70" t="str">
        <f t="shared" ref="E312:F329" si="47">IF(Q312="","",Q312)</f>
        <v/>
      </c>
      <c r="F312" s="70" t="str">
        <f t="shared" si="47"/>
        <v/>
      </c>
      <c r="G312" s="70" t="str">
        <f t="shared" si="43"/>
        <v/>
      </c>
      <c r="H312" s="70" t="str">
        <f>IF(M312=0,"",1+COUNTIF(会員コール!$A$1:$A$198,M312))</f>
        <v/>
      </c>
      <c r="I312" s="71"/>
      <c r="J312" s="71" t="str">
        <f t="shared" si="44"/>
        <v/>
      </c>
      <c r="K312" s="14"/>
      <c r="L312" s="15"/>
      <c r="M312">
        <f t="shared" si="45"/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40"/>
        <v/>
      </c>
      <c r="C313" s="69" t="str">
        <f t="shared" si="46"/>
        <v/>
      </c>
      <c r="D313" s="73" t="str">
        <f t="shared" si="41"/>
        <v/>
      </c>
      <c r="E313" s="73" t="str">
        <f t="shared" si="47"/>
        <v/>
      </c>
      <c r="F313" s="73" t="str">
        <f t="shared" si="47"/>
        <v/>
      </c>
      <c r="G313" s="73" t="str">
        <f t="shared" si="43"/>
        <v/>
      </c>
      <c r="H313" s="73" t="str">
        <f>IF(M313=0,"",1+COUNTIF(会員コール!$A$1:$A$198,M313))</f>
        <v/>
      </c>
      <c r="I313" s="74"/>
      <c r="J313" s="74" t="str">
        <f t="shared" si="44"/>
        <v/>
      </c>
      <c r="K313" s="14"/>
      <c r="L313" s="15"/>
      <c r="M313">
        <f t="shared" si="45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40"/>
        <v/>
      </c>
      <c r="C314" s="69" t="str">
        <f t="shared" si="46"/>
        <v/>
      </c>
      <c r="D314" s="70" t="str">
        <f t="shared" si="41"/>
        <v/>
      </c>
      <c r="E314" s="70" t="str">
        <f t="shared" si="47"/>
        <v/>
      </c>
      <c r="F314" s="70" t="str">
        <f t="shared" si="47"/>
        <v/>
      </c>
      <c r="G314" s="70" t="str">
        <f t="shared" si="43"/>
        <v/>
      </c>
      <c r="H314" s="70" t="str">
        <f>IF(M314=0,"",1+COUNTIF(会員コール!$A$1:$A$198,M314))</f>
        <v/>
      </c>
      <c r="I314" s="71"/>
      <c r="J314" s="71" t="str">
        <f t="shared" si="44"/>
        <v/>
      </c>
      <c r="K314" s="14"/>
      <c r="L314" s="15"/>
      <c r="M314">
        <f t="shared" si="45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40"/>
        <v/>
      </c>
      <c r="C315" s="69" t="str">
        <f t="shared" si="46"/>
        <v/>
      </c>
      <c r="D315" s="73" t="str">
        <f t="shared" si="41"/>
        <v/>
      </c>
      <c r="E315" s="73" t="str">
        <f t="shared" si="47"/>
        <v/>
      </c>
      <c r="F315" s="73" t="str">
        <f t="shared" si="47"/>
        <v/>
      </c>
      <c r="G315" s="73" t="str">
        <f t="shared" si="43"/>
        <v/>
      </c>
      <c r="H315" s="73" t="str">
        <f>IF(M315=0,"",1+COUNTIF(会員コール!$A$1:$A$198,M315))</f>
        <v/>
      </c>
      <c r="I315" s="74"/>
      <c r="J315" s="74" t="str">
        <f t="shared" si="44"/>
        <v/>
      </c>
      <c r="K315" s="14"/>
      <c r="L315" s="15"/>
      <c r="M315">
        <f t="shared" si="45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40"/>
        <v/>
      </c>
      <c r="C316" s="69" t="str">
        <f t="shared" si="46"/>
        <v/>
      </c>
      <c r="D316" s="70" t="str">
        <f t="shared" si="41"/>
        <v/>
      </c>
      <c r="E316" s="70" t="str">
        <f t="shared" si="47"/>
        <v/>
      </c>
      <c r="F316" s="70" t="str">
        <f t="shared" si="47"/>
        <v/>
      </c>
      <c r="G316" s="70" t="str">
        <f t="shared" si="43"/>
        <v/>
      </c>
      <c r="H316" s="70" t="str">
        <f>IF(M316=0,"",1+COUNTIF(会員コール!$A$1:$A$198,M316))</f>
        <v/>
      </c>
      <c r="I316" s="71"/>
      <c r="J316" s="71" t="str">
        <f t="shared" si="44"/>
        <v/>
      </c>
      <c r="K316" s="14"/>
      <c r="L316" s="15"/>
      <c r="M316">
        <f t="shared" si="45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40"/>
        <v/>
      </c>
      <c r="C317" s="69" t="str">
        <f t="shared" si="46"/>
        <v/>
      </c>
      <c r="D317" s="73" t="str">
        <f t="shared" si="41"/>
        <v/>
      </c>
      <c r="E317" s="73" t="str">
        <f t="shared" si="47"/>
        <v/>
      </c>
      <c r="F317" s="73" t="str">
        <f t="shared" si="47"/>
        <v/>
      </c>
      <c r="G317" s="73" t="str">
        <f t="shared" si="43"/>
        <v/>
      </c>
      <c r="H317" s="73" t="str">
        <f>IF(M317=0,"",1+COUNTIF(会員コール!$A$1:$A$198,M317))</f>
        <v/>
      </c>
      <c r="I317" s="74"/>
      <c r="J317" s="74" t="str">
        <f t="shared" si="44"/>
        <v/>
      </c>
      <c r="K317" s="14"/>
      <c r="L317" s="15"/>
      <c r="M317">
        <f t="shared" si="45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40"/>
        <v/>
      </c>
      <c r="C318" s="69" t="str">
        <f t="shared" si="46"/>
        <v/>
      </c>
      <c r="D318" s="70" t="str">
        <f t="shared" si="41"/>
        <v/>
      </c>
      <c r="E318" s="70" t="str">
        <f t="shared" si="47"/>
        <v/>
      </c>
      <c r="F318" s="70" t="str">
        <f t="shared" si="47"/>
        <v/>
      </c>
      <c r="G318" s="70" t="str">
        <f t="shared" si="43"/>
        <v/>
      </c>
      <c r="H318" s="70" t="str">
        <f>IF(M318=0,"",1+COUNTIF(会員コール!$A$1:$A$198,M318))</f>
        <v/>
      </c>
      <c r="I318" s="71"/>
      <c r="J318" s="71" t="str">
        <f t="shared" si="44"/>
        <v/>
      </c>
      <c r="K318" s="14"/>
      <c r="L318" s="15"/>
      <c r="M318">
        <f t="shared" si="45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40"/>
        <v/>
      </c>
      <c r="C319" s="69" t="str">
        <f t="shared" si="46"/>
        <v/>
      </c>
      <c r="D319" s="73" t="str">
        <f t="shared" si="41"/>
        <v/>
      </c>
      <c r="E319" s="73" t="str">
        <f t="shared" si="47"/>
        <v/>
      </c>
      <c r="F319" s="73" t="str">
        <f t="shared" si="47"/>
        <v/>
      </c>
      <c r="G319" s="73" t="str">
        <f t="shared" si="43"/>
        <v/>
      </c>
      <c r="H319" s="73" t="str">
        <f>IF(M319=0,"",1+COUNTIF(会員コール!$A$1:$A$198,M319))</f>
        <v/>
      </c>
      <c r="I319" s="74"/>
      <c r="J319" s="74" t="str">
        <f t="shared" si="44"/>
        <v/>
      </c>
      <c r="K319" s="14"/>
      <c r="L319" s="15"/>
      <c r="M319">
        <f t="shared" si="45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40"/>
        <v/>
      </c>
      <c r="C320" s="69" t="str">
        <f t="shared" si="46"/>
        <v/>
      </c>
      <c r="D320" s="70" t="str">
        <f t="shared" si="41"/>
        <v/>
      </c>
      <c r="E320" s="70" t="str">
        <f t="shared" si="47"/>
        <v/>
      </c>
      <c r="F320" s="70" t="str">
        <f t="shared" si="47"/>
        <v/>
      </c>
      <c r="G320" s="70" t="str">
        <f t="shared" si="43"/>
        <v/>
      </c>
      <c r="H320" s="70" t="str">
        <f>IF(M320=0,"",1+COUNTIF(会員コール!$A$1:$A$198,M320))</f>
        <v/>
      </c>
      <c r="I320" s="71"/>
      <c r="J320" s="71" t="str">
        <f t="shared" si="44"/>
        <v/>
      </c>
      <c r="K320" s="14"/>
      <c r="L320" s="15"/>
      <c r="M320">
        <f t="shared" si="45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40"/>
        <v/>
      </c>
      <c r="C321" s="69" t="str">
        <f t="shared" si="46"/>
        <v/>
      </c>
      <c r="D321" s="70" t="str">
        <f t="shared" si="41"/>
        <v/>
      </c>
      <c r="E321" s="70" t="str">
        <f t="shared" si="47"/>
        <v/>
      </c>
      <c r="F321" s="70" t="str">
        <f t="shared" si="47"/>
        <v/>
      </c>
      <c r="G321" s="70" t="str">
        <f t="shared" si="43"/>
        <v/>
      </c>
      <c r="H321" s="70" t="str">
        <f>IF(M321=0,"",1+COUNTIF(会員コール!$A$1:$A$198,M321))</f>
        <v/>
      </c>
      <c r="I321" s="71"/>
      <c r="J321" s="71" t="str">
        <f t="shared" si="44"/>
        <v/>
      </c>
      <c r="K321" s="14"/>
      <c r="L321" s="15"/>
      <c r="M321">
        <f t="shared" si="45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40"/>
        <v/>
      </c>
      <c r="C322" s="69" t="str">
        <f t="shared" si="46"/>
        <v/>
      </c>
      <c r="D322" s="73" t="str">
        <f t="shared" si="41"/>
        <v/>
      </c>
      <c r="E322" s="73" t="str">
        <f t="shared" si="47"/>
        <v/>
      </c>
      <c r="F322" s="73" t="str">
        <f t="shared" si="47"/>
        <v/>
      </c>
      <c r="G322" s="73" t="str">
        <f t="shared" si="43"/>
        <v/>
      </c>
      <c r="H322" s="73" t="str">
        <f>IF(M322=0,"",1+COUNTIF(会員コール!$A$1:$A$198,M322))</f>
        <v/>
      </c>
      <c r="I322" s="74"/>
      <c r="J322" s="74" t="str">
        <f t="shared" si="44"/>
        <v/>
      </c>
      <c r="K322" s="14"/>
      <c r="L322" s="15"/>
      <c r="M322">
        <f t="shared" si="45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40"/>
        <v/>
      </c>
      <c r="C323" s="69" t="str">
        <f t="shared" si="46"/>
        <v/>
      </c>
      <c r="D323" s="70" t="str">
        <f t="shared" si="41"/>
        <v/>
      </c>
      <c r="E323" s="70" t="str">
        <f t="shared" si="47"/>
        <v/>
      </c>
      <c r="F323" s="70" t="str">
        <f t="shared" si="47"/>
        <v/>
      </c>
      <c r="G323" s="70" t="str">
        <f t="shared" si="43"/>
        <v/>
      </c>
      <c r="H323" s="70" t="str">
        <f>IF(M323=0,"",1+COUNTIF(会員コール!$A$1:$A$198,M323))</f>
        <v/>
      </c>
      <c r="I323" s="71"/>
      <c r="J323" s="71" t="str">
        <f t="shared" si="44"/>
        <v/>
      </c>
      <c r="K323" s="14"/>
      <c r="L323" s="15"/>
      <c r="M323">
        <f t="shared" si="45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40"/>
        <v/>
      </c>
      <c r="C324" s="69" t="str">
        <f t="shared" si="46"/>
        <v/>
      </c>
      <c r="D324" s="73" t="str">
        <f t="shared" si="41"/>
        <v/>
      </c>
      <c r="E324" s="73" t="str">
        <f t="shared" si="47"/>
        <v/>
      </c>
      <c r="F324" s="73" t="str">
        <f t="shared" si="47"/>
        <v/>
      </c>
      <c r="G324" s="73" t="str">
        <f t="shared" si="43"/>
        <v/>
      </c>
      <c r="H324" s="73" t="str">
        <f>IF(M324=0,"",1+COUNTIF(会員コール!$A$1:$A$198,M324))</f>
        <v/>
      </c>
      <c r="I324" s="74"/>
      <c r="J324" s="74" t="str">
        <f t="shared" si="44"/>
        <v/>
      </c>
      <c r="K324" s="14"/>
      <c r="L324" s="15"/>
      <c r="M324">
        <f t="shared" si="45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40"/>
        <v/>
      </c>
      <c r="C325" s="69" t="str">
        <f t="shared" si="46"/>
        <v/>
      </c>
      <c r="D325" s="70" t="str">
        <f t="shared" si="41"/>
        <v/>
      </c>
      <c r="E325" s="70" t="str">
        <f t="shared" si="47"/>
        <v/>
      </c>
      <c r="F325" s="70" t="str">
        <f t="shared" si="47"/>
        <v/>
      </c>
      <c r="G325" s="70" t="str">
        <f t="shared" si="43"/>
        <v/>
      </c>
      <c r="H325" s="70" t="str">
        <f>IF(M325=0,"",1+COUNTIF(会員コール!$A$1:$A$198,M325))</f>
        <v/>
      </c>
      <c r="I325" s="71"/>
      <c r="J325" s="71" t="str">
        <f t="shared" si="44"/>
        <v/>
      </c>
      <c r="K325" s="14"/>
      <c r="L325" s="15"/>
      <c r="M325">
        <f t="shared" si="45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40"/>
        <v/>
      </c>
      <c r="C326" s="69" t="str">
        <f t="shared" si="46"/>
        <v/>
      </c>
      <c r="D326" s="73" t="str">
        <f t="shared" si="41"/>
        <v/>
      </c>
      <c r="E326" s="73" t="str">
        <f t="shared" si="47"/>
        <v/>
      </c>
      <c r="F326" s="73" t="str">
        <f t="shared" si="47"/>
        <v/>
      </c>
      <c r="G326" s="73" t="str">
        <f t="shared" si="43"/>
        <v/>
      </c>
      <c r="H326" s="73" t="str">
        <f>IF(M326=0,"",1+COUNTIF(会員コール!$A$1:$A$198,M326))</f>
        <v/>
      </c>
      <c r="I326" s="74"/>
      <c r="J326" s="74" t="str">
        <f t="shared" si="44"/>
        <v/>
      </c>
      <c r="K326" s="14"/>
      <c r="L326" s="15"/>
      <c r="M326">
        <f t="shared" si="45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40"/>
        <v/>
      </c>
      <c r="C327" s="69" t="str">
        <f t="shared" si="46"/>
        <v/>
      </c>
      <c r="D327" s="70" t="str">
        <f t="shared" si="41"/>
        <v/>
      </c>
      <c r="E327" s="70" t="str">
        <f t="shared" si="47"/>
        <v/>
      </c>
      <c r="F327" s="70" t="str">
        <f t="shared" si="47"/>
        <v/>
      </c>
      <c r="G327" s="70" t="str">
        <f t="shared" si="43"/>
        <v/>
      </c>
      <c r="H327" s="70" t="str">
        <f>IF(M327=0,"",1+COUNTIF(会員コール!$A$1:$A$198,M327))</f>
        <v/>
      </c>
      <c r="I327" s="71"/>
      <c r="J327" s="71" t="str">
        <f t="shared" si="44"/>
        <v/>
      </c>
      <c r="K327" s="14"/>
      <c r="L327" s="15"/>
      <c r="M327">
        <f t="shared" si="45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40"/>
        <v/>
      </c>
      <c r="C328" s="69" t="str">
        <f t="shared" si="46"/>
        <v/>
      </c>
      <c r="D328" s="70" t="str">
        <f t="shared" si="41"/>
        <v/>
      </c>
      <c r="E328" s="70" t="str">
        <f t="shared" si="47"/>
        <v/>
      </c>
      <c r="F328" s="70" t="str">
        <f t="shared" si="47"/>
        <v/>
      </c>
      <c r="G328" s="70" t="str">
        <f t="shared" si="43"/>
        <v/>
      </c>
      <c r="H328" s="70" t="str">
        <f>IF(M328=0,"",1+COUNTIF(会員コール!$A$1:$A$198,M328))</f>
        <v/>
      </c>
      <c r="I328" s="71"/>
      <c r="J328" s="71" t="str">
        <f t="shared" si="44"/>
        <v/>
      </c>
      <c r="K328" s="14"/>
      <c r="L328" s="15"/>
      <c r="M328">
        <f t="shared" si="45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40"/>
        <v/>
      </c>
      <c r="C329" s="76" t="str">
        <f>IF(P329="","",LEFT(P329,6))</f>
        <v/>
      </c>
      <c r="D329" s="77" t="str">
        <f t="shared" si="41"/>
        <v/>
      </c>
      <c r="E329" s="77" t="str">
        <f t="shared" si="47"/>
        <v/>
      </c>
      <c r="F329" s="77" t="str">
        <f t="shared" si="47"/>
        <v/>
      </c>
      <c r="G329" s="77" t="str">
        <f t="shared" si="43"/>
        <v/>
      </c>
      <c r="H329" s="77" t="str">
        <f>IF(M329=0,"",1+COUNTIF(会員コール!$A$1:$A$198,M329))</f>
        <v/>
      </c>
      <c r="I329" s="78"/>
      <c r="J329" s="78" t="str">
        <f t="shared" si="44"/>
        <v/>
      </c>
      <c r="K329" s="14"/>
      <c r="L329" s="15"/>
      <c r="M329">
        <f t="shared" si="45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9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10</v>
      </c>
      <c r="C332" s="170"/>
      <c r="D332" s="47" t="str">
        <f>基本データ入力!$B$8</f>
        <v>JA1QRZ</v>
      </c>
      <c r="E332" s="52" t="s">
        <v>136</v>
      </c>
      <c r="F332" s="47" t="s">
        <v>310</v>
      </c>
      <c r="G332" s="171" t="s">
        <v>137</v>
      </c>
      <c r="H332" s="171"/>
      <c r="I332" s="171"/>
      <c r="J332" s="53" t="s">
        <v>360</v>
      </c>
      <c r="K332" s="10"/>
      <c r="N332" s="9"/>
      <c r="V332" s="11"/>
      <c r="W332" s="12"/>
    </row>
    <row r="333" spans="1:28" ht="15" customHeight="1">
      <c r="B333" s="18" t="s">
        <v>11</v>
      </c>
      <c r="C333" s="91" t="s">
        <v>411</v>
      </c>
      <c r="D333" s="18" t="s">
        <v>12</v>
      </c>
      <c r="E333" s="172" t="s">
        <v>13</v>
      </c>
      <c r="F333" s="172"/>
      <c r="G333" s="18" t="s">
        <v>14</v>
      </c>
      <c r="H333" s="17" t="s">
        <v>15</v>
      </c>
      <c r="I333" s="18" t="s">
        <v>16</v>
      </c>
      <c r="J333" s="18" t="s">
        <v>17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84" si="48">IF(O335="","",O335)</f>
        <v/>
      </c>
      <c r="C335" s="65" t="str">
        <f>IF(P335="","",LEFT(P335,6))</f>
        <v/>
      </c>
      <c r="D335" s="66" t="str">
        <f t="shared" ref="D335:D384" si="49">IF(N335="","",N335)</f>
        <v/>
      </c>
      <c r="E335" s="66" t="str">
        <f t="shared" ref="E335:F366" si="50">IF(Q335="","",Q335)</f>
        <v/>
      </c>
      <c r="F335" s="66" t="str">
        <f t="shared" si="50"/>
        <v/>
      </c>
      <c r="G335" s="66" t="str">
        <f t="shared" ref="G335:G384" si="51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84" si="52">IF(T335="","",T335)</f>
        <v/>
      </c>
      <c r="K335" s="14"/>
      <c r="L335" s="49"/>
      <c r="M335">
        <f t="shared" ref="M335:M384" si="53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48"/>
        <v/>
      </c>
      <c r="C336" s="69" t="str">
        <f>IF(P336="","",LEFT(P336,6))</f>
        <v/>
      </c>
      <c r="D336" s="70" t="str">
        <f t="shared" si="49"/>
        <v/>
      </c>
      <c r="E336" s="70" t="str">
        <f t="shared" si="50"/>
        <v/>
      </c>
      <c r="F336" s="70" t="str">
        <f t="shared" si="50"/>
        <v/>
      </c>
      <c r="G336" s="70" t="str">
        <f t="shared" si="51"/>
        <v/>
      </c>
      <c r="H336" s="70" t="str">
        <f>IF(M336=0,"",1+COUNTIF(会員コール!$A$1:$A$198,M336))</f>
        <v/>
      </c>
      <c r="I336" s="71"/>
      <c r="J336" s="71" t="str">
        <f t="shared" si="52"/>
        <v/>
      </c>
      <c r="K336" s="14"/>
      <c r="L336" s="49"/>
      <c r="M336">
        <f t="shared" si="53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48"/>
        <v/>
      </c>
      <c r="C337" s="69" t="str">
        <f t="shared" ref="C337:C383" si="54">IF(P337="","",LEFT(P337,6))</f>
        <v/>
      </c>
      <c r="D337" s="70" t="str">
        <f t="shared" si="49"/>
        <v/>
      </c>
      <c r="E337" s="70" t="str">
        <f t="shared" si="50"/>
        <v/>
      </c>
      <c r="F337" s="70" t="str">
        <f t="shared" si="50"/>
        <v/>
      </c>
      <c r="G337" s="70" t="str">
        <f t="shared" si="51"/>
        <v/>
      </c>
      <c r="H337" s="70" t="str">
        <f>IF(M337=0,"",1+COUNTIF(会員コール!$A$1:$A$198,M337))</f>
        <v/>
      </c>
      <c r="I337" s="71"/>
      <c r="J337" s="71" t="str">
        <f t="shared" si="52"/>
        <v/>
      </c>
      <c r="K337" s="14"/>
      <c r="L337" s="49"/>
      <c r="M337">
        <f t="shared" si="53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48"/>
        <v/>
      </c>
      <c r="C338" s="69" t="str">
        <f t="shared" si="54"/>
        <v/>
      </c>
      <c r="D338" s="70" t="str">
        <f t="shared" si="49"/>
        <v/>
      </c>
      <c r="E338" s="70" t="str">
        <f t="shared" si="50"/>
        <v/>
      </c>
      <c r="F338" s="70" t="str">
        <f t="shared" si="50"/>
        <v/>
      </c>
      <c r="G338" s="70" t="str">
        <f t="shared" si="51"/>
        <v/>
      </c>
      <c r="H338" s="70" t="str">
        <f>IF(M338=0,"",1+COUNTIF(会員コール!$A$1:$A$198,M338))</f>
        <v/>
      </c>
      <c r="I338" s="71"/>
      <c r="J338" s="71" t="str">
        <f t="shared" si="52"/>
        <v/>
      </c>
      <c r="K338" s="14"/>
      <c r="L338" s="49"/>
      <c r="M338">
        <f t="shared" si="53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48"/>
        <v/>
      </c>
      <c r="C339" s="69" t="str">
        <f t="shared" si="54"/>
        <v/>
      </c>
      <c r="D339" s="70" t="str">
        <f t="shared" si="49"/>
        <v/>
      </c>
      <c r="E339" s="70" t="str">
        <f t="shared" si="50"/>
        <v/>
      </c>
      <c r="F339" s="70" t="str">
        <f t="shared" si="50"/>
        <v/>
      </c>
      <c r="G339" s="70" t="str">
        <f t="shared" si="51"/>
        <v/>
      </c>
      <c r="H339" s="70" t="str">
        <f>IF(M339=0,"",1+COUNTIF(会員コール!$A$1:$A$198,M339))</f>
        <v/>
      </c>
      <c r="I339" s="71"/>
      <c r="J339" s="71" t="str">
        <f t="shared" si="52"/>
        <v/>
      </c>
      <c r="K339" s="14"/>
      <c r="L339" s="49"/>
      <c r="M339">
        <f t="shared" si="53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48"/>
        <v/>
      </c>
      <c r="C340" s="69" t="str">
        <f t="shared" si="54"/>
        <v/>
      </c>
      <c r="D340" s="70" t="str">
        <f t="shared" si="49"/>
        <v/>
      </c>
      <c r="E340" s="70" t="str">
        <f t="shared" si="50"/>
        <v/>
      </c>
      <c r="F340" s="70" t="str">
        <f t="shared" si="50"/>
        <v/>
      </c>
      <c r="G340" s="70" t="str">
        <f t="shared" si="51"/>
        <v/>
      </c>
      <c r="H340" s="70" t="str">
        <f>IF(M340=0,"",1+COUNTIF(会員コール!$A$1:$A$198,M340))</f>
        <v/>
      </c>
      <c r="I340" s="71"/>
      <c r="J340" s="71" t="str">
        <f t="shared" si="52"/>
        <v/>
      </c>
      <c r="K340" s="14"/>
      <c r="L340" s="49"/>
      <c r="M340">
        <f t="shared" si="53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48"/>
        <v/>
      </c>
      <c r="C341" s="69" t="str">
        <f t="shared" si="54"/>
        <v/>
      </c>
      <c r="D341" s="70" t="str">
        <f t="shared" si="49"/>
        <v/>
      </c>
      <c r="E341" s="70" t="str">
        <f t="shared" si="50"/>
        <v/>
      </c>
      <c r="F341" s="70" t="str">
        <f t="shared" si="50"/>
        <v/>
      </c>
      <c r="G341" s="70" t="str">
        <f t="shared" si="51"/>
        <v/>
      </c>
      <c r="H341" s="70" t="str">
        <f>IF(M341=0,"",1+COUNTIF(会員コール!$A$1:$A$198,M341))</f>
        <v/>
      </c>
      <c r="I341" s="71"/>
      <c r="J341" s="71" t="str">
        <f t="shared" si="52"/>
        <v/>
      </c>
      <c r="K341" s="14"/>
      <c r="L341" s="49"/>
      <c r="M341">
        <f t="shared" si="53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48"/>
        <v/>
      </c>
      <c r="C342" s="69" t="str">
        <f t="shared" si="54"/>
        <v/>
      </c>
      <c r="D342" s="70" t="str">
        <f t="shared" si="49"/>
        <v/>
      </c>
      <c r="E342" s="70" t="str">
        <f t="shared" si="50"/>
        <v/>
      </c>
      <c r="F342" s="70" t="str">
        <f t="shared" si="50"/>
        <v/>
      </c>
      <c r="G342" s="70" t="str">
        <f t="shared" si="51"/>
        <v/>
      </c>
      <c r="H342" s="70" t="str">
        <f>IF(M342=0,"",1+COUNTIF(会員コール!$A$1:$A$198,M342))</f>
        <v/>
      </c>
      <c r="I342" s="71"/>
      <c r="J342" s="71" t="str">
        <f t="shared" si="52"/>
        <v/>
      </c>
      <c r="K342" s="14"/>
      <c r="L342" s="49"/>
      <c r="M342">
        <f t="shared" si="53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48"/>
        <v/>
      </c>
      <c r="C343" s="69" t="str">
        <f t="shared" si="54"/>
        <v/>
      </c>
      <c r="D343" s="70" t="str">
        <f t="shared" si="49"/>
        <v/>
      </c>
      <c r="E343" s="70" t="str">
        <f t="shared" si="50"/>
        <v/>
      </c>
      <c r="F343" s="70" t="str">
        <f t="shared" si="50"/>
        <v/>
      </c>
      <c r="G343" s="70" t="str">
        <f t="shared" si="51"/>
        <v/>
      </c>
      <c r="H343" s="70" t="str">
        <f>IF(M343=0,"",1+COUNTIF(会員コール!$A$1:$A$198,M343))</f>
        <v/>
      </c>
      <c r="I343" s="71"/>
      <c r="J343" s="71" t="str">
        <f t="shared" si="52"/>
        <v/>
      </c>
      <c r="K343" s="14"/>
      <c r="L343" s="49"/>
      <c r="M343">
        <f t="shared" si="53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48"/>
        <v/>
      </c>
      <c r="C344" s="69" t="str">
        <f t="shared" si="54"/>
        <v/>
      </c>
      <c r="D344" s="70" t="str">
        <f t="shared" si="49"/>
        <v/>
      </c>
      <c r="E344" s="70" t="str">
        <f t="shared" si="50"/>
        <v/>
      </c>
      <c r="F344" s="70" t="str">
        <f t="shared" si="50"/>
        <v/>
      </c>
      <c r="G344" s="70" t="str">
        <f t="shared" si="51"/>
        <v/>
      </c>
      <c r="H344" s="70" t="str">
        <f>IF(M344=0,"",1+COUNTIF(会員コール!$A$1:$A$198,M344))</f>
        <v/>
      </c>
      <c r="I344" s="71"/>
      <c r="J344" s="71" t="str">
        <f t="shared" si="52"/>
        <v/>
      </c>
      <c r="K344" s="14"/>
      <c r="L344" s="49"/>
      <c r="M344">
        <f t="shared" si="53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48"/>
        <v/>
      </c>
      <c r="C345" s="69" t="str">
        <f t="shared" si="54"/>
        <v/>
      </c>
      <c r="D345" s="70" t="str">
        <f t="shared" si="49"/>
        <v/>
      </c>
      <c r="E345" s="70" t="str">
        <f t="shared" si="50"/>
        <v/>
      </c>
      <c r="F345" s="70" t="str">
        <f t="shared" si="50"/>
        <v/>
      </c>
      <c r="G345" s="70" t="str">
        <f t="shared" si="51"/>
        <v/>
      </c>
      <c r="H345" s="70" t="str">
        <f>IF(M345=0,"",1+COUNTIF(会員コール!$A$1:$A$198,M345))</f>
        <v/>
      </c>
      <c r="I345" s="71"/>
      <c r="J345" s="71" t="str">
        <f t="shared" si="52"/>
        <v/>
      </c>
      <c r="K345" s="14"/>
      <c r="L345" s="49"/>
      <c r="M345">
        <f t="shared" si="53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48"/>
        <v/>
      </c>
      <c r="C346" s="69" t="str">
        <f t="shared" si="54"/>
        <v/>
      </c>
      <c r="D346" s="70" t="str">
        <f t="shared" si="49"/>
        <v/>
      </c>
      <c r="E346" s="70" t="str">
        <f t="shared" si="50"/>
        <v/>
      </c>
      <c r="F346" s="70" t="str">
        <f t="shared" si="50"/>
        <v/>
      </c>
      <c r="G346" s="70" t="str">
        <f t="shared" si="51"/>
        <v/>
      </c>
      <c r="H346" s="70" t="str">
        <f>IF(M346=0,"",1+COUNTIF(会員コール!$A$1:$A$198,M346))</f>
        <v/>
      </c>
      <c r="I346" s="71"/>
      <c r="J346" s="71" t="str">
        <f t="shared" si="52"/>
        <v/>
      </c>
      <c r="K346" s="14"/>
      <c r="L346" s="49"/>
      <c r="M346">
        <f t="shared" si="53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48"/>
        <v/>
      </c>
      <c r="C347" s="69" t="str">
        <f t="shared" si="54"/>
        <v/>
      </c>
      <c r="D347" s="70" t="str">
        <f t="shared" si="49"/>
        <v/>
      </c>
      <c r="E347" s="70" t="str">
        <f t="shared" si="50"/>
        <v/>
      </c>
      <c r="F347" s="70" t="str">
        <f t="shared" si="50"/>
        <v/>
      </c>
      <c r="G347" s="70" t="str">
        <f t="shared" si="51"/>
        <v/>
      </c>
      <c r="H347" s="70" t="str">
        <f>IF(M347=0,"",1+COUNTIF(会員コール!$A$1:$A$198,M347))</f>
        <v/>
      </c>
      <c r="I347" s="71"/>
      <c r="J347" s="71" t="str">
        <f t="shared" si="52"/>
        <v/>
      </c>
      <c r="K347" s="14"/>
      <c r="L347" s="49"/>
      <c r="M347">
        <f t="shared" si="53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48"/>
        <v/>
      </c>
      <c r="C348" s="69" t="str">
        <f t="shared" si="54"/>
        <v/>
      </c>
      <c r="D348" s="70" t="str">
        <f t="shared" si="49"/>
        <v/>
      </c>
      <c r="E348" s="70" t="str">
        <f t="shared" si="50"/>
        <v/>
      </c>
      <c r="F348" s="70" t="str">
        <f t="shared" si="50"/>
        <v/>
      </c>
      <c r="G348" s="70" t="str">
        <f t="shared" si="51"/>
        <v/>
      </c>
      <c r="H348" s="70" t="str">
        <f>IF(M348=0,"",1+COUNTIF(会員コール!$A$1:$A$198,M348))</f>
        <v/>
      </c>
      <c r="I348" s="71"/>
      <c r="J348" s="71" t="str">
        <f t="shared" si="52"/>
        <v/>
      </c>
      <c r="K348" s="14"/>
      <c r="L348" s="49"/>
      <c r="M348">
        <f t="shared" si="53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48"/>
        <v/>
      </c>
      <c r="C349" s="69" t="str">
        <f t="shared" si="54"/>
        <v/>
      </c>
      <c r="D349" s="70" t="str">
        <f t="shared" si="49"/>
        <v/>
      </c>
      <c r="E349" s="70" t="str">
        <f t="shared" si="50"/>
        <v/>
      </c>
      <c r="F349" s="70" t="str">
        <f t="shared" si="50"/>
        <v/>
      </c>
      <c r="G349" s="70" t="str">
        <f t="shared" si="51"/>
        <v/>
      </c>
      <c r="H349" s="70" t="str">
        <f>IF(M349=0,"",1+COUNTIF(会員コール!$A$1:$A$198,M349))</f>
        <v/>
      </c>
      <c r="I349" s="71"/>
      <c r="J349" s="71" t="str">
        <f t="shared" si="52"/>
        <v/>
      </c>
      <c r="K349" s="14"/>
      <c r="L349" s="49"/>
      <c r="M349">
        <f t="shared" si="53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48"/>
        <v/>
      </c>
      <c r="C350" s="69" t="str">
        <f t="shared" si="54"/>
        <v/>
      </c>
      <c r="D350" s="70" t="str">
        <f t="shared" si="49"/>
        <v/>
      </c>
      <c r="E350" s="70" t="str">
        <f t="shared" si="50"/>
        <v/>
      </c>
      <c r="F350" s="70" t="str">
        <f t="shared" si="50"/>
        <v/>
      </c>
      <c r="G350" s="70" t="str">
        <f t="shared" si="51"/>
        <v/>
      </c>
      <c r="H350" s="70" t="str">
        <f>IF(M350=0,"",1+COUNTIF(会員コール!$A$1:$A$198,M350))</f>
        <v/>
      </c>
      <c r="I350" s="71"/>
      <c r="J350" s="71" t="str">
        <f t="shared" si="52"/>
        <v/>
      </c>
      <c r="K350" s="14"/>
      <c r="L350" s="49"/>
      <c r="M350">
        <f t="shared" si="53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48"/>
        <v/>
      </c>
      <c r="C351" s="69" t="str">
        <f t="shared" si="54"/>
        <v/>
      </c>
      <c r="D351" s="70" t="str">
        <f t="shared" si="49"/>
        <v/>
      </c>
      <c r="E351" s="70" t="str">
        <f t="shared" si="50"/>
        <v/>
      </c>
      <c r="F351" s="70" t="str">
        <f t="shared" si="50"/>
        <v/>
      </c>
      <c r="G351" s="70" t="str">
        <f t="shared" si="51"/>
        <v/>
      </c>
      <c r="H351" s="70" t="str">
        <f>IF(M351=0,"",1+COUNTIF(会員コール!$A$1:$A$198,M351))</f>
        <v/>
      </c>
      <c r="I351" s="71"/>
      <c r="J351" s="71" t="str">
        <f t="shared" si="52"/>
        <v/>
      </c>
      <c r="K351" s="14"/>
      <c r="L351" s="15"/>
      <c r="M351">
        <f t="shared" si="53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48"/>
        <v/>
      </c>
      <c r="C352" s="69" t="str">
        <f t="shared" si="54"/>
        <v/>
      </c>
      <c r="D352" s="73" t="str">
        <f t="shared" si="49"/>
        <v/>
      </c>
      <c r="E352" s="73" t="str">
        <f t="shared" si="50"/>
        <v/>
      </c>
      <c r="F352" s="73" t="str">
        <f t="shared" si="50"/>
        <v/>
      </c>
      <c r="G352" s="73" t="str">
        <f t="shared" si="51"/>
        <v/>
      </c>
      <c r="H352" s="73" t="str">
        <f>IF(M352=0,"",1+COUNTIF(会員コール!$A$1:$A$198,M352))</f>
        <v/>
      </c>
      <c r="I352" s="74"/>
      <c r="J352" s="74" t="str">
        <f t="shared" si="52"/>
        <v/>
      </c>
      <c r="K352" s="14"/>
      <c r="L352" s="15"/>
      <c r="M352">
        <f t="shared" si="53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48"/>
        <v/>
      </c>
      <c r="C353" s="69" t="str">
        <f t="shared" si="54"/>
        <v/>
      </c>
      <c r="D353" s="70" t="str">
        <f t="shared" si="49"/>
        <v/>
      </c>
      <c r="E353" s="70" t="str">
        <f t="shared" si="50"/>
        <v/>
      </c>
      <c r="F353" s="70" t="str">
        <f t="shared" si="50"/>
        <v/>
      </c>
      <c r="G353" s="70" t="str">
        <f t="shared" si="51"/>
        <v/>
      </c>
      <c r="H353" s="70" t="str">
        <f>IF(M353=0,"",1+COUNTIF(会員コール!$A$1:$A$198,M353))</f>
        <v/>
      </c>
      <c r="I353" s="71"/>
      <c r="J353" s="71" t="str">
        <f t="shared" si="52"/>
        <v/>
      </c>
      <c r="K353" s="14"/>
      <c r="L353" s="15"/>
      <c r="M353">
        <f t="shared" si="53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48"/>
        <v/>
      </c>
      <c r="C354" s="69" t="str">
        <f t="shared" si="54"/>
        <v/>
      </c>
      <c r="D354" s="70" t="str">
        <f t="shared" si="49"/>
        <v/>
      </c>
      <c r="E354" s="70" t="str">
        <f t="shared" si="50"/>
        <v/>
      </c>
      <c r="F354" s="70" t="str">
        <f t="shared" si="50"/>
        <v/>
      </c>
      <c r="G354" s="70" t="str">
        <f t="shared" si="51"/>
        <v/>
      </c>
      <c r="H354" s="70" t="str">
        <f>IF(M354=0,"",1+COUNTIF(会員コール!$A$1:$A$198,M354))</f>
        <v/>
      </c>
      <c r="I354" s="71"/>
      <c r="J354" s="71" t="str">
        <f t="shared" si="52"/>
        <v/>
      </c>
      <c r="K354" s="14"/>
      <c r="L354" s="15"/>
      <c r="M354">
        <f t="shared" si="53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48"/>
        <v/>
      </c>
      <c r="C355" s="69" t="str">
        <f t="shared" si="54"/>
        <v/>
      </c>
      <c r="D355" s="70" t="str">
        <f t="shared" si="49"/>
        <v/>
      </c>
      <c r="E355" s="70" t="str">
        <f t="shared" si="50"/>
        <v/>
      </c>
      <c r="F355" s="70" t="str">
        <f t="shared" si="50"/>
        <v/>
      </c>
      <c r="G355" s="70" t="str">
        <f t="shared" si="51"/>
        <v/>
      </c>
      <c r="H355" s="70" t="str">
        <f>IF(M355=0,"",1+COUNTIF(会員コール!$A$1:$A$198,M355))</f>
        <v/>
      </c>
      <c r="I355" s="71"/>
      <c r="J355" s="71" t="str">
        <f t="shared" si="52"/>
        <v/>
      </c>
      <c r="K355" s="14"/>
      <c r="L355" s="15"/>
      <c r="M355">
        <f t="shared" si="53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48"/>
        <v/>
      </c>
      <c r="C356" s="69" t="str">
        <f t="shared" si="54"/>
        <v/>
      </c>
      <c r="D356" s="70" t="str">
        <f t="shared" si="49"/>
        <v/>
      </c>
      <c r="E356" s="70" t="str">
        <f t="shared" si="50"/>
        <v/>
      </c>
      <c r="F356" s="70" t="str">
        <f t="shared" si="50"/>
        <v/>
      </c>
      <c r="G356" s="70" t="str">
        <f t="shared" si="51"/>
        <v/>
      </c>
      <c r="H356" s="70" t="str">
        <f>IF(M356=0,"",1+COUNTIF(会員コール!$A$1:$A$198,M356))</f>
        <v/>
      </c>
      <c r="I356" s="71"/>
      <c r="J356" s="71" t="str">
        <f t="shared" si="52"/>
        <v/>
      </c>
      <c r="K356" s="14"/>
      <c r="L356" s="15"/>
      <c r="M356">
        <f t="shared" si="53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48"/>
        <v/>
      </c>
      <c r="C357" s="69" t="str">
        <f t="shared" si="54"/>
        <v/>
      </c>
      <c r="D357" s="70" t="str">
        <f t="shared" si="49"/>
        <v/>
      </c>
      <c r="E357" s="70" t="str">
        <f t="shared" si="50"/>
        <v/>
      </c>
      <c r="F357" s="70" t="str">
        <f t="shared" si="50"/>
        <v/>
      </c>
      <c r="G357" s="70" t="str">
        <f t="shared" si="51"/>
        <v/>
      </c>
      <c r="H357" s="70" t="str">
        <f>IF(M357=0,"",1+COUNTIF(会員コール!$A$1:$A$198,M357))</f>
        <v/>
      </c>
      <c r="I357" s="71"/>
      <c r="J357" s="71" t="str">
        <f t="shared" si="52"/>
        <v/>
      </c>
      <c r="K357" s="14"/>
      <c r="L357" s="15"/>
      <c r="M357">
        <f t="shared" si="53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48"/>
        <v/>
      </c>
      <c r="C358" s="69" t="str">
        <f t="shared" si="54"/>
        <v/>
      </c>
      <c r="D358" s="70" t="str">
        <f t="shared" si="49"/>
        <v/>
      </c>
      <c r="E358" s="70" t="str">
        <f t="shared" si="50"/>
        <v/>
      </c>
      <c r="F358" s="70" t="str">
        <f t="shared" si="50"/>
        <v/>
      </c>
      <c r="G358" s="70" t="str">
        <f t="shared" si="51"/>
        <v/>
      </c>
      <c r="H358" s="70" t="str">
        <f>IF(M358=0,"",1+COUNTIF(会員コール!$A$1:$A$198,M358))</f>
        <v/>
      </c>
      <c r="I358" s="71"/>
      <c r="J358" s="71" t="str">
        <f t="shared" si="52"/>
        <v/>
      </c>
      <c r="K358" s="14"/>
      <c r="L358" s="15"/>
      <c r="M358">
        <f t="shared" si="53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48"/>
        <v/>
      </c>
      <c r="C359" s="69" t="str">
        <f t="shared" si="54"/>
        <v/>
      </c>
      <c r="D359" s="70" t="str">
        <f t="shared" si="49"/>
        <v/>
      </c>
      <c r="E359" s="70" t="str">
        <f t="shared" si="50"/>
        <v/>
      </c>
      <c r="F359" s="70" t="str">
        <f t="shared" si="50"/>
        <v/>
      </c>
      <c r="G359" s="70" t="str">
        <f t="shared" si="51"/>
        <v/>
      </c>
      <c r="H359" s="70" t="str">
        <f>IF(M359=0,"",1+COUNTIF(会員コール!$A$1:$A$198,M359))</f>
        <v/>
      </c>
      <c r="I359" s="71"/>
      <c r="J359" s="71" t="str">
        <f t="shared" si="52"/>
        <v/>
      </c>
      <c r="K359" s="14"/>
      <c r="L359" s="15"/>
      <c r="M359">
        <f t="shared" si="53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48"/>
        <v/>
      </c>
      <c r="C360" s="69" t="str">
        <f t="shared" si="54"/>
        <v/>
      </c>
      <c r="D360" s="73" t="str">
        <f t="shared" si="49"/>
        <v/>
      </c>
      <c r="E360" s="73" t="str">
        <f t="shared" si="50"/>
        <v/>
      </c>
      <c r="F360" s="73" t="str">
        <f t="shared" si="50"/>
        <v/>
      </c>
      <c r="G360" s="73" t="str">
        <f t="shared" si="51"/>
        <v/>
      </c>
      <c r="H360" s="73" t="str">
        <f>IF(M360=0,"",1+COUNTIF(会員コール!$A$1:$A$198,M360))</f>
        <v/>
      </c>
      <c r="I360" s="74"/>
      <c r="J360" s="74" t="str">
        <f t="shared" si="52"/>
        <v/>
      </c>
      <c r="K360" s="14"/>
      <c r="L360" s="15"/>
      <c r="M360">
        <f t="shared" si="53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48"/>
        <v/>
      </c>
      <c r="C361" s="69" t="str">
        <f t="shared" si="54"/>
        <v/>
      </c>
      <c r="D361" s="70" t="str">
        <f t="shared" si="49"/>
        <v/>
      </c>
      <c r="E361" s="70" t="str">
        <f t="shared" si="50"/>
        <v/>
      </c>
      <c r="F361" s="70" t="str">
        <f t="shared" si="50"/>
        <v/>
      </c>
      <c r="G361" s="70" t="str">
        <f t="shared" si="51"/>
        <v/>
      </c>
      <c r="H361" s="70" t="str">
        <f>IF(M361=0,"",1+COUNTIF(会員コール!$A$1:$A$198,M361))</f>
        <v/>
      </c>
      <c r="I361" s="71"/>
      <c r="J361" s="71" t="str">
        <f t="shared" si="52"/>
        <v/>
      </c>
      <c r="K361" s="14"/>
      <c r="L361" s="15"/>
      <c r="M361">
        <f t="shared" si="53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48"/>
        <v/>
      </c>
      <c r="C362" s="69" t="str">
        <f t="shared" si="54"/>
        <v/>
      </c>
      <c r="D362" s="73" t="str">
        <f t="shared" si="49"/>
        <v/>
      </c>
      <c r="E362" s="73" t="str">
        <f t="shared" si="50"/>
        <v/>
      </c>
      <c r="F362" s="73" t="str">
        <f t="shared" si="50"/>
        <v/>
      </c>
      <c r="G362" s="73" t="str">
        <f t="shared" si="51"/>
        <v/>
      </c>
      <c r="H362" s="73" t="str">
        <f>IF(M362=0,"",1+COUNTIF(会員コール!$A$1:$A$198,M362))</f>
        <v/>
      </c>
      <c r="I362" s="74"/>
      <c r="J362" s="74" t="str">
        <f t="shared" si="52"/>
        <v/>
      </c>
      <c r="K362" s="14"/>
      <c r="L362" s="15"/>
      <c r="M362">
        <f t="shared" si="53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48"/>
        <v/>
      </c>
      <c r="C363" s="69" t="str">
        <f t="shared" si="54"/>
        <v/>
      </c>
      <c r="D363" s="70" t="str">
        <f t="shared" si="49"/>
        <v/>
      </c>
      <c r="E363" s="70" t="str">
        <f t="shared" si="50"/>
        <v/>
      </c>
      <c r="F363" s="70" t="str">
        <f t="shared" si="50"/>
        <v/>
      </c>
      <c r="G363" s="70" t="str">
        <f t="shared" si="51"/>
        <v/>
      </c>
      <c r="H363" s="70" t="str">
        <f>IF(M363=0,"",1+COUNTIF(会員コール!$A$1:$A$198,M363))</f>
        <v/>
      </c>
      <c r="I363" s="71"/>
      <c r="J363" s="71" t="str">
        <f t="shared" si="52"/>
        <v/>
      </c>
      <c r="K363" s="14"/>
      <c r="L363" s="15"/>
      <c r="M363">
        <f t="shared" si="53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48"/>
        <v/>
      </c>
      <c r="C364" s="69" t="str">
        <f t="shared" si="54"/>
        <v/>
      </c>
      <c r="D364" s="73" t="str">
        <f t="shared" si="49"/>
        <v/>
      </c>
      <c r="E364" s="73" t="str">
        <f t="shared" si="50"/>
        <v/>
      </c>
      <c r="F364" s="73" t="str">
        <f t="shared" si="50"/>
        <v/>
      </c>
      <c r="G364" s="73" t="str">
        <f t="shared" si="51"/>
        <v/>
      </c>
      <c r="H364" s="73" t="str">
        <f>IF(M364=0,"",1+COUNTIF(会員コール!$A$1:$A$198,M364))</f>
        <v/>
      </c>
      <c r="I364" s="74"/>
      <c r="J364" s="74" t="str">
        <f t="shared" si="52"/>
        <v/>
      </c>
      <c r="K364" s="14"/>
      <c r="L364" s="15"/>
      <c r="M364">
        <f t="shared" si="53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48"/>
        <v/>
      </c>
      <c r="C365" s="69" t="str">
        <f t="shared" si="54"/>
        <v/>
      </c>
      <c r="D365" s="70" t="str">
        <f t="shared" si="49"/>
        <v/>
      </c>
      <c r="E365" s="70" t="str">
        <f t="shared" si="50"/>
        <v/>
      </c>
      <c r="F365" s="70" t="str">
        <f t="shared" si="50"/>
        <v/>
      </c>
      <c r="G365" s="70" t="str">
        <f t="shared" si="51"/>
        <v/>
      </c>
      <c r="H365" s="70" t="str">
        <f>IF(M365=0,"",1+COUNTIF(会員コール!$A$1:$A$198,M365))</f>
        <v/>
      </c>
      <c r="I365" s="71"/>
      <c r="J365" s="71" t="str">
        <f t="shared" si="52"/>
        <v/>
      </c>
      <c r="K365" s="14"/>
      <c r="L365" s="15"/>
      <c r="M365">
        <f t="shared" si="53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48"/>
        <v/>
      </c>
      <c r="C366" s="69" t="str">
        <f t="shared" si="54"/>
        <v/>
      </c>
      <c r="D366" s="73" t="str">
        <f t="shared" si="49"/>
        <v/>
      </c>
      <c r="E366" s="73" t="str">
        <f t="shared" si="50"/>
        <v/>
      </c>
      <c r="F366" s="73" t="str">
        <f t="shared" si="50"/>
        <v/>
      </c>
      <c r="G366" s="73" t="str">
        <f t="shared" si="51"/>
        <v/>
      </c>
      <c r="H366" s="73" t="str">
        <f>IF(M366=0,"",1+COUNTIF(会員コール!$A$1:$A$198,M366))</f>
        <v/>
      </c>
      <c r="I366" s="74"/>
      <c r="J366" s="74" t="str">
        <f t="shared" si="52"/>
        <v/>
      </c>
      <c r="K366" s="14"/>
      <c r="L366" s="15"/>
      <c r="M366">
        <f t="shared" si="53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si="48"/>
        <v/>
      </c>
      <c r="C367" s="69" t="str">
        <f t="shared" si="54"/>
        <v/>
      </c>
      <c r="D367" s="70" t="str">
        <f t="shared" si="49"/>
        <v/>
      </c>
      <c r="E367" s="70" t="str">
        <f t="shared" ref="E367:F384" si="55">IF(Q367="","",Q367)</f>
        <v/>
      </c>
      <c r="F367" s="70" t="str">
        <f t="shared" si="55"/>
        <v/>
      </c>
      <c r="G367" s="70" t="str">
        <f t="shared" si="51"/>
        <v/>
      </c>
      <c r="H367" s="70" t="str">
        <f>IF(M367=0,"",1+COUNTIF(会員コール!$A$1:$A$198,M367))</f>
        <v/>
      </c>
      <c r="I367" s="71"/>
      <c r="J367" s="71" t="str">
        <f t="shared" si="52"/>
        <v/>
      </c>
      <c r="K367" s="14"/>
      <c r="L367" s="15"/>
      <c r="M367">
        <f t="shared" si="53"/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48"/>
        <v/>
      </c>
      <c r="C368" s="69" t="str">
        <f t="shared" si="54"/>
        <v/>
      </c>
      <c r="D368" s="73" t="str">
        <f t="shared" si="49"/>
        <v/>
      </c>
      <c r="E368" s="73" t="str">
        <f t="shared" si="55"/>
        <v/>
      </c>
      <c r="F368" s="73" t="str">
        <f t="shared" si="55"/>
        <v/>
      </c>
      <c r="G368" s="73" t="str">
        <f t="shared" si="51"/>
        <v/>
      </c>
      <c r="H368" s="73" t="str">
        <f>IF(M368=0,"",1+COUNTIF(会員コール!$A$1:$A$198,M368))</f>
        <v/>
      </c>
      <c r="I368" s="74"/>
      <c r="J368" s="74" t="str">
        <f t="shared" si="52"/>
        <v/>
      </c>
      <c r="K368" s="14"/>
      <c r="L368" s="15"/>
      <c r="M368">
        <f t="shared" si="53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48"/>
        <v/>
      </c>
      <c r="C369" s="69" t="str">
        <f t="shared" si="54"/>
        <v/>
      </c>
      <c r="D369" s="70" t="str">
        <f t="shared" si="49"/>
        <v/>
      </c>
      <c r="E369" s="70" t="str">
        <f t="shared" si="55"/>
        <v/>
      </c>
      <c r="F369" s="70" t="str">
        <f t="shared" si="55"/>
        <v/>
      </c>
      <c r="G369" s="70" t="str">
        <f t="shared" si="51"/>
        <v/>
      </c>
      <c r="H369" s="70" t="str">
        <f>IF(M369=0,"",1+COUNTIF(会員コール!$A$1:$A$198,M369))</f>
        <v/>
      </c>
      <c r="I369" s="71"/>
      <c r="J369" s="71" t="str">
        <f t="shared" si="52"/>
        <v/>
      </c>
      <c r="K369" s="14"/>
      <c r="L369" s="15"/>
      <c r="M369">
        <f t="shared" si="53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48"/>
        <v/>
      </c>
      <c r="C370" s="69" t="str">
        <f t="shared" si="54"/>
        <v/>
      </c>
      <c r="D370" s="73" t="str">
        <f t="shared" si="49"/>
        <v/>
      </c>
      <c r="E370" s="73" t="str">
        <f t="shared" si="55"/>
        <v/>
      </c>
      <c r="F370" s="73" t="str">
        <f t="shared" si="55"/>
        <v/>
      </c>
      <c r="G370" s="73" t="str">
        <f t="shared" si="51"/>
        <v/>
      </c>
      <c r="H370" s="73" t="str">
        <f>IF(M370=0,"",1+COUNTIF(会員コール!$A$1:$A$198,M370))</f>
        <v/>
      </c>
      <c r="I370" s="74"/>
      <c r="J370" s="74" t="str">
        <f t="shared" si="52"/>
        <v/>
      </c>
      <c r="K370" s="14"/>
      <c r="L370" s="15"/>
      <c r="M370">
        <f t="shared" si="53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48"/>
        <v/>
      </c>
      <c r="C371" s="69" t="str">
        <f t="shared" si="54"/>
        <v/>
      </c>
      <c r="D371" s="70" t="str">
        <f t="shared" si="49"/>
        <v/>
      </c>
      <c r="E371" s="70" t="str">
        <f t="shared" si="55"/>
        <v/>
      </c>
      <c r="F371" s="70" t="str">
        <f t="shared" si="55"/>
        <v/>
      </c>
      <c r="G371" s="70" t="str">
        <f t="shared" si="51"/>
        <v/>
      </c>
      <c r="H371" s="70" t="str">
        <f>IF(M371=0,"",1+COUNTIF(会員コール!$A$1:$A$198,M371))</f>
        <v/>
      </c>
      <c r="I371" s="71"/>
      <c r="J371" s="71" t="str">
        <f t="shared" si="52"/>
        <v/>
      </c>
      <c r="K371" s="14"/>
      <c r="L371" s="15"/>
      <c r="M371">
        <f t="shared" si="53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48"/>
        <v/>
      </c>
      <c r="C372" s="69" t="str">
        <f t="shared" si="54"/>
        <v/>
      </c>
      <c r="D372" s="73" t="str">
        <f t="shared" si="49"/>
        <v/>
      </c>
      <c r="E372" s="73" t="str">
        <f t="shared" si="55"/>
        <v/>
      </c>
      <c r="F372" s="73" t="str">
        <f t="shared" si="55"/>
        <v/>
      </c>
      <c r="G372" s="73" t="str">
        <f t="shared" si="51"/>
        <v/>
      </c>
      <c r="H372" s="73" t="str">
        <f>IF(M372=0,"",1+COUNTIF(会員コール!$A$1:$A$198,M372))</f>
        <v/>
      </c>
      <c r="I372" s="74"/>
      <c r="J372" s="74" t="str">
        <f t="shared" si="52"/>
        <v/>
      </c>
      <c r="K372" s="14"/>
      <c r="L372" s="15"/>
      <c r="M372">
        <f t="shared" si="53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48"/>
        <v/>
      </c>
      <c r="C373" s="69" t="str">
        <f t="shared" si="54"/>
        <v/>
      </c>
      <c r="D373" s="70" t="str">
        <f t="shared" si="49"/>
        <v/>
      </c>
      <c r="E373" s="70" t="str">
        <f t="shared" si="55"/>
        <v/>
      </c>
      <c r="F373" s="70" t="str">
        <f t="shared" si="55"/>
        <v/>
      </c>
      <c r="G373" s="70" t="str">
        <f t="shared" si="51"/>
        <v/>
      </c>
      <c r="H373" s="70" t="str">
        <f>IF(M373=0,"",1+COUNTIF(会員コール!$A$1:$A$198,M373))</f>
        <v/>
      </c>
      <c r="I373" s="71"/>
      <c r="J373" s="71" t="str">
        <f t="shared" si="52"/>
        <v/>
      </c>
      <c r="K373" s="14"/>
      <c r="L373" s="15"/>
      <c r="M373">
        <f t="shared" si="53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48"/>
        <v/>
      </c>
      <c r="C374" s="69" t="str">
        <f t="shared" si="54"/>
        <v/>
      </c>
      <c r="D374" s="73" t="str">
        <f t="shared" si="49"/>
        <v/>
      </c>
      <c r="E374" s="73" t="str">
        <f t="shared" si="55"/>
        <v/>
      </c>
      <c r="F374" s="73" t="str">
        <f t="shared" si="55"/>
        <v/>
      </c>
      <c r="G374" s="73" t="str">
        <f t="shared" si="51"/>
        <v/>
      </c>
      <c r="H374" s="73" t="str">
        <f>IF(M374=0,"",1+COUNTIF(会員コール!$A$1:$A$198,M374))</f>
        <v/>
      </c>
      <c r="I374" s="74"/>
      <c r="J374" s="74" t="str">
        <f t="shared" si="52"/>
        <v/>
      </c>
      <c r="K374" s="14"/>
      <c r="L374" s="15"/>
      <c r="M374">
        <f t="shared" si="53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48"/>
        <v/>
      </c>
      <c r="C375" s="69" t="str">
        <f t="shared" si="54"/>
        <v/>
      </c>
      <c r="D375" s="70" t="str">
        <f t="shared" si="49"/>
        <v/>
      </c>
      <c r="E375" s="70" t="str">
        <f t="shared" si="55"/>
        <v/>
      </c>
      <c r="F375" s="70" t="str">
        <f t="shared" si="55"/>
        <v/>
      </c>
      <c r="G375" s="70" t="str">
        <f t="shared" si="51"/>
        <v/>
      </c>
      <c r="H375" s="70" t="str">
        <f>IF(M375=0,"",1+COUNTIF(会員コール!$A$1:$A$198,M375))</f>
        <v/>
      </c>
      <c r="I375" s="71"/>
      <c r="J375" s="71" t="str">
        <f t="shared" si="52"/>
        <v/>
      </c>
      <c r="K375" s="14"/>
      <c r="L375" s="15"/>
      <c r="M375">
        <f t="shared" si="53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48"/>
        <v/>
      </c>
      <c r="C376" s="69" t="str">
        <f t="shared" si="54"/>
        <v/>
      </c>
      <c r="D376" s="70" t="str">
        <f t="shared" si="49"/>
        <v/>
      </c>
      <c r="E376" s="70" t="str">
        <f t="shared" si="55"/>
        <v/>
      </c>
      <c r="F376" s="70" t="str">
        <f t="shared" si="55"/>
        <v/>
      </c>
      <c r="G376" s="70" t="str">
        <f t="shared" si="51"/>
        <v/>
      </c>
      <c r="H376" s="70" t="str">
        <f>IF(M376=0,"",1+COUNTIF(会員コール!$A$1:$A$198,M376))</f>
        <v/>
      </c>
      <c r="I376" s="71"/>
      <c r="J376" s="71" t="str">
        <f t="shared" si="52"/>
        <v/>
      </c>
      <c r="K376" s="14"/>
      <c r="L376" s="15"/>
      <c r="M376">
        <f t="shared" si="53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48"/>
        <v/>
      </c>
      <c r="C377" s="69" t="str">
        <f t="shared" si="54"/>
        <v/>
      </c>
      <c r="D377" s="73" t="str">
        <f t="shared" si="49"/>
        <v/>
      </c>
      <c r="E377" s="73" t="str">
        <f t="shared" si="55"/>
        <v/>
      </c>
      <c r="F377" s="73" t="str">
        <f t="shared" si="55"/>
        <v/>
      </c>
      <c r="G377" s="73" t="str">
        <f t="shared" si="51"/>
        <v/>
      </c>
      <c r="H377" s="73" t="str">
        <f>IF(M377=0,"",1+COUNTIF(会員コール!$A$1:$A$198,M377))</f>
        <v/>
      </c>
      <c r="I377" s="74"/>
      <c r="J377" s="74" t="str">
        <f t="shared" si="52"/>
        <v/>
      </c>
      <c r="K377" s="14"/>
      <c r="L377" s="15"/>
      <c r="M377">
        <f t="shared" si="53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48"/>
        <v/>
      </c>
      <c r="C378" s="69" t="str">
        <f t="shared" si="54"/>
        <v/>
      </c>
      <c r="D378" s="70" t="str">
        <f t="shared" si="49"/>
        <v/>
      </c>
      <c r="E378" s="70" t="str">
        <f t="shared" si="55"/>
        <v/>
      </c>
      <c r="F378" s="70" t="str">
        <f t="shared" si="55"/>
        <v/>
      </c>
      <c r="G378" s="70" t="str">
        <f t="shared" si="51"/>
        <v/>
      </c>
      <c r="H378" s="70" t="str">
        <f>IF(M378=0,"",1+COUNTIF(会員コール!$A$1:$A$198,M378))</f>
        <v/>
      </c>
      <c r="I378" s="71"/>
      <c r="J378" s="71" t="str">
        <f t="shared" si="52"/>
        <v/>
      </c>
      <c r="K378" s="14"/>
      <c r="L378" s="15"/>
      <c r="M378">
        <f t="shared" si="53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48"/>
        <v/>
      </c>
      <c r="C379" s="69" t="str">
        <f t="shared" si="54"/>
        <v/>
      </c>
      <c r="D379" s="73" t="str">
        <f t="shared" si="49"/>
        <v/>
      </c>
      <c r="E379" s="73" t="str">
        <f t="shared" si="55"/>
        <v/>
      </c>
      <c r="F379" s="73" t="str">
        <f t="shared" si="55"/>
        <v/>
      </c>
      <c r="G379" s="73" t="str">
        <f t="shared" si="51"/>
        <v/>
      </c>
      <c r="H379" s="73" t="str">
        <f>IF(M379=0,"",1+COUNTIF(会員コール!$A$1:$A$198,M379))</f>
        <v/>
      </c>
      <c r="I379" s="74"/>
      <c r="J379" s="74" t="str">
        <f t="shared" si="52"/>
        <v/>
      </c>
      <c r="K379" s="14"/>
      <c r="L379" s="15"/>
      <c r="M379">
        <f t="shared" si="53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48"/>
        <v/>
      </c>
      <c r="C380" s="69" t="str">
        <f t="shared" si="54"/>
        <v/>
      </c>
      <c r="D380" s="70" t="str">
        <f t="shared" si="49"/>
        <v/>
      </c>
      <c r="E380" s="70" t="str">
        <f t="shared" si="55"/>
        <v/>
      </c>
      <c r="F380" s="70" t="str">
        <f t="shared" si="55"/>
        <v/>
      </c>
      <c r="G380" s="70" t="str">
        <f t="shared" si="51"/>
        <v/>
      </c>
      <c r="H380" s="70" t="str">
        <f>IF(M380=0,"",1+COUNTIF(会員コール!$A$1:$A$198,M380))</f>
        <v/>
      </c>
      <c r="I380" s="71"/>
      <c r="J380" s="71" t="str">
        <f t="shared" si="52"/>
        <v/>
      </c>
      <c r="K380" s="14"/>
      <c r="L380" s="15"/>
      <c r="M380">
        <f t="shared" si="53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48"/>
        <v/>
      </c>
      <c r="C381" s="69" t="str">
        <f t="shared" si="54"/>
        <v/>
      </c>
      <c r="D381" s="73" t="str">
        <f t="shared" si="49"/>
        <v/>
      </c>
      <c r="E381" s="73" t="str">
        <f t="shared" si="55"/>
        <v/>
      </c>
      <c r="F381" s="73" t="str">
        <f t="shared" si="55"/>
        <v/>
      </c>
      <c r="G381" s="73" t="str">
        <f t="shared" si="51"/>
        <v/>
      </c>
      <c r="H381" s="73" t="str">
        <f>IF(M381=0,"",1+COUNTIF(会員コール!$A$1:$A$198,M381))</f>
        <v/>
      </c>
      <c r="I381" s="74"/>
      <c r="J381" s="74" t="str">
        <f t="shared" si="52"/>
        <v/>
      </c>
      <c r="K381" s="14"/>
      <c r="L381" s="15"/>
      <c r="M381">
        <f t="shared" si="53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48"/>
        <v/>
      </c>
      <c r="C382" s="69" t="str">
        <f t="shared" si="54"/>
        <v/>
      </c>
      <c r="D382" s="70" t="str">
        <f t="shared" si="49"/>
        <v/>
      </c>
      <c r="E382" s="70" t="str">
        <f t="shared" si="55"/>
        <v/>
      </c>
      <c r="F382" s="70" t="str">
        <f t="shared" si="55"/>
        <v/>
      </c>
      <c r="G382" s="70" t="str">
        <f t="shared" si="51"/>
        <v/>
      </c>
      <c r="H382" s="70" t="str">
        <f>IF(M382=0,"",1+COUNTIF(会員コール!$A$1:$A$198,M382))</f>
        <v/>
      </c>
      <c r="I382" s="71"/>
      <c r="J382" s="71" t="str">
        <f t="shared" si="52"/>
        <v/>
      </c>
      <c r="K382" s="14"/>
      <c r="L382" s="15"/>
      <c r="M382">
        <f t="shared" si="53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48"/>
        <v/>
      </c>
      <c r="C383" s="69" t="str">
        <f t="shared" si="54"/>
        <v/>
      </c>
      <c r="D383" s="70" t="str">
        <f t="shared" si="49"/>
        <v/>
      </c>
      <c r="E383" s="70" t="str">
        <f t="shared" si="55"/>
        <v/>
      </c>
      <c r="F383" s="70" t="str">
        <f t="shared" si="55"/>
        <v/>
      </c>
      <c r="G383" s="70" t="str">
        <f t="shared" si="51"/>
        <v/>
      </c>
      <c r="H383" s="70" t="str">
        <f>IF(M383=0,"",1+COUNTIF(会員コール!$A$1:$A$198,M383))</f>
        <v/>
      </c>
      <c r="I383" s="71"/>
      <c r="J383" s="71" t="str">
        <f t="shared" si="52"/>
        <v/>
      </c>
      <c r="K383" s="14"/>
      <c r="L383" s="15"/>
      <c r="M383">
        <f t="shared" si="53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48"/>
        <v/>
      </c>
      <c r="C384" s="76" t="str">
        <f>IF(P384="","",LEFT(P384,6))</f>
        <v/>
      </c>
      <c r="D384" s="77" t="str">
        <f t="shared" si="49"/>
        <v/>
      </c>
      <c r="E384" s="77" t="str">
        <f t="shared" si="55"/>
        <v/>
      </c>
      <c r="F384" s="77" t="str">
        <f t="shared" si="55"/>
        <v/>
      </c>
      <c r="G384" s="77" t="str">
        <f t="shared" si="51"/>
        <v/>
      </c>
      <c r="H384" s="77" t="str">
        <f>IF(M384=0,"",1+COUNTIF(会員コール!$A$1:$A$198,M384))</f>
        <v/>
      </c>
      <c r="I384" s="78"/>
      <c r="J384" s="78" t="str">
        <f t="shared" si="52"/>
        <v/>
      </c>
      <c r="K384" s="14"/>
      <c r="L384" s="15"/>
      <c r="M384">
        <f t="shared" si="53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9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10</v>
      </c>
      <c r="C387" s="170"/>
      <c r="D387" s="47" t="str">
        <f>基本データ入力!$B$8</f>
        <v>JA1QRZ</v>
      </c>
      <c r="E387" s="52" t="s">
        <v>136</v>
      </c>
      <c r="F387" s="47" t="s">
        <v>310</v>
      </c>
      <c r="G387" s="171" t="s">
        <v>137</v>
      </c>
      <c r="H387" s="171"/>
      <c r="I387" s="171"/>
      <c r="J387" s="53" t="s">
        <v>361</v>
      </c>
      <c r="K387" s="10"/>
      <c r="N387" s="9"/>
      <c r="V387" s="11"/>
      <c r="W387" s="12"/>
    </row>
    <row r="388" spans="1:28" ht="15" customHeight="1">
      <c r="B388" s="18" t="s">
        <v>11</v>
      </c>
      <c r="C388" s="91" t="s">
        <v>411</v>
      </c>
      <c r="D388" s="18" t="s">
        <v>12</v>
      </c>
      <c r="E388" s="172" t="s">
        <v>13</v>
      </c>
      <c r="F388" s="172"/>
      <c r="G388" s="18" t="s">
        <v>14</v>
      </c>
      <c r="H388" s="17" t="s">
        <v>15</v>
      </c>
      <c r="I388" s="18" t="s">
        <v>16</v>
      </c>
      <c r="J388" s="18" t="s">
        <v>17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39" si="56">IF(O390="","",O390)</f>
        <v/>
      </c>
      <c r="C390" s="65" t="str">
        <f>IF(P390="","",LEFT(P390,6))</f>
        <v/>
      </c>
      <c r="D390" s="66" t="str">
        <f t="shared" ref="D390:D439" si="57">IF(N390="","",N390)</f>
        <v/>
      </c>
      <c r="E390" s="66" t="str">
        <f t="shared" ref="E390:F421" si="58">IF(Q390="","",Q390)</f>
        <v/>
      </c>
      <c r="F390" s="66" t="str">
        <f t="shared" si="58"/>
        <v/>
      </c>
      <c r="G390" s="66" t="str">
        <f t="shared" ref="G390:G439" si="5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39" si="60">IF(T390="","",T390)</f>
        <v/>
      </c>
      <c r="K390" s="14"/>
      <c r="L390" s="49"/>
      <c r="M390">
        <f t="shared" ref="M390:M439" si="6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56"/>
        <v/>
      </c>
      <c r="C391" s="69" t="str">
        <f>IF(P391="","",LEFT(P391,6))</f>
        <v/>
      </c>
      <c r="D391" s="70" t="str">
        <f t="shared" si="57"/>
        <v/>
      </c>
      <c r="E391" s="70" t="str">
        <f t="shared" si="58"/>
        <v/>
      </c>
      <c r="F391" s="70" t="str">
        <f t="shared" si="58"/>
        <v/>
      </c>
      <c r="G391" s="70" t="str">
        <f t="shared" si="59"/>
        <v/>
      </c>
      <c r="H391" s="70" t="str">
        <f>IF(M391=0,"",1+COUNTIF(会員コール!$A$1:$A$198,M391))</f>
        <v/>
      </c>
      <c r="I391" s="71"/>
      <c r="J391" s="71" t="str">
        <f t="shared" si="60"/>
        <v/>
      </c>
      <c r="K391" s="14"/>
      <c r="L391" s="49"/>
      <c r="M391">
        <f t="shared" si="6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56"/>
        <v/>
      </c>
      <c r="C392" s="69" t="str">
        <f t="shared" ref="C392:C438" si="62">IF(P392="","",LEFT(P392,6))</f>
        <v/>
      </c>
      <c r="D392" s="70" t="str">
        <f t="shared" si="57"/>
        <v/>
      </c>
      <c r="E392" s="70" t="str">
        <f t="shared" si="58"/>
        <v/>
      </c>
      <c r="F392" s="70" t="str">
        <f t="shared" si="58"/>
        <v/>
      </c>
      <c r="G392" s="70" t="str">
        <f t="shared" si="59"/>
        <v/>
      </c>
      <c r="H392" s="70" t="str">
        <f>IF(M392=0,"",1+COUNTIF(会員コール!$A$1:$A$198,M392))</f>
        <v/>
      </c>
      <c r="I392" s="71"/>
      <c r="J392" s="71" t="str">
        <f t="shared" si="60"/>
        <v/>
      </c>
      <c r="K392" s="14"/>
      <c r="L392" s="49"/>
      <c r="M392">
        <f t="shared" si="6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56"/>
        <v/>
      </c>
      <c r="C393" s="69" t="str">
        <f t="shared" si="62"/>
        <v/>
      </c>
      <c r="D393" s="70" t="str">
        <f t="shared" si="57"/>
        <v/>
      </c>
      <c r="E393" s="70" t="str">
        <f t="shared" si="58"/>
        <v/>
      </c>
      <c r="F393" s="70" t="str">
        <f t="shared" si="58"/>
        <v/>
      </c>
      <c r="G393" s="70" t="str">
        <f t="shared" si="59"/>
        <v/>
      </c>
      <c r="H393" s="70" t="str">
        <f>IF(M393=0,"",1+COUNTIF(会員コール!$A$1:$A$198,M393))</f>
        <v/>
      </c>
      <c r="I393" s="71"/>
      <c r="J393" s="71" t="str">
        <f t="shared" si="60"/>
        <v/>
      </c>
      <c r="K393" s="14"/>
      <c r="L393" s="49"/>
      <c r="M393">
        <f t="shared" si="6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56"/>
        <v/>
      </c>
      <c r="C394" s="69" t="str">
        <f t="shared" si="62"/>
        <v/>
      </c>
      <c r="D394" s="70" t="str">
        <f t="shared" si="57"/>
        <v/>
      </c>
      <c r="E394" s="70" t="str">
        <f t="shared" si="58"/>
        <v/>
      </c>
      <c r="F394" s="70" t="str">
        <f t="shared" si="58"/>
        <v/>
      </c>
      <c r="G394" s="70" t="str">
        <f t="shared" si="59"/>
        <v/>
      </c>
      <c r="H394" s="70" t="str">
        <f>IF(M394=0,"",1+COUNTIF(会員コール!$A$1:$A$198,M394))</f>
        <v/>
      </c>
      <c r="I394" s="71"/>
      <c r="J394" s="71" t="str">
        <f t="shared" si="60"/>
        <v/>
      </c>
      <c r="K394" s="14"/>
      <c r="L394" s="49"/>
      <c r="M394">
        <f t="shared" si="6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56"/>
        <v/>
      </c>
      <c r="C395" s="69" t="str">
        <f t="shared" si="62"/>
        <v/>
      </c>
      <c r="D395" s="70" t="str">
        <f t="shared" si="57"/>
        <v/>
      </c>
      <c r="E395" s="70" t="str">
        <f t="shared" si="58"/>
        <v/>
      </c>
      <c r="F395" s="70" t="str">
        <f t="shared" si="58"/>
        <v/>
      </c>
      <c r="G395" s="70" t="str">
        <f t="shared" si="59"/>
        <v/>
      </c>
      <c r="H395" s="70" t="str">
        <f>IF(M395=0,"",1+COUNTIF(会員コール!$A$1:$A$198,M395))</f>
        <v/>
      </c>
      <c r="I395" s="71"/>
      <c r="J395" s="71" t="str">
        <f t="shared" si="60"/>
        <v/>
      </c>
      <c r="K395" s="14"/>
      <c r="L395" s="49"/>
      <c r="M395">
        <f t="shared" si="6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56"/>
        <v/>
      </c>
      <c r="C396" s="69" t="str">
        <f t="shared" si="62"/>
        <v/>
      </c>
      <c r="D396" s="70" t="str">
        <f t="shared" si="57"/>
        <v/>
      </c>
      <c r="E396" s="70" t="str">
        <f t="shared" si="58"/>
        <v/>
      </c>
      <c r="F396" s="70" t="str">
        <f t="shared" si="58"/>
        <v/>
      </c>
      <c r="G396" s="70" t="str">
        <f t="shared" si="59"/>
        <v/>
      </c>
      <c r="H396" s="70" t="str">
        <f>IF(M396=0,"",1+COUNTIF(会員コール!$A$1:$A$198,M396))</f>
        <v/>
      </c>
      <c r="I396" s="71"/>
      <c r="J396" s="71" t="str">
        <f t="shared" si="60"/>
        <v/>
      </c>
      <c r="K396" s="14"/>
      <c r="L396" s="49"/>
      <c r="M396">
        <f t="shared" si="6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56"/>
        <v/>
      </c>
      <c r="C397" s="69" t="str">
        <f t="shared" si="62"/>
        <v/>
      </c>
      <c r="D397" s="70" t="str">
        <f t="shared" si="57"/>
        <v/>
      </c>
      <c r="E397" s="70" t="str">
        <f t="shared" si="58"/>
        <v/>
      </c>
      <c r="F397" s="70" t="str">
        <f t="shared" si="58"/>
        <v/>
      </c>
      <c r="G397" s="70" t="str">
        <f t="shared" si="59"/>
        <v/>
      </c>
      <c r="H397" s="70" t="str">
        <f>IF(M397=0,"",1+COUNTIF(会員コール!$A$1:$A$198,M397))</f>
        <v/>
      </c>
      <c r="I397" s="71"/>
      <c r="J397" s="71" t="str">
        <f t="shared" si="60"/>
        <v/>
      </c>
      <c r="K397" s="14"/>
      <c r="L397" s="49"/>
      <c r="M397">
        <f t="shared" si="6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56"/>
        <v/>
      </c>
      <c r="C398" s="69" t="str">
        <f t="shared" si="62"/>
        <v/>
      </c>
      <c r="D398" s="70" t="str">
        <f t="shared" si="57"/>
        <v/>
      </c>
      <c r="E398" s="70" t="str">
        <f t="shared" si="58"/>
        <v/>
      </c>
      <c r="F398" s="70" t="str">
        <f t="shared" si="58"/>
        <v/>
      </c>
      <c r="G398" s="70" t="str">
        <f t="shared" si="59"/>
        <v/>
      </c>
      <c r="H398" s="70" t="str">
        <f>IF(M398=0,"",1+COUNTIF(会員コール!$A$1:$A$198,M398))</f>
        <v/>
      </c>
      <c r="I398" s="71"/>
      <c r="J398" s="71" t="str">
        <f t="shared" si="60"/>
        <v/>
      </c>
      <c r="K398" s="14"/>
      <c r="L398" s="49"/>
      <c r="M398">
        <f t="shared" si="6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56"/>
        <v/>
      </c>
      <c r="C399" s="69" t="str">
        <f t="shared" si="62"/>
        <v/>
      </c>
      <c r="D399" s="70" t="str">
        <f t="shared" si="57"/>
        <v/>
      </c>
      <c r="E399" s="70" t="str">
        <f t="shared" si="58"/>
        <v/>
      </c>
      <c r="F399" s="70" t="str">
        <f t="shared" si="58"/>
        <v/>
      </c>
      <c r="G399" s="70" t="str">
        <f t="shared" si="59"/>
        <v/>
      </c>
      <c r="H399" s="70" t="str">
        <f>IF(M399=0,"",1+COUNTIF(会員コール!$A$1:$A$198,M399))</f>
        <v/>
      </c>
      <c r="I399" s="71"/>
      <c r="J399" s="71" t="str">
        <f t="shared" si="60"/>
        <v/>
      </c>
      <c r="K399" s="14"/>
      <c r="L399" s="49"/>
      <c r="M399">
        <f t="shared" si="6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56"/>
        <v/>
      </c>
      <c r="C400" s="69" t="str">
        <f t="shared" si="62"/>
        <v/>
      </c>
      <c r="D400" s="70" t="str">
        <f t="shared" si="57"/>
        <v/>
      </c>
      <c r="E400" s="70" t="str">
        <f t="shared" si="58"/>
        <v/>
      </c>
      <c r="F400" s="70" t="str">
        <f t="shared" si="58"/>
        <v/>
      </c>
      <c r="G400" s="70" t="str">
        <f t="shared" si="59"/>
        <v/>
      </c>
      <c r="H400" s="70" t="str">
        <f>IF(M400=0,"",1+COUNTIF(会員コール!$A$1:$A$198,M400))</f>
        <v/>
      </c>
      <c r="I400" s="71"/>
      <c r="J400" s="71" t="str">
        <f t="shared" si="60"/>
        <v/>
      </c>
      <c r="K400" s="14"/>
      <c r="L400" s="49"/>
      <c r="M400">
        <f t="shared" si="6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56"/>
        <v/>
      </c>
      <c r="C401" s="69" t="str">
        <f t="shared" si="62"/>
        <v/>
      </c>
      <c r="D401" s="70" t="str">
        <f t="shared" si="57"/>
        <v/>
      </c>
      <c r="E401" s="70" t="str">
        <f t="shared" si="58"/>
        <v/>
      </c>
      <c r="F401" s="70" t="str">
        <f t="shared" si="58"/>
        <v/>
      </c>
      <c r="G401" s="70" t="str">
        <f t="shared" si="59"/>
        <v/>
      </c>
      <c r="H401" s="70" t="str">
        <f>IF(M401=0,"",1+COUNTIF(会員コール!$A$1:$A$198,M401))</f>
        <v/>
      </c>
      <c r="I401" s="71"/>
      <c r="J401" s="71" t="str">
        <f t="shared" si="60"/>
        <v/>
      </c>
      <c r="K401" s="14"/>
      <c r="L401" s="49"/>
      <c r="M401">
        <f t="shared" si="6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56"/>
        <v/>
      </c>
      <c r="C402" s="69" t="str">
        <f t="shared" si="62"/>
        <v/>
      </c>
      <c r="D402" s="70" t="str">
        <f t="shared" si="57"/>
        <v/>
      </c>
      <c r="E402" s="70" t="str">
        <f t="shared" si="58"/>
        <v/>
      </c>
      <c r="F402" s="70" t="str">
        <f t="shared" si="58"/>
        <v/>
      </c>
      <c r="G402" s="70" t="str">
        <f t="shared" si="59"/>
        <v/>
      </c>
      <c r="H402" s="70" t="str">
        <f>IF(M402=0,"",1+COUNTIF(会員コール!$A$1:$A$198,M402))</f>
        <v/>
      </c>
      <c r="I402" s="71"/>
      <c r="J402" s="71" t="str">
        <f t="shared" si="60"/>
        <v/>
      </c>
      <c r="K402" s="14"/>
      <c r="L402" s="49"/>
      <c r="M402">
        <f t="shared" si="6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56"/>
        <v/>
      </c>
      <c r="C403" s="69" t="str">
        <f t="shared" si="62"/>
        <v/>
      </c>
      <c r="D403" s="70" t="str">
        <f t="shared" si="57"/>
        <v/>
      </c>
      <c r="E403" s="70" t="str">
        <f t="shared" si="58"/>
        <v/>
      </c>
      <c r="F403" s="70" t="str">
        <f t="shared" si="58"/>
        <v/>
      </c>
      <c r="G403" s="70" t="str">
        <f t="shared" si="59"/>
        <v/>
      </c>
      <c r="H403" s="70" t="str">
        <f>IF(M403=0,"",1+COUNTIF(会員コール!$A$1:$A$198,M403))</f>
        <v/>
      </c>
      <c r="I403" s="71"/>
      <c r="J403" s="71" t="str">
        <f t="shared" si="60"/>
        <v/>
      </c>
      <c r="K403" s="14"/>
      <c r="L403" s="49"/>
      <c r="M403">
        <f t="shared" si="6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56"/>
        <v/>
      </c>
      <c r="C404" s="69" t="str">
        <f t="shared" si="62"/>
        <v/>
      </c>
      <c r="D404" s="70" t="str">
        <f t="shared" si="57"/>
        <v/>
      </c>
      <c r="E404" s="70" t="str">
        <f t="shared" si="58"/>
        <v/>
      </c>
      <c r="F404" s="70" t="str">
        <f t="shared" si="58"/>
        <v/>
      </c>
      <c r="G404" s="70" t="str">
        <f t="shared" si="59"/>
        <v/>
      </c>
      <c r="H404" s="70" t="str">
        <f>IF(M404=0,"",1+COUNTIF(会員コール!$A$1:$A$198,M404))</f>
        <v/>
      </c>
      <c r="I404" s="71"/>
      <c r="J404" s="71" t="str">
        <f t="shared" si="60"/>
        <v/>
      </c>
      <c r="K404" s="14"/>
      <c r="L404" s="49"/>
      <c r="M404">
        <f t="shared" si="6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56"/>
        <v/>
      </c>
      <c r="C405" s="69" t="str">
        <f t="shared" si="62"/>
        <v/>
      </c>
      <c r="D405" s="70" t="str">
        <f t="shared" si="57"/>
        <v/>
      </c>
      <c r="E405" s="70" t="str">
        <f t="shared" si="58"/>
        <v/>
      </c>
      <c r="F405" s="70" t="str">
        <f t="shared" si="58"/>
        <v/>
      </c>
      <c r="G405" s="70" t="str">
        <f t="shared" si="59"/>
        <v/>
      </c>
      <c r="H405" s="70" t="str">
        <f>IF(M405=0,"",1+COUNTIF(会員コール!$A$1:$A$198,M405))</f>
        <v/>
      </c>
      <c r="I405" s="71"/>
      <c r="J405" s="71" t="str">
        <f t="shared" si="60"/>
        <v/>
      </c>
      <c r="K405" s="14"/>
      <c r="L405" s="49"/>
      <c r="M405">
        <f t="shared" si="6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56"/>
        <v/>
      </c>
      <c r="C406" s="69" t="str">
        <f t="shared" si="62"/>
        <v/>
      </c>
      <c r="D406" s="70" t="str">
        <f t="shared" si="57"/>
        <v/>
      </c>
      <c r="E406" s="70" t="str">
        <f t="shared" si="58"/>
        <v/>
      </c>
      <c r="F406" s="70" t="str">
        <f t="shared" si="58"/>
        <v/>
      </c>
      <c r="G406" s="70" t="str">
        <f t="shared" si="59"/>
        <v/>
      </c>
      <c r="H406" s="70" t="str">
        <f>IF(M406=0,"",1+COUNTIF(会員コール!$A$1:$A$198,M406))</f>
        <v/>
      </c>
      <c r="I406" s="71"/>
      <c r="J406" s="71" t="str">
        <f t="shared" si="60"/>
        <v/>
      </c>
      <c r="K406" s="14"/>
      <c r="L406" s="15"/>
      <c r="M406">
        <f t="shared" si="6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56"/>
        <v/>
      </c>
      <c r="C407" s="69" t="str">
        <f t="shared" si="62"/>
        <v/>
      </c>
      <c r="D407" s="73" t="str">
        <f t="shared" si="57"/>
        <v/>
      </c>
      <c r="E407" s="73" t="str">
        <f t="shared" si="58"/>
        <v/>
      </c>
      <c r="F407" s="73" t="str">
        <f t="shared" si="58"/>
        <v/>
      </c>
      <c r="G407" s="73" t="str">
        <f t="shared" si="59"/>
        <v/>
      </c>
      <c r="H407" s="73" t="str">
        <f>IF(M407=0,"",1+COUNTIF(会員コール!$A$1:$A$198,M407))</f>
        <v/>
      </c>
      <c r="I407" s="74"/>
      <c r="J407" s="74" t="str">
        <f t="shared" si="60"/>
        <v/>
      </c>
      <c r="K407" s="14"/>
      <c r="L407" s="15"/>
      <c r="M407">
        <f t="shared" si="6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56"/>
        <v/>
      </c>
      <c r="C408" s="69" t="str">
        <f t="shared" si="62"/>
        <v/>
      </c>
      <c r="D408" s="70" t="str">
        <f t="shared" si="57"/>
        <v/>
      </c>
      <c r="E408" s="70" t="str">
        <f t="shared" si="58"/>
        <v/>
      </c>
      <c r="F408" s="70" t="str">
        <f t="shared" si="58"/>
        <v/>
      </c>
      <c r="G408" s="70" t="str">
        <f t="shared" si="59"/>
        <v/>
      </c>
      <c r="H408" s="70" t="str">
        <f>IF(M408=0,"",1+COUNTIF(会員コール!$A$1:$A$198,M408))</f>
        <v/>
      </c>
      <c r="I408" s="71"/>
      <c r="J408" s="71" t="str">
        <f t="shared" si="60"/>
        <v/>
      </c>
      <c r="K408" s="14"/>
      <c r="L408" s="15"/>
      <c r="M408">
        <f t="shared" si="6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56"/>
        <v/>
      </c>
      <c r="C409" s="69" t="str">
        <f t="shared" si="62"/>
        <v/>
      </c>
      <c r="D409" s="70" t="str">
        <f t="shared" si="57"/>
        <v/>
      </c>
      <c r="E409" s="70" t="str">
        <f t="shared" si="58"/>
        <v/>
      </c>
      <c r="F409" s="70" t="str">
        <f t="shared" si="58"/>
        <v/>
      </c>
      <c r="G409" s="70" t="str">
        <f t="shared" si="59"/>
        <v/>
      </c>
      <c r="H409" s="70" t="str">
        <f>IF(M409=0,"",1+COUNTIF(会員コール!$A$1:$A$198,M409))</f>
        <v/>
      </c>
      <c r="I409" s="71"/>
      <c r="J409" s="71" t="str">
        <f t="shared" si="60"/>
        <v/>
      </c>
      <c r="K409" s="14"/>
      <c r="L409" s="15"/>
      <c r="M409">
        <f t="shared" si="6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56"/>
        <v/>
      </c>
      <c r="C410" s="69" t="str">
        <f t="shared" si="62"/>
        <v/>
      </c>
      <c r="D410" s="70" t="str">
        <f t="shared" si="57"/>
        <v/>
      </c>
      <c r="E410" s="70" t="str">
        <f t="shared" si="58"/>
        <v/>
      </c>
      <c r="F410" s="70" t="str">
        <f t="shared" si="58"/>
        <v/>
      </c>
      <c r="G410" s="70" t="str">
        <f t="shared" si="59"/>
        <v/>
      </c>
      <c r="H410" s="70" t="str">
        <f>IF(M410=0,"",1+COUNTIF(会員コール!$A$1:$A$198,M410))</f>
        <v/>
      </c>
      <c r="I410" s="71"/>
      <c r="J410" s="71" t="str">
        <f t="shared" si="60"/>
        <v/>
      </c>
      <c r="K410" s="14"/>
      <c r="L410" s="15"/>
      <c r="M410">
        <f t="shared" si="6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56"/>
        <v/>
      </c>
      <c r="C411" s="69" t="str">
        <f t="shared" si="62"/>
        <v/>
      </c>
      <c r="D411" s="70" t="str">
        <f t="shared" si="57"/>
        <v/>
      </c>
      <c r="E411" s="70" t="str">
        <f t="shared" si="58"/>
        <v/>
      </c>
      <c r="F411" s="70" t="str">
        <f t="shared" si="58"/>
        <v/>
      </c>
      <c r="G411" s="70" t="str">
        <f t="shared" si="59"/>
        <v/>
      </c>
      <c r="H411" s="70" t="str">
        <f>IF(M411=0,"",1+COUNTIF(会員コール!$A$1:$A$198,M411))</f>
        <v/>
      </c>
      <c r="I411" s="71"/>
      <c r="J411" s="71" t="str">
        <f t="shared" si="60"/>
        <v/>
      </c>
      <c r="K411" s="14"/>
      <c r="L411" s="15"/>
      <c r="M411">
        <f t="shared" si="6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56"/>
        <v/>
      </c>
      <c r="C412" s="69" t="str">
        <f t="shared" si="62"/>
        <v/>
      </c>
      <c r="D412" s="70" t="str">
        <f t="shared" si="57"/>
        <v/>
      </c>
      <c r="E412" s="70" t="str">
        <f t="shared" si="58"/>
        <v/>
      </c>
      <c r="F412" s="70" t="str">
        <f t="shared" si="58"/>
        <v/>
      </c>
      <c r="G412" s="70" t="str">
        <f t="shared" si="59"/>
        <v/>
      </c>
      <c r="H412" s="70" t="str">
        <f>IF(M412=0,"",1+COUNTIF(会員コール!$A$1:$A$198,M412))</f>
        <v/>
      </c>
      <c r="I412" s="71"/>
      <c r="J412" s="71" t="str">
        <f t="shared" si="60"/>
        <v/>
      </c>
      <c r="K412" s="14"/>
      <c r="L412" s="15"/>
      <c r="M412">
        <f t="shared" si="6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56"/>
        <v/>
      </c>
      <c r="C413" s="69" t="str">
        <f t="shared" si="62"/>
        <v/>
      </c>
      <c r="D413" s="70" t="str">
        <f t="shared" si="57"/>
        <v/>
      </c>
      <c r="E413" s="70" t="str">
        <f t="shared" si="58"/>
        <v/>
      </c>
      <c r="F413" s="70" t="str">
        <f t="shared" si="58"/>
        <v/>
      </c>
      <c r="G413" s="70" t="str">
        <f t="shared" si="59"/>
        <v/>
      </c>
      <c r="H413" s="70" t="str">
        <f>IF(M413=0,"",1+COUNTIF(会員コール!$A$1:$A$198,M413))</f>
        <v/>
      </c>
      <c r="I413" s="71"/>
      <c r="J413" s="71" t="str">
        <f t="shared" si="60"/>
        <v/>
      </c>
      <c r="K413" s="14"/>
      <c r="L413" s="15"/>
      <c r="M413">
        <f t="shared" si="6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56"/>
        <v/>
      </c>
      <c r="C414" s="69" t="str">
        <f t="shared" si="62"/>
        <v/>
      </c>
      <c r="D414" s="70" t="str">
        <f t="shared" si="57"/>
        <v/>
      </c>
      <c r="E414" s="70" t="str">
        <f t="shared" si="58"/>
        <v/>
      </c>
      <c r="F414" s="70" t="str">
        <f t="shared" si="58"/>
        <v/>
      </c>
      <c r="G414" s="70" t="str">
        <f t="shared" si="59"/>
        <v/>
      </c>
      <c r="H414" s="70" t="str">
        <f>IF(M414=0,"",1+COUNTIF(会員コール!$A$1:$A$198,M414))</f>
        <v/>
      </c>
      <c r="I414" s="71"/>
      <c r="J414" s="71" t="str">
        <f t="shared" si="60"/>
        <v/>
      </c>
      <c r="K414" s="14"/>
      <c r="L414" s="15"/>
      <c r="M414">
        <f t="shared" si="6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56"/>
        <v/>
      </c>
      <c r="C415" s="69" t="str">
        <f t="shared" si="62"/>
        <v/>
      </c>
      <c r="D415" s="73" t="str">
        <f t="shared" si="57"/>
        <v/>
      </c>
      <c r="E415" s="73" t="str">
        <f t="shared" si="58"/>
        <v/>
      </c>
      <c r="F415" s="73" t="str">
        <f t="shared" si="58"/>
        <v/>
      </c>
      <c r="G415" s="73" t="str">
        <f t="shared" si="59"/>
        <v/>
      </c>
      <c r="H415" s="73" t="str">
        <f>IF(M415=0,"",1+COUNTIF(会員コール!$A$1:$A$198,M415))</f>
        <v/>
      </c>
      <c r="I415" s="74"/>
      <c r="J415" s="74" t="str">
        <f t="shared" si="60"/>
        <v/>
      </c>
      <c r="K415" s="14"/>
      <c r="L415" s="15"/>
      <c r="M415">
        <f t="shared" si="6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56"/>
        <v/>
      </c>
      <c r="C416" s="69" t="str">
        <f t="shared" si="62"/>
        <v/>
      </c>
      <c r="D416" s="70" t="str">
        <f t="shared" si="57"/>
        <v/>
      </c>
      <c r="E416" s="70" t="str">
        <f t="shared" si="58"/>
        <v/>
      </c>
      <c r="F416" s="70" t="str">
        <f t="shared" si="58"/>
        <v/>
      </c>
      <c r="G416" s="70" t="str">
        <f t="shared" si="59"/>
        <v/>
      </c>
      <c r="H416" s="70" t="str">
        <f>IF(M416=0,"",1+COUNTIF(会員コール!$A$1:$A$198,M416))</f>
        <v/>
      </c>
      <c r="I416" s="71"/>
      <c r="J416" s="71" t="str">
        <f t="shared" si="60"/>
        <v/>
      </c>
      <c r="K416" s="14"/>
      <c r="L416" s="15"/>
      <c r="M416">
        <f t="shared" si="6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56"/>
        <v/>
      </c>
      <c r="C417" s="69" t="str">
        <f t="shared" si="62"/>
        <v/>
      </c>
      <c r="D417" s="73" t="str">
        <f t="shared" si="57"/>
        <v/>
      </c>
      <c r="E417" s="73" t="str">
        <f t="shared" si="58"/>
        <v/>
      </c>
      <c r="F417" s="73" t="str">
        <f t="shared" si="58"/>
        <v/>
      </c>
      <c r="G417" s="73" t="str">
        <f t="shared" si="59"/>
        <v/>
      </c>
      <c r="H417" s="73" t="str">
        <f>IF(M417=0,"",1+COUNTIF(会員コール!$A$1:$A$198,M417))</f>
        <v/>
      </c>
      <c r="I417" s="74"/>
      <c r="J417" s="74" t="str">
        <f t="shared" si="60"/>
        <v/>
      </c>
      <c r="K417" s="14"/>
      <c r="L417" s="15"/>
      <c r="M417">
        <f t="shared" si="6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56"/>
        <v/>
      </c>
      <c r="C418" s="69" t="str">
        <f t="shared" si="62"/>
        <v/>
      </c>
      <c r="D418" s="70" t="str">
        <f t="shared" si="57"/>
        <v/>
      </c>
      <c r="E418" s="70" t="str">
        <f t="shared" si="58"/>
        <v/>
      </c>
      <c r="F418" s="70" t="str">
        <f t="shared" si="58"/>
        <v/>
      </c>
      <c r="G418" s="70" t="str">
        <f t="shared" si="59"/>
        <v/>
      </c>
      <c r="H418" s="70" t="str">
        <f>IF(M418=0,"",1+COUNTIF(会員コール!$A$1:$A$198,M418))</f>
        <v/>
      </c>
      <c r="I418" s="71"/>
      <c r="J418" s="71" t="str">
        <f t="shared" si="60"/>
        <v/>
      </c>
      <c r="K418" s="14"/>
      <c r="L418" s="15"/>
      <c r="M418">
        <f t="shared" si="6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56"/>
        <v/>
      </c>
      <c r="C419" s="69" t="str">
        <f t="shared" si="62"/>
        <v/>
      </c>
      <c r="D419" s="73" t="str">
        <f t="shared" si="57"/>
        <v/>
      </c>
      <c r="E419" s="73" t="str">
        <f t="shared" si="58"/>
        <v/>
      </c>
      <c r="F419" s="73" t="str">
        <f t="shared" si="58"/>
        <v/>
      </c>
      <c r="G419" s="73" t="str">
        <f t="shared" si="59"/>
        <v/>
      </c>
      <c r="H419" s="73" t="str">
        <f>IF(M419=0,"",1+COUNTIF(会員コール!$A$1:$A$198,M419))</f>
        <v/>
      </c>
      <c r="I419" s="74"/>
      <c r="J419" s="74" t="str">
        <f t="shared" si="60"/>
        <v/>
      </c>
      <c r="K419" s="14"/>
      <c r="L419" s="15"/>
      <c r="M419">
        <f t="shared" si="6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56"/>
        <v/>
      </c>
      <c r="C420" s="69" t="str">
        <f t="shared" si="62"/>
        <v/>
      </c>
      <c r="D420" s="70" t="str">
        <f t="shared" si="57"/>
        <v/>
      </c>
      <c r="E420" s="70" t="str">
        <f t="shared" si="58"/>
        <v/>
      </c>
      <c r="F420" s="70" t="str">
        <f t="shared" si="58"/>
        <v/>
      </c>
      <c r="G420" s="70" t="str">
        <f t="shared" si="59"/>
        <v/>
      </c>
      <c r="H420" s="70" t="str">
        <f>IF(M420=0,"",1+COUNTIF(会員コール!$A$1:$A$198,M420))</f>
        <v/>
      </c>
      <c r="I420" s="71"/>
      <c r="J420" s="71" t="str">
        <f t="shared" si="60"/>
        <v/>
      </c>
      <c r="K420" s="14"/>
      <c r="L420" s="15"/>
      <c r="M420">
        <f t="shared" si="6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56"/>
        <v/>
      </c>
      <c r="C421" s="69" t="str">
        <f t="shared" si="62"/>
        <v/>
      </c>
      <c r="D421" s="73" t="str">
        <f t="shared" si="57"/>
        <v/>
      </c>
      <c r="E421" s="73" t="str">
        <f t="shared" si="58"/>
        <v/>
      </c>
      <c r="F421" s="73" t="str">
        <f t="shared" si="58"/>
        <v/>
      </c>
      <c r="G421" s="73" t="str">
        <f t="shared" si="59"/>
        <v/>
      </c>
      <c r="H421" s="73" t="str">
        <f>IF(M421=0,"",1+COUNTIF(会員コール!$A$1:$A$198,M421))</f>
        <v/>
      </c>
      <c r="I421" s="74"/>
      <c r="J421" s="74" t="str">
        <f t="shared" si="60"/>
        <v/>
      </c>
      <c r="K421" s="14"/>
      <c r="L421" s="15"/>
      <c r="M421">
        <f t="shared" si="6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si="56"/>
        <v/>
      </c>
      <c r="C422" s="69" t="str">
        <f t="shared" si="62"/>
        <v/>
      </c>
      <c r="D422" s="70" t="str">
        <f t="shared" si="57"/>
        <v/>
      </c>
      <c r="E422" s="70" t="str">
        <f t="shared" ref="E422:F439" si="63">IF(Q422="","",Q422)</f>
        <v/>
      </c>
      <c r="F422" s="70" t="str">
        <f t="shared" si="63"/>
        <v/>
      </c>
      <c r="G422" s="70" t="str">
        <f t="shared" si="59"/>
        <v/>
      </c>
      <c r="H422" s="70" t="str">
        <f>IF(M422=0,"",1+COUNTIF(会員コール!$A$1:$A$198,M422))</f>
        <v/>
      </c>
      <c r="I422" s="71"/>
      <c r="J422" s="71" t="str">
        <f t="shared" si="60"/>
        <v/>
      </c>
      <c r="K422" s="14"/>
      <c r="L422" s="15"/>
      <c r="M422">
        <f t="shared" si="61"/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56"/>
        <v/>
      </c>
      <c r="C423" s="69" t="str">
        <f t="shared" si="62"/>
        <v/>
      </c>
      <c r="D423" s="73" t="str">
        <f t="shared" si="57"/>
        <v/>
      </c>
      <c r="E423" s="73" t="str">
        <f t="shared" si="63"/>
        <v/>
      </c>
      <c r="F423" s="73" t="str">
        <f t="shared" si="63"/>
        <v/>
      </c>
      <c r="G423" s="73" t="str">
        <f t="shared" si="59"/>
        <v/>
      </c>
      <c r="H423" s="73" t="str">
        <f>IF(M423=0,"",1+COUNTIF(会員コール!$A$1:$A$198,M423))</f>
        <v/>
      </c>
      <c r="I423" s="74"/>
      <c r="J423" s="74" t="str">
        <f t="shared" si="60"/>
        <v/>
      </c>
      <c r="K423" s="14"/>
      <c r="L423" s="15"/>
      <c r="M423">
        <f t="shared" si="61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56"/>
        <v/>
      </c>
      <c r="C424" s="69" t="str">
        <f t="shared" si="62"/>
        <v/>
      </c>
      <c r="D424" s="70" t="str">
        <f t="shared" si="57"/>
        <v/>
      </c>
      <c r="E424" s="70" t="str">
        <f t="shared" si="63"/>
        <v/>
      </c>
      <c r="F424" s="70" t="str">
        <f t="shared" si="63"/>
        <v/>
      </c>
      <c r="G424" s="70" t="str">
        <f t="shared" si="59"/>
        <v/>
      </c>
      <c r="H424" s="70" t="str">
        <f>IF(M424=0,"",1+COUNTIF(会員コール!$A$1:$A$198,M424))</f>
        <v/>
      </c>
      <c r="I424" s="71"/>
      <c r="J424" s="71" t="str">
        <f t="shared" si="60"/>
        <v/>
      </c>
      <c r="K424" s="14"/>
      <c r="L424" s="15"/>
      <c r="M424">
        <f t="shared" si="61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56"/>
        <v/>
      </c>
      <c r="C425" s="69" t="str">
        <f t="shared" si="62"/>
        <v/>
      </c>
      <c r="D425" s="73" t="str">
        <f t="shared" si="57"/>
        <v/>
      </c>
      <c r="E425" s="73" t="str">
        <f t="shared" si="63"/>
        <v/>
      </c>
      <c r="F425" s="73" t="str">
        <f t="shared" si="63"/>
        <v/>
      </c>
      <c r="G425" s="73" t="str">
        <f t="shared" si="59"/>
        <v/>
      </c>
      <c r="H425" s="73" t="str">
        <f>IF(M425=0,"",1+COUNTIF(会員コール!$A$1:$A$198,M425))</f>
        <v/>
      </c>
      <c r="I425" s="74"/>
      <c r="J425" s="74" t="str">
        <f t="shared" si="60"/>
        <v/>
      </c>
      <c r="K425" s="14"/>
      <c r="L425" s="15"/>
      <c r="M425">
        <f t="shared" si="61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56"/>
        <v/>
      </c>
      <c r="C426" s="69" t="str">
        <f t="shared" si="62"/>
        <v/>
      </c>
      <c r="D426" s="70" t="str">
        <f t="shared" si="57"/>
        <v/>
      </c>
      <c r="E426" s="70" t="str">
        <f t="shared" si="63"/>
        <v/>
      </c>
      <c r="F426" s="70" t="str">
        <f t="shared" si="63"/>
        <v/>
      </c>
      <c r="G426" s="70" t="str">
        <f t="shared" si="59"/>
        <v/>
      </c>
      <c r="H426" s="70" t="str">
        <f>IF(M426=0,"",1+COUNTIF(会員コール!$A$1:$A$198,M426))</f>
        <v/>
      </c>
      <c r="I426" s="71"/>
      <c r="J426" s="71" t="str">
        <f t="shared" si="60"/>
        <v/>
      </c>
      <c r="K426" s="14"/>
      <c r="L426" s="15"/>
      <c r="M426">
        <f t="shared" si="61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56"/>
        <v/>
      </c>
      <c r="C427" s="69" t="str">
        <f t="shared" si="62"/>
        <v/>
      </c>
      <c r="D427" s="73" t="str">
        <f t="shared" si="57"/>
        <v/>
      </c>
      <c r="E427" s="73" t="str">
        <f t="shared" si="63"/>
        <v/>
      </c>
      <c r="F427" s="73" t="str">
        <f t="shared" si="63"/>
        <v/>
      </c>
      <c r="G427" s="73" t="str">
        <f t="shared" si="59"/>
        <v/>
      </c>
      <c r="H427" s="73" t="str">
        <f>IF(M427=0,"",1+COUNTIF(会員コール!$A$1:$A$198,M427))</f>
        <v/>
      </c>
      <c r="I427" s="74"/>
      <c r="J427" s="74" t="str">
        <f t="shared" si="60"/>
        <v/>
      </c>
      <c r="K427" s="14"/>
      <c r="L427" s="15"/>
      <c r="M427">
        <f t="shared" si="61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56"/>
        <v/>
      </c>
      <c r="C428" s="69" t="str">
        <f t="shared" si="62"/>
        <v/>
      </c>
      <c r="D428" s="70" t="str">
        <f t="shared" si="57"/>
        <v/>
      </c>
      <c r="E428" s="70" t="str">
        <f t="shared" si="63"/>
        <v/>
      </c>
      <c r="F428" s="70" t="str">
        <f t="shared" si="63"/>
        <v/>
      </c>
      <c r="G428" s="70" t="str">
        <f t="shared" si="59"/>
        <v/>
      </c>
      <c r="H428" s="70" t="str">
        <f>IF(M428=0,"",1+COUNTIF(会員コール!$A$1:$A$198,M428))</f>
        <v/>
      </c>
      <c r="I428" s="71"/>
      <c r="J428" s="71" t="str">
        <f t="shared" si="60"/>
        <v/>
      </c>
      <c r="K428" s="14"/>
      <c r="L428" s="15"/>
      <c r="M428">
        <f t="shared" si="61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56"/>
        <v/>
      </c>
      <c r="C429" s="69" t="str">
        <f t="shared" si="62"/>
        <v/>
      </c>
      <c r="D429" s="73" t="str">
        <f t="shared" si="57"/>
        <v/>
      </c>
      <c r="E429" s="73" t="str">
        <f t="shared" si="63"/>
        <v/>
      </c>
      <c r="F429" s="73" t="str">
        <f t="shared" si="63"/>
        <v/>
      </c>
      <c r="G429" s="73" t="str">
        <f t="shared" si="59"/>
        <v/>
      </c>
      <c r="H429" s="73" t="str">
        <f>IF(M429=0,"",1+COUNTIF(会員コール!$A$1:$A$198,M429))</f>
        <v/>
      </c>
      <c r="I429" s="74"/>
      <c r="J429" s="74" t="str">
        <f t="shared" si="60"/>
        <v/>
      </c>
      <c r="K429" s="14"/>
      <c r="L429" s="15"/>
      <c r="M429">
        <f t="shared" si="61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56"/>
        <v/>
      </c>
      <c r="C430" s="69" t="str">
        <f t="shared" si="62"/>
        <v/>
      </c>
      <c r="D430" s="70" t="str">
        <f t="shared" si="57"/>
        <v/>
      </c>
      <c r="E430" s="70" t="str">
        <f t="shared" si="63"/>
        <v/>
      </c>
      <c r="F430" s="70" t="str">
        <f t="shared" si="63"/>
        <v/>
      </c>
      <c r="G430" s="70" t="str">
        <f t="shared" si="59"/>
        <v/>
      </c>
      <c r="H430" s="70" t="str">
        <f>IF(M430=0,"",1+COUNTIF(会員コール!$A$1:$A$198,M430))</f>
        <v/>
      </c>
      <c r="I430" s="71"/>
      <c r="J430" s="71" t="str">
        <f t="shared" si="60"/>
        <v/>
      </c>
      <c r="K430" s="14"/>
      <c r="L430" s="15"/>
      <c r="M430">
        <f t="shared" si="61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56"/>
        <v/>
      </c>
      <c r="C431" s="69" t="str">
        <f t="shared" si="62"/>
        <v/>
      </c>
      <c r="D431" s="70" t="str">
        <f t="shared" si="57"/>
        <v/>
      </c>
      <c r="E431" s="70" t="str">
        <f t="shared" si="63"/>
        <v/>
      </c>
      <c r="F431" s="70" t="str">
        <f t="shared" si="63"/>
        <v/>
      </c>
      <c r="G431" s="70" t="str">
        <f t="shared" si="59"/>
        <v/>
      </c>
      <c r="H431" s="70" t="str">
        <f>IF(M431=0,"",1+COUNTIF(会員コール!$A$1:$A$198,M431))</f>
        <v/>
      </c>
      <c r="I431" s="71"/>
      <c r="J431" s="71" t="str">
        <f t="shared" si="60"/>
        <v/>
      </c>
      <c r="K431" s="14"/>
      <c r="L431" s="15"/>
      <c r="M431">
        <f t="shared" si="61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56"/>
        <v/>
      </c>
      <c r="C432" s="69" t="str">
        <f t="shared" si="62"/>
        <v/>
      </c>
      <c r="D432" s="73" t="str">
        <f t="shared" si="57"/>
        <v/>
      </c>
      <c r="E432" s="73" t="str">
        <f t="shared" si="63"/>
        <v/>
      </c>
      <c r="F432" s="73" t="str">
        <f t="shared" si="63"/>
        <v/>
      </c>
      <c r="G432" s="73" t="str">
        <f t="shared" si="59"/>
        <v/>
      </c>
      <c r="H432" s="73" t="str">
        <f>IF(M432=0,"",1+COUNTIF(会員コール!$A$1:$A$198,M432))</f>
        <v/>
      </c>
      <c r="I432" s="74"/>
      <c r="J432" s="74" t="str">
        <f t="shared" si="60"/>
        <v/>
      </c>
      <c r="K432" s="14"/>
      <c r="L432" s="15"/>
      <c r="M432">
        <f t="shared" si="61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56"/>
        <v/>
      </c>
      <c r="C433" s="69" t="str">
        <f t="shared" si="62"/>
        <v/>
      </c>
      <c r="D433" s="70" t="str">
        <f t="shared" si="57"/>
        <v/>
      </c>
      <c r="E433" s="70" t="str">
        <f t="shared" si="63"/>
        <v/>
      </c>
      <c r="F433" s="70" t="str">
        <f t="shared" si="63"/>
        <v/>
      </c>
      <c r="G433" s="70" t="str">
        <f t="shared" si="59"/>
        <v/>
      </c>
      <c r="H433" s="70" t="str">
        <f>IF(M433=0,"",1+COUNTIF(会員コール!$A$1:$A$198,M433))</f>
        <v/>
      </c>
      <c r="I433" s="71"/>
      <c r="J433" s="71" t="str">
        <f t="shared" si="60"/>
        <v/>
      </c>
      <c r="K433" s="14"/>
      <c r="L433" s="15"/>
      <c r="M433">
        <f t="shared" si="61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56"/>
        <v/>
      </c>
      <c r="C434" s="69" t="str">
        <f t="shared" si="62"/>
        <v/>
      </c>
      <c r="D434" s="73" t="str">
        <f t="shared" si="57"/>
        <v/>
      </c>
      <c r="E434" s="73" t="str">
        <f t="shared" si="63"/>
        <v/>
      </c>
      <c r="F434" s="73" t="str">
        <f t="shared" si="63"/>
        <v/>
      </c>
      <c r="G434" s="73" t="str">
        <f t="shared" si="59"/>
        <v/>
      </c>
      <c r="H434" s="73" t="str">
        <f>IF(M434=0,"",1+COUNTIF(会員コール!$A$1:$A$198,M434))</f>
        <v/>
      </c>
      <c r="I434" s="74"/>
      <c r="J434" s="74" t="str">
        <f t="shared" si="60"/>
        <v/>
      </c>
      <c r="K434" s="14"/>
      <c r="L434" s="15"/>
      <c r="M434">
        <f t="shared" si="61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56"/>
        <v/>
      </c>
      <c r="C435" s="69" t="str">
        <f t="shared" si="62"/>
        <v/>
      </c>
      <c r="D435" s="70" t="str">
        <f t="shared" si="57"/>
        <v/>
      </c>
      <c r="E435" s="70" t="str">
        <f t="shared" si="63"/>
        <v/>
      </c>
      <c r="F435" s="70" t="str">
        <f t="shared" si="63"/>
        <v/>
      </c>
      <c r="G435" s="70" t="str">
        <f t="shared" si="59"/>
        <v/>
      </c>
      <c r="H435" s="70" t="str">
        <f>IF(M435=0,"",1+COUNTIF(会員コール!$A$1:$A$198,M435))</f>
        <v/>
      </c>
      <c r="I435" s="71"/>
      <c r="J435" s="71" t="str">
        <f t="shared" si="60"/>
        <v/>
      </c>
      <c r="K435" s="14"/>
      <c r="L435" s="15"/>
      <c r="M435">
        <f t="shared" si="61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56"/>
        <v/>
      </c>
      <c r="C436" s="69" t="str">
        <f t="shared" si="62"/>
        <v/>
      </c>
      <c r="D436" s="73" t="str">
        <f t="shared" si="57"/>
        <v/>
      </c>
      <c r="E436" s="73" t="str">
        <f t="shared" si="63"/>
        <v/>
      </c>
      <c r="F436" s="73" t="str">
        <f t="shared" si="63"/>
        <v/>
      </c>
      <c r="G436" s="73" t="str">
        <f t="shared" si="59"/>
        <v/>
      </c>
      <c r="H436" s="73" t="str">
        <f>IF(M436=0,"",1+COUNTIF(会員コール!$A$1:$A$198,M436))</f>
        <v/>
      </c>
      <c r="I436" s="74"/>
      <c r="J436" s="74" t="str">
        <f t="shared" si="60"/>
        <v/>
      </c>
      <c r="K436" s="14"/>
      <c r="L436" s="15"/>
      <c r="M436">
        <f t="shared" si="61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56"/>
        <v/>
      </c>
      <c r="C437" s="69" t="str">
        <f t="shared" si="62"/>
        <v/>
      </c>
      <c r="D437" s="70" t="str">
        <f t="shared" si="57"/>
        <v/>
      </c>
      <c r="E437" s="70" t="str">
        <f t="shared" si="63"/>
        <v/>
      </c>
      <c r="F437" s="70" t="str">
        <f t="shared" si="63"/>
        <v/>
      </c>
      <c r="G437" s="70" t="str">
        <f t="shared" si="59"/>
        <v/>
      </c>
      <c r="H437" s="70" t="str">
        <f>IF(M437=0,"",1+COUNTIF(会員コール!$A$1:$A$198,M437))</f>
        <v/>
      </c>
      <c r="I437" s="71"/>
      <c r="J437" s="71" t="str">
        <f t="shared" si="60"/>
        <v/>
      </c>
      <c r="K437" s="14"/>
      <c r="L437" s="15"/>
      <c r="M437">
        <f t="shared" si="61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56"/>
        <v/>
      </c>
      <c r="C438" s="69" t="str">
        <f t="shared" si="62"/>
        <v/>
      </c>
      <c r="D438" s="70" t="str">
        <f t="shared" si="57"/>
        <v/>
      </c>
      <c r="E438" s="70" t="str">
        <f t="shared" si="63"/>
        <v/>
      </c>
      <c r="F438" s="70" t="str">
        <f t="shared" si="63"/>
        <v/>
      </c>
      <c r="G438" s="70" t="str">
        <f t="shared" si="59"/>
        <v/>
      </c>
      <c r="H438" s="70" t="str">
        <f>IF(M438=0,"",1+COUNTIF(会員コール!$A$1:$A$198,M438))</f>
        <v/>
      </c>
      <c r="I438" s="71"/>
      <c r="J438" s="71" t="str">
        <f t="shared" si="60"/>
        <v/>
      </c>
      <c r="K438" s="14"/>
      <c r="L438" s="15"/>
      <c r="M438">
        <f t="shared" si="61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56"/>
        <v/>
      </c>
      <c r="C439" s="76" t="str">
        <f>IF(P439="","",LEFT(P439,6))</f>
        <v/>
      </c>
      <c r="D439" s="77" t="str">
        <f t="shared" si="57"/>
        <v/>
      </c>
      <c r="E439" s="77" t="str">
        <f t="shared" si="63"/>
        <v/>
      </c>
      <c r="F439" s="77" t="str">
        <f t="shared" si="63"/>
        <v/>
      </c>
      <c r="G439" s="77" t="str">
        <f t="shared" si="59"/>
        <v/>
      </c>
      <c r="H439" s="77" t="str">
        <f>IF(M439=0,"",1+COUNTIF(会員コール!$A$1:$A$198,M439))</f>
        <v/>
      </c>
      <c r="I439" s="78"/>
      <c r="J439" s="78" t="str">
        <f t="shared" si="60"/>
        <v/>
      </c>
      <c r="K439" s="14"/>
      <c r="L439" s="15"/>
      <c r="M439">
        <f t="shared" si="61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9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10</v>
      </c>
      <c r="C442" s="170"/>
      <c r="D442" s="47" t="str">
        <f>基本データ入力!$B$8</f>
        <v>JA1QRZ</v>
      </c>
      <c r="E442" s="52" t="s">
        <v>136</v>
      </c>
      <c r="F442" s="47" t="s">
        <v>310</v>
      </c>
      <c r="G442" s="171" t="s">
        <v>137</v>
      </c>
      <c r="H442" s="171"/>
      <c r="I442" s="171"/>
      <c r="J442" s="53" t="s">
        <v>362</v>
      </c>
      <c r="K442" s="10"/>
      <c r="N442" s="9"/>
      <c r="V442" s="11"/>
      <c r="W442" s="12"/>
    </row>
    <row r="443" spans="1:28" ht="15" customHeight="1">
      <c r="B443" s="18" t="s">
        <v>11</v>
      </c>
      <c r="C443" s="91" t="s">
        <v>411</v>
      </c>
      <c r="D443" s="18" t="s">
        <v>12</v>
      </c>
      <c r="E443" s="172" t="s">
        <v>13</v>
      </c>
      <c r="F443" s="172"/>
      <c r="G443" s="18" t="s">
        <v>14</v>
      </c>
      <c r="H443" s="17" t="s">
        <v>15</v>
      </c>
      <c r="I443" s="18" t="s">
        <v>16</v>
      </c>
      <c r="J443" s="18" t="s">
        <v>17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94" si="64">IF(O445="","",O445)</f>
        <v/>
      </c>
      <c r="C445" s="65" t="str">
        <f>IF(P445="","",LEFT(P445,6))</f>
        <v/>
      </c>
      <c r="D445" s="66" t="str">
        <f t="shared" ref="D445:D494" si="65">IF(N445="","",N445)</f>
        <v/>
      </c>
      <c r="E445" s="66" t="str">
        <f t="shared" ref="E445:F476" si="66">IF(Q445="","",Q445)</f>
        <v/>
      </c>
      <c r="F445" s="66" t="str">
        <f t="shared" si="66"/>
        <v/>
      </c>
      <c r="G445" s="66" t="str">
        <f t="shared" ref="G445:G494" si="67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94" si="68">IF(T445="","",T445)</f>
        <v/>
      </c>
      <c r="K445" s="14"/>
      <c r="L445" s="49"/>
      <c r="M445">
        <f t="shared" ref="M445:M494" si="69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64"/>
        <v/>
      </c>
      <c r="C446" s="69" t="str">
        <f>IF(P446="","",LEFT(P446,6))</f>
        <v/>
      </c>
      <c r="D446" s="70" t="str">
        <f t="shared" si="65"/>
        <v/>
      </c>
      <c r="E446" s="70" t="str">
        <f t="shared" si="66"/>
        <v/>
      </c>
      <c r="F446" s="70" t="str">
        <f t="shared" si="66"/>
        <v/>
      </c>
      <c r="G446" s="70" t="str">
        <f t="shared" si="67"/>
        <v/>
      </c>
      <c r="H446" s="70" t="str">
        <f>IF(M446=0,"",1+COUNTIF(会員コール!$A$1:$A$198,M446))</f>
        <v/>
      </c>
      <c r="I446" s="71"/>
      <c r="J446" s="71" t="str">
        <f t="shared" si="68"/>
        <v/>
      </c>
      <c r="K446" s="14"/>
      <c r="L446" s="49"/>
      <c r="M446">
        <f t="shared" si="69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64"/>
        <v/>
      </c>
      <c r="C447" s="69" t="str">
        <f t="shared" ref="C447:C493" si="70">IF(P447="","",LEFT(P447,6))</f>
        <v/>
      </c>
      <c r="D447" s="70" t="str">
        <f t="shared" si="65"/>
        <v/>
      </c>
      <c r="E447" s="70" t="str">
        <f t="shared" si="66"/>
        <v/>
      </c>
      <c r="F447" s="70" t="str">
        <f t="shared" si="66"/>
        <v/>
      </c>
      <c r="G447" s="70" t="str">
        <f t="shared" si="67"/>
        <v/>
      </c>
      <c r="H447" s="70" t="str">
        <f>IF(M447=0,"",1+COUNTIF(会員コール!$A$1:$A$198,M447))</f>
        <v/>
      </c>
      <c r="I447" s="71"/>
      <c r="J447" s="71" t="str">
        <f t="shared" si="68"/>
        <v/>
      </c>
      <c r="K447" s="14"/>
      <c r="L447" s="49"/>
      <c r="M447">
        <f t="shared" si="69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64"/>
        <v/>
      </c>
      <c r="C448" s="69" t="str">
        <f t="shared" si="70"/>
        <v/>
      </c>
      <c r="D448" s="70" t="str">
        <f t="shared" si="65"/>
        <v/>
      </c>
      <c r="E448" s="70" t="str">
        <f t="shared" si="66"/>
        <v/>
      </c>
      <c r="F448" s="70" t="str">
        <f t="shared" si="66"/>
        <v/>
      </c>
      <c r="G448" s="70" t="str">
        <f t="shared" si="67"/>
        <v/>
      </c>
      <c r="H448" s="70" t="str">
        <f>IF(M448=0,"",1+COUNTIF(会員コール!$A$1:$A$198,M448))</f>
        <v/>
      </c>
      <c r="I448" s="71"/>
      <c r="J448" s="71" t="str">
        <f t="shared" si="68"/>
        <v/>
      </c>
      <c r="K448" s="14"/>
      <c r="L448" s="49"/>
      <c r="M448">
        <f t="shared" si="69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64"/>
        <v/>
      </c>
      <c r="C449" s="69" t="str">
        <f t="shared" si="70"/>
        <v/>
      </c>
      <c r="D449" s="70" t="str">
        <f t="shared" si="65"/>
        <v/>
      </c>
      <c r="E449" s="70" t="str">
        <f t="shared" si="66"/>
        <v/>
      </c>
      <c r="F449" s="70" t="str">
        <f t="shared" si="66"/>
        <v/>
      </c>
      <c r="G449" s="70" t="str">
        <f t="shared" si="67"/>
        <v/>
      </c>
      <c r="H449" s="70" t="str">
        <f>IF(M449=0,"",1+COUNTIF(会員コール!$A$1:$A$198,M449))</f>
        <v/>
      </c>
      <c r="I449" s="71"/>
      <c r="J449" s="71" t="str">
        <f t="shared" si="68"/>
        <v/>
      </c>
      <c r="K449" s="14"/>
      <c r="L449" s="49"/>
      <c r="M449">
        <f t="shared" si="69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64"/>
        <v/>
      </c>
      <c r="C450" s="69" t="str">
        <f t="shared" si="70"/>
        <v/>
      </c>
      <c r="D450" s="70" t="str">
        <f t="shared" si="65"/>
        <v/>
      </c>
      <c r="E450" s="70" t="str">
        <f t="shared" si="66"/>
        <v/>
      </c>
      <c r="F450" s="70" t="str">
        <f t="shared" si="66"/>
        <v/>
      </c>
      <c r="G450" s="70" t="str">
        <f t="shared" si="67"/>
        <v/>
      </c>
      <c r="H450" s="70" t="str">
        <f>IF(M450=0,"",1+COUNTIF(会員コール!$A$1:$A$198,M450))</f>
        <v/>
      </c>
      <c r="I450" s="71"/>
      <c r="J450" s="71" t="str">
        <f t="shared" si="68"/>
        <v/>
      </c>
      <c r="K450" s="14"/>
      <c r="L450" s="49"/>
      <c r="M450">
        <f t="shared" si="69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64"/>
        <v/>
      </c>
      <c r="C451" s="69" t="str">
        <f t="shared" si="70"/>
        <v/>
      </c>
      <c r="D451" s="70" t="str">
        <f t="shared" si="65"/>
        <v/>
      </c>
      <c r="E451" s="70" t="str">
        <f t="shared" si="66"/>
        <v/>
      </c>
      <c r="F451" s="70" t="str">
        <f t="shared" si="66"/>
        <v/>
      </c>
      <c r="G451" s="70" t="str">
        <f t="shared" si="67"/>
        <v/>
      </c>
      <c r="H451" s="70" t="str">
        <f>IF(M451=0,"",1+COUNTIF(会員コール!$A$1:$A$198,M451))</f>
        <v/>
      </c>
      <c r="I451" s="71"/>
      <c r="J451" s="71" t="str">
        <f t="shared" si="68"/>
        <v/>
      </c>
      <c r="K451" s="14"/>
      <c r="L451" s="49"/>
      <c r="M451">
        <f t="shared" si="69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64"/>
        <v/>
      </c>
      <c r="C452" s="69" t="str">
        <f t="shared" si="70"/>
        <v/>
      </c>
      <c r="D452" s="70" t="str">
        <f t="shared" si="65"/>
        <v/>
      </c>
      <c r="E452" s="70" t="str">
        <f t="shared" si="66"/>
        <v/>
      </c>
      <c r="F452" s="70" t="str">
        <f t="shared" si="66"/>
        <v/>
      </c>
      <c r="G452" s="70" t="str">
        <f t="shared" si="67"/>
        <v/>
      </c>
      <c r="H452" s="70" t="str">
        <f>IF(M452=0,"",1+COUNTIF(会員コール!$A$1:$A$198,M452))</f>
        <v/>
      </c>
      <c r="I452" s="71"/>
      <c r="J452" s="71" t="str">
        <f t="shared" si="68"/>
        <v/>
      </c>
      <c r="K452" s="14"/>
      <c r="L452" s="49"/>
      <c r="M452">
        <f t="shared" si="69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64"/>
        <v/>
      </c>
      <c r="C453" s="69" t="str">
        <f t="shared" si="70"/>
        <v/>
      </c>
      <c r="D453" s="70" t="str">
        <f t="shared" si="65"/>
        <v/>
      </c>
      <c r="E453" s="70" t="str">
        <f t="shared" si="66"/>
        <v/>
      </c>
      <c r="F453" s="70" t="str">
        <f t="shared" si="66"/>
        <v/>
      </c>
      <c r="G453" s="70" t="str">
        <f t="shared" si="67"/>
        <v/>
      </c>
      <c r="H453" s="70" t="str">
        <f>IF(M453=0,"",1+COUNTIF(会員コール!$A$1:$A$198,M453))</f>
        <v/>
      </c>
      <c r="I453" s="71"/>
      <c r="J453" s="71" t="str">
        <f t="shared" si="68"/>
        <v/>
      </c>
      <c r="K453" s="14"/>
      <c r="L453" s="49"/>
      <c r="M453">
        <f t="shared" si="69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64"/>
        <v/>
      </c>
      <c r="C454" s="69" t="str">
        <f t="shared" si="70"/>
        <v/>
      </c>
      <c r="D454" s="70" t="str">
        <f t="shared" si="65"/>
        <v/>
      </c>
      <c r="E454" s="70" t="str">
        <f t="shared" si="66"/>
        <v/>
      </c>
      <c r="F454" s="70" t="str">
        <f t="shared" si="66"/>
        <v/>
      </c>
      <c r="G454" s="70" t="str">
        <f t="shared" si="67"/>
        <v/>
      </c>
      <c r="H454" s="70" t="str">
        <f>IF(M454=0,"",1+COUNTIF(会員コール!$A$1:$A$198,M454))</f>
        <v/>
      </c>
      <c r="I454" s="71"/>
      <c r="J454" s="71" t="str">
        <f t="shared" si="68"/>
        <v/>
      </c>
      <c r="K454" s="14"/>
      <c r="L454" s="49"/>
      <c r="M454">
        <f t="shared" si="69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64"/>
        <v/>
      </c>
      <c r="C455" s="69" t="str">
        <f t="shared" si="70"/>
        <v/>
      </c>
      <c r="D455" s="70" t="str">
        <f t="shared" si="65"/>
        <v/>
      </c>
      <c r="E455" s="70" t="str">
        <f t="shared" si="66"/>
        <v/>
      </c>
      <c r="F455" s="70" t="str">
        <f t="shared" si="66"/>
        <v/>
      </c>
      <c r="G455" s="70" t="str">
        <f t="shared" si="67"/>
        <v/>
      </c>
      <c r="H455" s="70" t="str">
        <f>IF(M455=0,"",1+COUNTIF(会員コール!$A$1:$A$198,M455))</f>
        <v/>
      </c>
      <c r="I455" s="71"/>
      <c r="J455" s="71" t="str">
        <f t="shared" si="68"/>
        <v/>
      </c>
      <c r="K455" s="14"/>
      <c r="L455" s="49"/>
      <c r="M455">
        <f t="shared" si="69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64"/>
        <v/>
      </c>
      <c r="C456" s="69" t="str">
        <f t="shared" si="70"/>
        <v/>
      </c>
      <c r="D456" s="70" t="str">
        <f t="shared" si="65"/>
        <v/>
      </c>
      <c r="E456" s="70" t="str">
        <f t="shared" si="66"/>
        <v/>
      </c>
      <c r="F456" s="70" t="str">
        <f t="shared" si="66"/>
        <v/>
      </c>
      <c r="G456" s="70" t="str">
        <f t="shared" si="67"/>
        <v/>
      </c>
      <c r="H456" s="70" t="str">
        <f>IF(M456=0,"",1+COUNTIF(会員コール!$A$1:$A$198,M456))</f>
        <v/>
      </c>
      <c r="I456" s="71"/>
      <c r="J456" s="71" t="str">
        <f t="shared" si="68"/>
        <v/>
      </c>
      <c r="K456" s="14"/>
      <c r="L456" s="49"/>
      <c r="M456">
        <f t="shared" si="69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64"/>
        <v/>
      </c>
      <c r="C457" s="69" t="str">
        <f t="shared" si="70"/>
        <v/>
      </c>
      <c r="D457" s="70" t="str">
        <f t="shared" si="65"/>
        <v/>
      </c>
      <c r="E457" s="70" t="str">
        <f t="shared" si="66"/>
        <v/>
      </c>
      <c r="F457" s="70" t="str">
        <f t="shared" si="66"/>
        <v/>
      </c>
      <c r="G457" s="70" t="str">
        <f t="shared" si="67"/>
        <v/>
      </c>
      <c r="H457" s="70" t="str">
        <f>IF(M457=0,"",1+COUNTIF(会員コール!$A$1:$A$198,M457))</f>
        <v/>
      </c>
      <c r="I457" s="71"/>
      <c r="J457" s="71" t="str">
        <f t="shared" si="68"/>
        <v/>
      </c>
      <c r="K457" s="14"/>
      <c r="L457" s="49"/>
      <c r="M457">
        <f t="shared" si="69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64"/>
        <v/>
      </c>
      <c r="C458" s="69" t="str">
        <f t="shared" si="70"/>
        <v/>
      </c>
      <c r="D458" s="70" t="str">
        <f t="shared" si="65"/>
        <v/>
      </c>
      <c r="E458" s="70" t="str">
        <f t="shared" si="66"/>
        <v/>
      </c>
      <c r="F458" s="70" t="str">
        <f t="shared" si="66"/>
        <v/>
      </c>
      <c r="G458" s="70" t="str">
        <f t="shared" si="67"/>
        <v/>
      </c>
      <c r="H458" s="70" t="str">
        <f>IF(M458=0,"",1+COUNTIF(会員コール!$A$1:$A$198,M458))</f>
        <v/>
      </c>
      <c r="I458" s="71"/>
      <c r="J458" s="71" t="str">
        <f t="shared" si="68"/>
        <v/>
      </c>
      <c r="K458" s="14"/>
      <c r="L458" s="49"/>
      <c r="M458">
        <f t="shared" si="69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64"/>
        <v/>
      </c>
      <c r="C459" s="69" t="str">
        <f t="shared" si="70"/>
        <v/>
      </c>
      <c r="D459" s="70" t="str">
        <f t="shared" si="65"/>
        <v/>
      </c>
      <c r="E459" s="70" t="str">
        <f t="shared" si="66"/>
        <v/>
      </c>
      <c r="F459" s="70" t="str">
        <f t="shared" si="66"/>
        <v/>
      </c>
      <c r="G459" s="70" t="str">
        <f t="shared" si="67"/>
        <v/>
      </c>
      <c r="H459" s="70" t="str">
        <f>IF(M459=0,"",1+COUNTIF(会員コール!$A$1:$A$198,M459))</f>
        <v/>
      </c>
      <c r="I459" s="71"/>
      <c r="J459" s="71" t="str">
        <f t="shared" si="68"/>
        <v/>
      </c>
      <c r="K459" s="14"/>
      <c r="L459" s="49"/>
      <c r="M459">
        <f t="shared" si="69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64"/>
        <v/>
      </c>
      <c r="C460" s="69" t="str">
        <f t="shared" si="70"/>
        <v/>
      </c>
      <c r="D460" s="70" t="str">
        <f t="shared" si="65"/>
        <v/>
      </c>
      <c r="E460" s="70" t="str">
        <f t="shared" si="66"/>
        <v/>
      </c>
      <c r="F460" s="70" t="str">
        <f t="shared" si="66"/>
        <v/>
      </c>
      <c r="G460" s="70" t="str">
        <f t="shared" si="67"/>
        <v/>
      </c>
      <c r="H460" s="70" t="str">
        <f>IF(M460=0,"",1+COUNTIF(会員コール!$A$1:$A$198,M460))</f>
        <v/>
      </c>
      <c r="I460" s="71"/>
      <c r="J460" s="71" t="str">
        <f t="shared" si="68"/>
        <v/>
      </c>
      <c r="K460" s="14"/>
      <c r="L460" s="49"/>
      <c r="M460">
        <f t="shared" si="69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64"/>
        <v/>
      </c>
      <c r="C461" s="69" t="str">
        <f t="shared" si="70"/>
        <v/>
      </c>
      <c r="D461" s="70" t="str">
        <f t="shared" si="65"/>
        <v/>
      </c>
      <c r="E461" s="70" t="str">
        <f t="shared" si="66"/>
        <v/>
      </c>
      <c r="F461" s="70" t="str">
        <f t="shared" si="66"/>
        <v/>
      </c>
      <c r="G461" s="70" t="str">
        <f t="shared" si="67"/>
        <v/>
      </c>
      <c r="H461" s="70" t="str">
        <f>IF(M461=0,"",1+COUNTIF(会員コール!$A$1:$A$198,M461))</f>
        <v/>
      </c>
      <c r="I461" s="71"/>
      <c r="J461" s="71" t="str">
        <f t="shared" si="68"/>
        <v/>
      </c>
      <c r="K461" s="14"/>
      <c r="L461" s="15"/>
      <c r="M461">
        <f t="shared" si="69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64"/>
        <v/>
      </c>
      <c r="C462" s="69" t="str">
        <f t="shared" si="70"/>
        <v/>
      </c>
      <c r="D462" s="73" t="str">
        <f t="shared" si="65"/>
        <v/>
      </c>
      <c r="E462" s="73" t="str">
        <f t="shared" si="66"/>
        <v/>
      </c>
      <c r="F462" s="73" t="str">
        <f t="shared" si="66"/>
        <v/>
      </c>
      <c r="G462" s="73" t="str">
        <f t="shared" si="67"/>
        <v/>
      </c>
      <c r="H462" s="73" t="str">
        <f>IF(M462=0,"",1+COUNTIF(会員コール!$A$1:$A$198,M462))</f>
        <v/>
      </c>
      <c r="I462" s="74"/>
      <c r="J462" s="74" t="str">
        <f t="shared" si="68"/>
        <v/>
      </c>
      <c r="K462" s="14"/>
      <c r="L462" s="15"/>
      <c r="M462">
        <f t="shared" si="69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64"/>
        <v/>
      </c>
      <c r="C463" s="69" t="str">
        <f t="shared" si="70"/>
        <v/>
      </c>
      <c r="D463" s="70" t="str">
        <f t="shared" si="65"/>
        <v/>
      </c>
      <c r="E463" s="70" t="str">
        <f t="shared" si="66"/>
        <v/>
      </c>
      <c r="F463" s="70" t="str">
        <f t="shared" si="66"/>
        <v/>
      </c>
      <c r="G463" s="70" t="str">
        <f t="shared" si="67"/>
        <v/>
      </c>
      <c r="H463" s="70" t="str">
        <f>IF(M463=0,"",1+COUNTIF(会員コール!$A$1:$A$198,M463))</f>
        <v/>
      </c>
      <c r="I463" s="71"/>
      <c r="J463" s="71" t="str">
        <f t="shared" si="68"/>
        <v/>
      </c>
      <c r="K463" s="14"/>
      <c r="L463" s="15"/>
      <c r="M463">
        <f t="shared" si="69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64"/>
        <v/>
      </c>
      <c r="C464" s="69" t="str">
        <f t="shared" si="70"/>
        <v/>
      </c>
      <c r="D464" s="70" t="str">
        <f t="shared" si="65"/>
        <v/>
      </c>
      <c r="E464" s="70" t="str">
        <f t="shared" si="66"/>
        <v/>
      </c>
      <c r="F464" s="70" t="str">
        <f t="shared" si="66"/>
        <v/>
      </c>
      <c r="G464" s="70" t="str">
        <f t="shared" si="67"/>
        <v/>
      </c>
      <c r="H464" s="70" t="str">
        <f>IF(M464=0,"",1+COUNTIF(会員コール!$A$1:$A$198,M464))</f>
        <v/>
      </c>
      <c r="I464" s="71"/>
      <c r="J464" s="71" t="str">
        <f t="shared" si="68"/>
        <v/>
      </c>
      <c r="K464" s="14"/>
      <c r="L464" s="15"/>
      <c r="M464">
        <f t="shared" si="69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64"/>
        <v/>
      </c>
      <c r="C465" s="69" t="str">
        <f t="shared" si="70"/>
        <v/>
      </c>
      <c r="D465" s="70" t="str">
        <f t="shared" si="65"/>
        <v/>
      </c>
      <c r="E465" s="70" t="str">
        <f t="shared" si="66"/>
        <v/>
      </c>
      <c r="F465" s="70" t="str">
        <f t="shared" si="66"/>
        <v/>
      </c>
      <c r="G465" s="70" t="str">
        <f t="shared" si="67"/>
        <v/>
      </c>
      <c r="H465" s="70" t="str">
        <f>IF(M465=0,"",1+COUNTIF(会員コール!$A$1:$A$198,M465))</f>
        <v/>
      </c>
      <c r="I465" s="71"/>
      <c r="J465" s="71" t="str">
        <f t="shared" si="68"/>
        <v/>
      </c>
      <c r="K465" s="14"/>
      <c r="L465" s="15"/>
      <c r="M465">
        <f t="shared" si="69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64"/>
        <v/>
      </c>
      <c r="C466" s="69" t="str">
        <f t="shared" si="70"/>
        <v/>
      </c>
      <c r="D466" s="70" t="str">
        <f t="shared" si="65"/>
        <v/>
      </c>
      <c r="E466" s="70" t="str">
        <f t="shared" si="66"/>
        <v/>
      </c>
      <c r="F466" s="70" t="str">
        <f t="shared" si="66"/>
        <v/>
      </c>
      <c r="G466" s="70" t="str">
        <f t="shared" si="67"/>
        <v/>
      </c>
      <c r="H466" s="70" t="str">
        <f>IF(M466=0,"",1+COUNTIF(会員コール!$A$1:$A$198,M466))</f>
        <v/>
      </c>
      <c r="I466" s="71"/>
      <c r="J466" s="71" t="str">
        <f t="shared" si="68"/>
        <v/>
      </c>
      <c r="K466" s="14"/>
      <c r="L466" s="15"/>
      <c r="M466">
        <f t="shared" si="69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64"/>
        <v/>
      </c>
      <c r="C467" s="69" t="str">
        <f t="shared" si="70"/>
        <v/>
      </c>
      <c r="D467" s="70" t="str">
        <f t="shared" si="65"/>
        <v/>
      </c>
      <c r="E467" s="70" t="str">
        <f t="shared" si="66"/>
        <v/>
      </c>
      <c r="F467" s="70" t="str">
        <f t="shared" si="66"/>
        <v/>
      </c>
      <c r="G467" s="70" t="str">
        <f t="shared" si="67"/>
        <v/>
      </c>
      <c r="H467" s="70" t="str">
        <f>IF(M467=0,"",1+COUNTIF(会員コール!$A$1:$A$198,M467))</f>
        <v/>
      </c>
      <c r="I467" s="71"/>
      <c r="J467" s="71" t="str">
        <f t="shared" si="68"/>
        <v/>
      </c>
      <c r="K467" s="14"/>
      <c r="L467" s="15"/>
      <c r="M467">
        <f t="shared" si="69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64"/>
        <v/>
      </c>
      <c r="C468" s="69" t="str">
        <f t="shared" si="70"/>
        <v/>
      </c>
      <c r="D468" s="70" t="str">
        <f t="shared" si="65"/>
        <v/>
      </c>
      <c r="E468" s="70" t="str">
        <f t="shared" si="66"/>
        <v/>
      </c>
      <c r="F468" s="70" t="str">
        <f t="shared" si="66"/>
        <v/>
      </c>
      <c r="G468" s="70" t="str">
        <f t="shared" si="67"/>
        <v/>
      </c>
      <c r="H468" s="70" t="str">
        <f>IF(M468=0,"",1+COUNTIF(会員コール!$A$1:$A$198,M468))</f>
        <v/>
      </c>
      <c r="I468" s="71"/>
      <c r="J468" s="71" t="str">
        <f t="shared" si="68"/>
        <v/>
      </c>
      <c r="K468" s="14"/>
      <c r="L468" s="15"/>
      <c r="M468">
        <f t="shared" si="69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64"/>
        <v/>
      </c>
      <c r="C469" s="69" t="str">
        <f t="shared" si="70"/>
        <v/>
      </c>
      <c r="D469" s="70" t="str">
        <f t="shared" si="65"/>
        <v/>
      </c>
      <c r="E469" s="70" t="str">
        <f t="shared" si="66"/>
        <v/>
      </c>
      <c r="F469" s="70" t="str">
        <f t="shared" si="66"/>
        <v/>
      </c>
      <c r="G469" s="70" t="str">
        <f t="shared" si="67"/>
        <v/>
      </c>
      <c r="H469" s="70" t="str">
        <f>IF(M469=0,"",1+COUNTIF(会員コール!$A$1:$A$198,M469))</f>
        <v/>
      </c>
      <c r="I469" s="71"/>
      <c r="J469" s="71" t="str">
        <f t="shared" si="68"/>
        <v/>
      </c>
      <c r="K469" s="14"/>
      <c r="L469" s="15"/>
      <c r="M469">
        <f t="shared" si="69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64"/>
        <v/>
      </c>
      <c r="C470" s="69" t="str">
        <f t="shared" si="70"/>
        <v/>
      </c>
      <c r="D470" s="73" t="str">
        <f t="shared" si="65"/>
        <v/>
      </c>
      <c r="E470" s="73" t="str">
        <f t="shared" si="66"/>
        <v/>
      </c>
      <c r="F470" s="73" t="str">
        <f t="shared" si="66"/>
        <v/>
      </c>
      <c r="G470" s="73" t="str">
        <f t="shared" si="67"/>
        <v/>
      </c>
      <c r="H470" s="73" t="str">
        <f>IF(M470=0,"",1+COUNTIF(会員コール!$A$1:$A$198,M470))</f>
        <v/>
      </c>
      <c r="I470" s="74"/>
      <c r="J470" s="74" t="str">
        <f t="shared" si="68"/>
        <v/>
      </c>
      <c r="K470" s="14"/>
      <c r="L470" s="15"/>
      <c r="M470">
        <f t="shared" si="69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64"/>
        <v/>
      </c>
      <c r="C471" s="69" t="str">
        <f t="shared" si="70"/>
        <v/>
      </c>
      <c r="D471" s="70" t="str">
        <f t="shared" si="65"/>
        <v/>
      </c>
      <c r="E471" s="70" t="str">
        <f t="shared" si="66"/>
        <v/>
      </c>
      <c r="F471" s="70" t="str">
        <f t="shared" si="66"/>
        <v/>
      </c>
      <c r="G471" s="70" t="str">
        <f t="shared" si="67"/>
        <v/>
      </c>
      <c r="H471" s="70" t="str">
        <f>IF(M471=0,"",1+COUNTIF(会員コール!$A$1:$A$198,M471))</f>
        <v/>
      </c>
      <c r="I471" s="71"/>
      <c r="J471" s="71" t="str">
        <f t="shared" si="68"/>
        <v/>
      </c>
      <c r="K471" s="14"/>
      <c r="L471" s="15"/>
      <c r="M471">
        <f t="shared" si="69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64"/>
        <v/>
      </c>
      <c r="C472" s="69" t="str">
        <f t="shared" si="70"/>
        <v/>
      </c>
      <c r="D472" s="73" t="str">
        <f t="shared" si="65"/>
        <v/>
      </c>
      <c r="E472" s="73" t="str">
        <f t="shared" si="66"/>
        <v/>
      </c>
      <c r="F472" s="73" t="str">
        <f t="shared" si="66"/>
        <v/>
      </c>
      <c r="G472" s="73" t="str">
        <f t="shared" si="67"/>
        <v/>
      </c>
      <c r="H472" s="73" t="str">
        <f>IF(M472=0,"",1+COUNTIF(会員コール!$A$1:$A$198,M472))</f>
        <v/>
      </c>
      <c r="I472" s="74"/>
      <c r="J472" s="74" t="str">
        <f t="shared" si="68"/>
        <v/>
      </c>
      <c r="K472" s="14"/>
      <c r="L472" s="15"/>
      <c r="M472">
        <f t="shared" si="69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64"/>
        <v/>
      </c>
      <c r="C473" s="69" t="str">
        <f t="shared" si="70"/>
        <v/>
      </c>
      <c r="D473" s="70" t="str">
        <f t="shared" si="65"/>
        <v/>
      </c>
      <c r="E473" s="70" t="str">
        <f t="shared" si="66"/>
        <v/>
      </c>
      <c r="F473" s="70" t="str">
        <f t="shared" si="66"/>
        <v/>
      </c>
      <c r="G473" s="70" t="str">
        <f t="shared" si="67"/>
        <v/>
      </c>
      <c r="H473" s="70" t="str">
        <f>IF(M473=0,"",1+COUNTIF(会員コール!$A$1:$A$198,M473))</f>
        <v/>
      </c>
      <c r="I473" s="71"/>
      <c r="J473" s="71" t="str">
        <f t="shared" si="68"/>
        <v/>
      </c>
      <c r="K473" s="14"/>
      <c r="L473" s="15"/>
      <c r="M473">
        <f t="shared" si="69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64"/>
        <v/>
      </c>
      <c r="C474" s="69" t="str">
        <f t="shared" si="70"/>
        <v/>
      </c>
      <c r="D474" s="73" t="str">
        <f t="shared" si="65"/>
        <v/>
      </c>
      <c r="E474" s="73" t="str">
        <f t="shared" si="66"/>
        <v/>
      </c>
      <c r="F474" s="73" t="str">
        <f t="shared" si="66"/>
        <v/>
      </c>
      <c r="G474" s="73" t="str">
        <f t="shared" si="67"/>
        <v/>
      </c>
      <c r="H474" s="73" t="str">
        <f>IF(M474=0,"",1+COUNTIF(会員コール!$A$1:$A$198,M474))</f>
        <v/>
      </c>
      <c r="I474" s="74"/>
      <c r="J474" s="74" t="str">
        <f t="shared" si="68"/>
        <v/>
      </c>
      <c r="K474" s="14"/>
      <c r="L474" s="15"/>
      <c r="M474">
        <f t="shared" si="69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64"/>
        <v/>
      </c>
      <c r="C475" s="69" t="str">
        <f t="shared" si="70"/>
        <v/>
      </c>
      <c r="D475" s="70" t="str">
        <f t="shared" si="65"/>
        <v/>
      </c>
      <c r="E475" s="70" t="str">
        <f t="shared" si="66"/>
        <v/>
      </c>
      <c r="F475" s="70" t="str">
        <f t="shared" si="66"/>
        <v/>
      </c>
      <c r="G475" s="70" t="str">
        <f t="shared" si="67"/>
        <v/>
      </c>
      <c r="H475" s="70" t="str">
        <f>IF(M475=0,"",1+COUNTIF(会員コール!$A$1:$A$198,M475))</f>
        <v/>
      </c>
      <c r="I475" s="71"/>
      <c r="J475" s="71" t="str">
        <f t="shared" si="68"/>
        <v/>
      </c>
      <c r="K475" s="14"/>
      <c r="L475" s="15"/>
      <c r="M475">
        <f t="shared" si="69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64"/>
        <v/>
      </c>
      <c r="C476" s="69" t="str">
        <f t="shared" si="70"/>
        <v/>
      </c>
      <c r="D476" s="73" t="str">
        <f t="shared" si="65"/>
        <v/>
      </c>
      <c r="E476" s="73" t="str">
        <f t="shared" si="66"/>
        <v/>
      </c>
      <c r="F476" s="73" t="str">
        <f t="shared" si="66"/>
        <v/>
      </c>
      <c r="G476" s="73" t="str">
        <f t="shared" si="67"/>
        <v/>
      </c>
      <c r="H476" s="73" t="str">
        <f>IF(M476=0,"",1+COUNTIF(会員コール!$A$1:$A$198,M476))</f>
        <v/>
      </c>
      <c r="I476" s="74"/>
      <c r="J476" s="74" t="str">
        <f t="shared" si="68"/>
        <v/>
      </c>
      <c r="K476" s="14"/>
      <c r="L476" s="15"/>
      <c r="M476">
        <f t="shared" si="69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si="64"/>
        <v/>
      </c>
      <c r="C477" s="69" t="str">
        <f t="shared" si="70"/>
        <v/>
      </c>
      <c r="D477" s="70" t="str">
        <f t="shared" si="65"/>
        <v/>
      </c>
      <c r="E477" s="70" t="str">
        <f t="shared" ref="E477:F494" si="71">IF(Q477="","",Q477)</f>
        <v/>
      </c>
      <c r="F477" s="70" t="str">
        <f t="shared" si="71"/>
        <v/>
      </c>
      <c r="G477" s="70" t="str">
        <f t="shared" si="67"/>
        <v/>
      </c>
      <c r="H477" s="70" t="str">
        <f>IF(M477=0,"",1+COUNTIF(会員コール!$A$1:$A$198,M477))</f>
        <v/>
      </c>
      <c r="I477" s="71"/>
      <c r="J477" s="71" t="str">
        <f t="shared" si="68"/>
        <v/>
      </c>
      <c r="K477" s="14"/>
      <c r="L477" s="15"/>
      <c r="M477">
        <f t="shared" si="69"/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64"/>
        <v/>
      </c>
      <c r="C478" s="69" t="str">
        <f t="shared" si="70"/>
        <v/>
      </c>
      <c r="D478" s="73" t="str">
        <f t="shared" si="65"/>
        <v/>
      </c>
      <c r="E478" s="73" t="str">
        <f t="shared" si="71"/>
        <v/>
      </c>
      <c r="F478" s="73" t="str">
        <f t="shared" si="71"/>
        <v/>
      </c>
      <c r="G478" s="73" t="str">
        <f t="shared" si="67"/>
        <v/>
      </c>
      <c r="H478" s="73" t="str">
        <f>IF(M478=0,"",1+COUNTIF(会員コール!$A$1:$A$198,M478))</f>
        <v/>
      </c>
      <c r="I478" s="74"/>
      <c r="J478" s="74" t="str">
        <f t="shared" si="68"/>
        <v/>
      </c>
      <c r="K478" s="14"/>
      <c r="L478" s="15"/>
      <c r="M478">
        <f t="shared" si="69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64"/>
        <v/>
      </c>
      <c r="C479" s="69" t="str">
        <f t="shared" si="70"/>
        <v/>
      </c>
      <c r="D479" s="70" t="str">
        <f t="shared" si="65"/>
        <v/>
      </c>
      <c r="E479" s="70" t="str">
        <f t="shared" si="71"/>
        <v/>
      </c>
      <c r="F479" s="70" t="str">
        <f t="shared" si="71"/>
        <v/>
      </c>
      <c r="G479" s="70" t="str">
        <f t="shared" si="67"/>
        <v/>
      </c>
      <c r="H479" s="70" t="str">
        <f>IF(M479=0,"",1+COUNTIF(会員コール!$A$1:$A$198,M479))</f>
        <v/>
      </c>
      <c r="I479" s="71"/>
      <c r="J479" s="71" t="str">
        <f t="shared" si="68"/>
        <v/>
      </c>
      <c r="K479" s="14"/>
      <c r="L479" s="15"/>
      <c r="M479">
        <f t="shared" si="69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64"/>
        <v/>
      </c>
      <c r="C480" s="69" t="str">
        <f t="shared" si="70"/>
        <v/>
      </c>
      <c r="D480" s="73" t="str">
        <f t="shared" si="65"/>
        <v/>
      </c>
      <c r="E480" s="73" t="str">
        <f t="shared" si="71"/>
        <v/>
      </c>
      <c r="F480" s="73" t="str">
        <f t="shared" si="71"/>
        <v/>
      </c>
      <c r="G480" s="73" t="str">
        <f t="shared" si="67"/>
        <v/>
      </c>
      <c r="H480" s="73" t="str">
        <f>IF(M480=0,"",1+COUNTIF(会員コール!$A$1:$A$198,M480))</f>
        <v/>
      </c>
      <c r="I480" s="74"/>
      <c r="J480" s="74" t="str">
        <f t="shared" si="68"/>
        <v/>
      </c>
      <c r="K480" s="14"/>
      <c r="L480" s="15"/>
      <c r="M480">
        <f t="shared" si="69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64"/>
        <v/>
      </c>
      <c r="C481" s="69" t="str">
        <f t="shared" si="70"/>
        <v/>
      </c>
      <c r="D481" s="70" t="str">
        <f t="shared" si="65"/>
        <v/>
      </c>
      <c r="E481" s="70" t="str">
        <f t="shared" si="71"/>
        <v/>
      </c>
      <c r="F481" s="70" t="str">
        <f t="shared" si="71"/>
        <v/>
      </c>
      <c r="G481" s="70" t="str">
        <f t="shared" si="67"/>
        <v/>
      </c>
      <c r="H481" s="70" t="str">
        <f>IF(M481=0,"",1+COUNTIF(会員コール!$A$1:$A$198,M481))</f>
        <v/>
      </c>
      <c r="I481" s="71"/>
      <c r="J481" s="71" t="str">
        <f t="shared" si="68"/>
        <v/>
      </c>
      <c r="K481" s="14"/>
      <c r="L481" s="15"/>
      <c r="M481">
        <f t="shared" si="69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64"/>
        <v/>
      </c>
      <c r="C482" s="69" t="str">
        <f t="shared" si="70"/>
        <v/>
      </c>
      <c r="D482" s="73" t="str">
        <f t="shared" si="65"/>
        <v/>
      </c>
      <c r="E482" s="73" t="str">
        <f t="shared" si="71"/>
        <v/>
      </c>
      <c r="F482" s="73" t="str">
        <f t="shared" si="71"/>
        <v/>
      </c>
      <c r="G482" s="73" t="str">
        <f t="shared" si="67"/>
        <v/>
      </c>
      <c r="H482" s="73" t="str">
        <f>IF(M482=0,"",1+COUNTIF(会員コール!$A$1:$A$198,M482))</f>
        <v/>
      </c>
      <c r="I482" s="74"/>
      <c r="J482" s="74" t="str">
        <f t="shared" si="68"/>
        <v/>
      </c>
      <c r="K482" s="14"/>
      <c r="L482" s="15"/>
      <c r="M482">
        <f t="shared" si="69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64"/>
        <v/>
      </c>
      <c r="C483" s="69" t="str">
        <f t="shared" si="70"/>
        <v/>
      </c>
      <c r="D483" s="70" t="str">
        <f t="shared" si="65"/>
        <v/>
      </c>
      <c r="E483" s="70" t="str">
        <f t="shared" si="71"/>
        <v/>
      </c>
      <c r="F483" s="70" t="str">
        <f t="shared" si="71"/>
        <v/>
      </c>
      <c r="G483" s="70" t="str">
        <f t="shared" si="67"/>
        <v/>
      </c>
      <c r="H483" s="70" t="str">
        <f>IF(M483=0,"",1+COUNTIF(会員コール!$A$1:$A$198,M483))</f>
        <v/>
      </c>
      <c r="I483" s="71"/>
      <c r="J483" s="71" t="str">
        <f t="shared" si="68"/>
        <v/>
      </c>
      <c r="K483" s="14"/>
      <c r="L483" s="15"/>
      <c r="M483">
        <f t="shared" si="69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64"/>
        <v/>
      </c>
      <c r="C484" s="69" t="str">
        <f t="shared" si="70"/>
        <v/>
      </c>
      <c r="D484" s="73" t="str">
        <f t="shared" si="65"/>
        <v/>
      </c>
      <c r="E484" s="73" t="str">
        <f t="shared" si="71"/>
        <v/>
      </c>
      <c r="F484" s="73" t="str">
        <f t="shared" si="71"/>
        <v/>
      </c>
      <c r="G484" s="73" t="str">
        <f t="shared" si="67"/>
        <v/>
      </c>
      <c r="H484" s="73" t="str">
        <f>IF(M484=0,"",1+COUNTIF(会員コール!$A$1:$A$198,M484))</f>
        <v/>
      </c>
      <c r="I484" s="74"/>
      <c r="J484" s="74" t="str">
        <f t="shared" si="68"/>
        <v/>
      </c>
      <c r="K484" s="14"/>
      <c r="L484" s="15"/>
      <c r="M484">
        <f t="shared" si="69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64"/>
        <v/>
      </c>
      <c r="C485" s="69" t="str">
        <f t="shared" si="70"/>
        <v/>
      </c>
      <c r="D485" s="70" t="str">
        <f t="shared" si="65"/>
        <v/>
      </c>
      <c r="E485" s="70" t="str">
        <f t="shared" si="71"/>
        <v/>
      </c>
      <c r="F485" s="70" t="str">
        <f t="shared" si="71"/>
        <v/>
      </c>
      <c r="G485" s="70" t="str">
        <f t="shared" si="67"/>
        <v/>
      </c>
      <c r="H485" s="70" t="str">
        <f>IF(M485=0,"",1+COUNTIF(会員コール!$A$1:$A$198,M485))</f>
        <v/>
      </c>
      <c r="I485" s="71"/>
      <c r="J485" s="71" t="str">
        <f t="shared" si="68"/>
        <v/>
      </c>
      <c r="K485" s="14"/>
      <c r="L485" s="15"/>
      <c r="M485">
        <f t="shared" si="69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64"/>
        <v/>
      </c>
      <c r="C486" s="69" t="str">
        <f t="shared" si="70"/>
        <v/>
      </c>
      <c r="D486" s="70" t="str">
        <f t="shared" si="65"/>
        <v/>
      </c>
      <c r="E486" s="70" t="str">
        <f t="shared" si="71"/>
        <v/>
      </c>
      <c r="F486" s="70" t="str">
        <f t="shared" si="71"/>
        <v/>
      </c>
      <c r="G486" s="70" t="str">
        <f t="shared" si="67"/>
        <v/>
      </c>
      <c r="H486" s="70" t="str">
        <f>IF(M486=0,"",1+COUNTIF(会員コール!$A$1:$A$198,M486))</f>
        <v/>
      </c>
      <c r="I486" s="71"/>
      <c r="J486" s="71" t="str">
        <f t="shared" si="68"/>
        <v/>
      </c>
      <c r="K486" s="14"/>
      <c r="L486" s="15"/>
      <c r="M486">
        <f t="shared" si="69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64"/>
        <v/>
      </c>
      <c r="C487" s="69" t="str">
        <f t="shared" si="70"/>
        <v/>
      </c>
      <c r="D487" s="73" t="str">
        <f t="shared" si="65"/>
        <v/>
      </c>
      <c r="E487" s="73" t="str">
        <f t="shared" si="71"/>
        <v/>
      </c>
      <c r="F487" s="73" t="str">
        <f t="shared" si="71"/>
        <v/>
      </c>
      <c r="G487" s="73" t="str">
        <f t="shared" si="67"/>
        <v/>
      </c>
      <c r="H487" s="73" t="str">
        <f>IF(M487=0,"",1+COUNTIF(会員コール!$A$1:$A$198,M487))</f>
        <v/>
      </c>
      <c r="I487" s="74"/>
      <c r="J487" s="74" t="str">
        <f t="shared" si="68"/>
        <v/>
      </c>
      <c r="K487" s="14"/>
      <c r="L487" s="15"/>
      <c r="M487">
        <f t="shared" si="69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64"/>
        <v/>
      </c>
      <c r="C488" s="69" t="str">
        <f t="shared" si="70"/>
        <v/>
      </c>
      <c r="D488" s="70" t="str">
        <f t="shared" si="65"/>
        <v/>
      </c>
      <c r="E488" s="70" t="str">
        <f t="shared" si="71"/>
        <v/>
      </c>
      <c r="F488" s="70" t="str">
        <f t="shared" si="71"/>
        <v/>
      </c>
      <c r="G488" s="70" t="str">
        <f t="shared" si="67"/>
        <v/>
      </c>
      <c r="H488" s="70" t="str">
        <f>IF(M488=0,"",1+COUNTIF(会員コール!$A$1:$A$198,M488))</f>
        <v/>
      </c>
      <c r="I488" s="71"/>
      <c r="J488" s="71" t="str">
        <f t="shared" si="68"/>
        <v/>
      </c>
      <c r="K488" s="14"/>
      <c r="L488" s="15"/>
      <c r="M488">
        <f t="shared" si="69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64"/>
        <v/>
      </c>
      <c r="C489" s="69" t="str">
        <f t="shared" si="70"/>
        <v/>
      </c>
      <c r="D489" s="73" t="str">
        <f t="shared" si="65"/>
        <v/>
      </c>
      <c r="E489" s="73" t="str">
        <f t="shared" si="71"/>
        <v/>
      </c>
      <c r="F489" s="73" t="str">
        <f t="shared" si="71"/>
        <v/>
      </c>
      <c r="G489" s="73" t="str">
        <f t="shared" si="67"/>
        <v/>
      </c>
      <c r="H489" s="73" t="str">
        <f>IF(M489=0,"",1+COUNTIF(会員コール!$A$1:$A$198,M489))</f>
        <v/>
      </c>
      <c r="I489" s="74"/>
      <c r="J489" s="74" t="str">
        <f t="shared" si="68"/>
        <v/>
      </c>
      <c r="K489" s="14"/>
      <c r="L489" s="15"/>
      <c r="M489">
        <f t="shared" si="69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64"/>
        <v/>
      </c>
      <c r="C490" s="69" t="str">
        <f t="shared" si="70"/>
        <v/>
      </c>
      <c r="D490" s="70" t="str">
        <f t="shared" si="65"/>
        <v/>
      </c>
      <c r="E490" s="70" t="str">
        <f t="shared" si="71"/>
        <v/>
      </c>
      <c r="F490" s="70" t="str">
        <f t="shared" si="71"/>
        <v/>
      </c>
      <c r="G490" s="70" t="str">
        <f t="shared" si="67"/>
        <v/>
      </c>
      <c r="H490" s="70" t="str">
        <f>IF(M490=0,"",1+COUNTIF(会員コール!$A$1:$A$198,M490))</f>
        <v/>
      </c>
      <c r="I490" s="71"/>
      <c r="J490" s="71" t="str">
        <f t="shared" si="68"/>
        <v/>
      </c>
      <c r="K490" s="14"/>
      <c r="L490" s="15"/>
      <c r="M490">
        <f t="shared" si="69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64"/>
        <v/>
      </c>
      <c r="C491" s="69" t="str">
        <f t="shared" si="70"/>
        <v/>
      </c>
      <c r="D491" s="73" t="str">
        <f t="shared" si="65"/>
        <v/>
      </c>
      <c r="E491" s="73" t="str">
        <f t="shared" si="71"/>
        <v/>
      </c>
      <c r="F491" s="73" t="str">
        <f t="shared" si="71"/>
        <v/>
      </c>
      <c r="G491" s="73" t="str">
        <f t="shared" si="67"/>
        <v/>
      </c>
      <c r="H491" s="73" t="str">
        <f>IF(M491=0,"",1+COUNTIF(会員コール!$A$1:$A$198,M491))</f>
        <v/>
      </c>
      <c r="I491" s="74"/>
      <c r="J491" s="74" t="str">
        <f t="shared" si="68"/>
        <v/>
      </c>
      <c r="K491" s="14"/>
      <c r="L491" s="15"/>
      <c r="M491">
        <f t="shared" si="69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64"/>
        <v/>
      </c>
      <c r="C492" s="69" t="str">
        <f t="shared" si="70"/>
        <v/>
      </c>
      <c r="D492" s="70" t="str">
        <f t="shared" si="65"/>
        <v/>
      </c>
      <c r="E492" s="70" t="str">
        <f t="shared" si="71"/>
        <v/>
      </c>
      <c r="F492" s="70" t="str">
        <f t="shared" si="71"/>
        <v/>
      </c>
      <c r="G492" s="70" t="str">
        <f t="shared" si="67"/>
        <v/>
      </c>
      <c r="H492" s="70" t="str">
        <f>IF(M492=0,"",1+COUNTIF(会員コール!$A$1:$A$198,M492))</f>
        <v/>
      </c>
      <c r="I492" s="71"/>
      <c r="J492" s="71" t="str">
        <f t="shared" si="68"/>
        <v/>
      </c>
      <c r="K492" s="14"/>
      <c r="L492" s="15"/>
      <c r="M492">
        <f t="shared" si="69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64"/>
        <v/>
      </c>
      <c r="C493" s="69" t="str">
        <f t="shared" si="70"/>
        <v/>
      </c>
      <c r="D493" s="70" t="str">
        <f t="shared" si="65"/>
        <v/>
      </c>
      <c r="E493" s="70" t="str">
        <f t="shared" si="71"/>
        <v/>
      </c>
      <c r="F493" s="70" t="str">
        <f t="shared" si="71"/>
        <v/>
      </c>
      <c r="G493" s="70" t="str">
        <f t="shared" si="67"/>
        <v/>
      </c>
      <c r="H493" s="70" t="str">
        <f>IF(M493=0,"",1+COUNTIF(会員コール!$A$1:$A$198,M493))</f>
        <v/>
      </c>
      <c r="I493" s="71"/>
      <c r="J493" s="71" t="str">
        <f t="shared" si="68"/>
        <v/>
      </c>
      <c r="K493" s="14"/>
      <c r="L493" s="15"/>
      <c r="M493">
        <f t="shared" si="69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64"/>
        <v/>
      </c>
      <c r="C494" s="76" t="str">
        <f>IF(P494="","",LEFT(P494,6))</f>
        <v/>
      </c>
      <c r="D494" s="77" t="str">
        <f t="shared" si="65"/>
        <v/>
      </c>
      <c r="E494" s="77" t="str">
        <f t="shared" si="71"/>
        <v/>
      </c>
      <c r="F494" s="77" t="str">
        <f t="shared" si="71"/>
        <v/>
      </c>
      <c r="G494" s="77" t="str">
        <f t="shared" si="67"/>
        <v/>
      </c>
      <c r="H494" s="77" t="str">
        <f>IF(M494=0,"",1+COUNTIF(会員コール!$A$1:$A$198,M494))</f>
        <v/>
      </c>
      <c r="I494" s="78"/>
      <c r="J494" s="78" t="str">
        <f t="shared" si="68"/>
        <v/>
      </c>
      <c r="K494" s="14"/>
      <c r="L494" s="15"/>
      <c r="M494">
        <f t="shared" si="69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9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10</v>
      </c>
      <c r="C497" s="170"/>
      <c r="D497" s="47" t="str">
        <f>基本データ入力!$B$8</f>
        <v>JA1QRZ</v>
      </c>
      <c r="E497" s="52" t="s">
        <v>136</v>
      </c>
      <c r="F497" s="47" t="s">
        <v>310</v>
      </c>
      <c r="G497" s="171" t="s">
        <v>137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11</v>
      </c>
      <c r="C498" s="91" t="s">
        <v>411</v>
      </c>
      <c r="D498" s="18" t="s">
        <v>12</v>
      </c>
      <c r="E498" s="172" t="s">
        <v>13</v>
      </c>
      <c r="F498" s="172"/>
      <c r="G498" s="18" t="s">
        <v>14</v>
      </c>
      <c r="H498" s="17" t="s">
        <v>15</v>
      </c>
      <c r="I498" s="18" t="s">
        <v>16</v>
      </c>
      <c r="J498" s="18" t="s">
        <v>17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49" si="72">IF(O500="","",O500)</f>
        <v/>
      </c>
      <c r="C500" s="65" t="str">
        <f>IF(P500="","",LEFT(P500,6))</f>
        <v/>
      </c>
      <c r="D500" s="66" t="str">
        <f t="shared" ref="D500:D549" si="73">IF(N500="","",N500)</f>
        <v/>
      </c>
      <c r="E500" s="66" t="str">
        <f t="shared" ref="E500:F531" si="74">IF(Q500="","",Q500)</f>
        <v/>
      </c>
      <c r="F500" s="66" t="str">
        <f t="shared" si="74"/>
        <v/>
      </c>
      <c r="G500" s="66" t="str">
        <f t="shared" ref="G500:G549" si="75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49" si="76">IF(T500="","",T500)</f>
        <v/>
      </c>
      <c r="K500" s="14"/>
      <c r="L500" s="49"/>
      <c r="M500">
        <f t="shared" ref="M500:M549" si="77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72"/>
        <v/>
      </c>
      <c r="C501" s="69" t="str">
        <f>IF(P501="","",LEFT(P501,6))</f>
        <v/>
      </c>
      <c r="D501" s="70" t="str">
        <f t="shared" si="73"/>
        <v/>
      </c>
      <c r="E501" s="70" t="str">
        <f t="shared" si="74"/>
        <v/>
      </c>
      <c r="F501" s="70" t="str">
        <f t="shared" si="74"/>
        <v/>
      </c>
      <c r="G501" s="70" t="str">
        <f t="shared" si="75"/>
        <v/>
      </c>
      <c r="H501" s="70" t="str">
        <f>IF(M501=0,"",1+COUNTIF(会員コール!$A$1:$A$198,M501))</f>
        <v/>
      </c>
      <c r="I501" s="71"/>
      <c r="J501" s="71" t="str">
        <f t="shared" si="76"/>
        <v/>
      </c>
      <c r="K501" s="14"/>
      <c r="L501" s="49"/>
      <c r="M501">
        <f t="shared" si="77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72"/>
        <v/>
      </c>
      <c r="C502" s="69" t="str">
        <f t="shared" ref="C502:C548" si="78">IF(P502="","",LEFT(P502,6))</f>
        <v/>
      </c>
      <c r="D502" s="70" t="str">
        <f t="shared" si="73"/>
        <v/>
      </c>
      <c r="E502" s="70" t="str">
        <f t="shared" si="74"/>
        <v/>
      </c>
      <c r="F502" s="70" t="str">
        <f t="shared" si="74"/>
        <v/>
      </c>
      <c r="G502" s="70" t="str">
        <f t="shared" si="75"/>
        <v/>
      </c>
      <c r="H502" s="70" t="str">
        <f>IF(M502=0,"",1+COUNTIF(会員コール!$A$1:$A$198,M502))</f>
        <v/>
      </c>
      <c r="I502" s="71"/>
      <c r="J502" s="71" t="str">
        <f t="shared" si="76"/>
        <v/>
      </c>
      <c r="K502" s="14"/>
      <c r="L502" s="49"/>
      <c r="M502">
        <f t="shared" si="77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72"/>
        <v/>
      </c>
      <c r="C503" s="69" t="str">
        <f t="shared" si="78"/>
        <v/>
      </c>
      <c r="D503" s="70" t="str">
        <f t="shared" si="73"/>
        <v/>
      </c>
      <c r="E503" s="70" t="str">
        <f t="shared" si="74"/>
        <v/>
      </c>
      <c r="F503" s="70" t="str">
        <f t="shared" si="74"/>
        <v/>
      </c>
      <c r="G503" s="70" t="str">
        <f t="shared" si="75"/>
        <v/>
      </c>
      <c r="H503" s="70" t="str">
        <f>IF(M503=0,"",1+COUNTIF(会員コール!$A$1:$A$198,M503))</f>
        <v/>
      </c>
      <c r="I503" s="71"/>
      <c r="J503" s="71" t="str">
        <f t="shared" si="76"/>
        <v/>
      </c>
      <c r="K503" s="14"/>
      <c r="L503" s="49"/>
      <c r="M503">
        <f t="shared" si="77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72"/>
        <v/>
      </c>
      <c r="C504" s="69" t="str">
        <f t="shared" si="78"/>
        <v/>
      </c>
      <c r="D504" s="70" t="str">
        <f t="shared" si="73"/>
        <v/>
      </c>
      <c r="E504" s="70" t="str">
        <f t="shared" si="74"/>
        <v/>
      </c>
      <c r="F504" s="70" t="str">
        <f t="shared" si="74"/>
        <v/>
      </c>
      <c r="G504" s="70" t="str">
        <f t="shared" si="75"/>
        <v/>
      </c>
      <c r="H504" s="70" t="str">
        <f>IF(M504=0,"",1+COUNTIF(会員コール!$A$1:$A$198,M504))</f>
        <v/>
      </c>
      <c r="I504" s="71"/>
      <c r="J504" s="71" t="str">
        <f t="shared" si="76"/>
        <v/>
      </c>
      <c r="K504" s="14"/>
      <c r="L504" s="49"/>
      <c r="M504">
        <f t="shared" si="77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72"/>
        <v/>
      </c>
      <c r="C505" s="69" t="str">
        <f t="shared" si="78"/>
        <v/>
      </c>
      <c r="D505" s="70" t="str">
        <f t="shared" si="73"/>
        <v/>
      </c>
      <c r="E505" s="70" t="str">
        <f t="shared" si="74"/>
        <v/>
      </c>
      <c r="F505" s="70" t="str">
        <f t="shared" si="74"/>
        <v/>
      </c>
      <c r="G505" s="70" t="str">
        <f t="shared" si="75"/>
        <v/>
      </c>
      <c r="H505" s="70" t="str">
        <f>IF(M505=0,"",1+COUNTIF(会員コール!$A$1:$A$198,M505))</f>
        <v/>
      </c>
      <c r="I505" s="71"/>
      <c r="J505" s="71" t="str">
        <f t="shared" si="76"/>
        <v/>
      </c>
      <c r="K505" s="14"/>
      <c r="L505" s="49"/>
      <c r="M505">
        <f t="shared" si="77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72"/>
        <v/>
      </c>
      <c r="C506" s="69" t="str">
        <f t="shared" si="78"/>
        <v/>
      </c>
      <c r="D506" s="70" t="str">
        <f t="shared" si="73"/>
        <v/>
      </c>
      <c r="E506" s="70" t="str">
        <f t="shared" si="74"/>
        <v/>
      </c>
      <c r="F506" s="70" t="str">
        <f t="shared" si="74"/>
        <v/>
      </c>
      <c r="G506" s="70" t="str">
        <f t="shared" si="75"/>
        <v/>
      </c>
      <c r="H506" s="70" t="str">
        <f>IF(M506=0,"",1+COUNTIF(会員コール!$A$1:$A$198,M506))</f>
        <v/>
      </c>
      <c r="I506" s="71"/>
      <c r="J506" s="71" t="str">
        <f t="shared" si="76"/>
        <v/>
      </c>
      <c r="K506" s="14"/>
      <c r="L506" s="49"/>
      <c r="M506">
        <f t="shared" si="77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72"/>
        <v/>
      </c>
      <c r="C507" s="69" t="str">
        <f t="shared" si="78"/>
        <v/>
      </c>
      <c r="D507" s="70" t="str">
        <f t="shared" si="73"/>
        <v/>
      </c>
      <c r="E507" s="70" t="str">
        <f t="shared" si="74"/>
        <v/>
      </c>
      <c r="F507" s="70" t="str">
        <f t="shared" si="74"/>
        <v/>
      </c>
      <c r="G507" s="70" t="str">
        <f t="shared" si="75"/>
        <v/>
      </c>
      <c r="H507" s="70" t="str">
        <f>IF(M507=0,"",1+COUNTIF(会員コール!$A$1:$A$198,M507))</f>
        <v/>
      </c>
      <c r="I507" s="71"/>
      <c r="J507" s="71" t="str">
        <f t="shared" si="76"/>
        <v/>
      </c>
      <c r="K507" s="14"/>
      <c r="L507" s="49"/>
      <c r="M507">
        <f t="shared" si="77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72"/>
        <v/>
      </c>
      <c r="C508" s="69" t="str">
        <f t="shared" si="78"/>
        <v/>
      </c>
      <c r="D508" s="70" t="str">
        <f t="shared" si="73"/>
        <v/>
      </c>
      <c r="E508" s="70" t="str">
        <f t="shared" si="74"/>
        <v/>
      </c>
      <c r="F508" s="70" t="str">
        <f t="shared" si="74"/>
        <v/>
      </c>
      <c r="G508" s="70" t="str">
        <f t="shared" si="75"/>
        <v/>
      </c>
      <c r="H508" s="70" t="str">
        <f>IF(M508=0,"",1+COUNTIF(会員コール!$A$1:$A$198,M508))</f>
        <v/>
      </c>
      <c r="I508" s="71"/>
      <c r="J508" s="71" t="str">
        <f t="shared" si="76"/>
        <v/>
      </c>
      <c r="K508" s="14"/>
      <c r="L508" s="49"/>
      <c r="M508">
        <f t="shared" si="77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72"/>
        <v/>
      </c>
      <c r="C509" s="69" t="str">
        <f t="shared" si="78"/>
        <v/>
      </c>
      <c r="D509" s="70" t="str">
        <f t="shared" si="73"/>
        <v/>
      </c>
      <c r="E509" s="70" t="str">
        <f t="shared" si="74"/>
        <v/>
      </c>
      <c r="F509" s="70" t="str">
        <f t="shared" si="74"/>
        <v/>
      </c>
      <c r="G509" s="70" t="str">
        <f t="shared" si="75"/>
        <v/>
      </c>
      <c r="H509" s="70" t="str">
        <f>IF(M509=0,"",1+COUNTIF(会員コール!$A$1:$A$198,M509))</f>
        <v/>
      </c>
      <c r="I509" s="71"/>
      <c r="J509" s="71" t="str">
        <f t="shared" si="76"/>
        <v/>
      </c>
      <c r="K509" s="14"/>
      <c r="L509" s="49"/>
      <c r="M509">
        <f t="shared" si="77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72"/>
        <v/>
      </c>
      <c r="C510" s="69" t="str">
        <f t="shared" si="78"/>
        <v/>
      </c>
      <c r="D510" s="70" t="str">
        <f t="shared" si="73"/>
        <v/>
      </c>
      <c r="E510" s="70" t="str">
        <f t="shared" si="74"/>
        <v/>
      </c>
      <c r="F510" s="70" t="str">
        <f t="shared" si="74"/>
        <v/>
      </c>
      <c r="G510" s="70" t="str">
        <f t="shared" si="75"/>
        <v/>
      </c>
      <c r="H510" s="70" t="str">
        <f>IF(M510=0,"",1+COUNTIF(会員コール!$A$1:$A$198,M510))</f>
        <v/>
      </c>
      <c r="I510" s="71"/>
      <c r="J510" s="71" t="str">
        <f t="shared" si="76"/>
        <v/>
      </c>
      <c r="K510" s="14"/>
      <c r="L510" s="49"/>
      <c r="M510">
        <f t="shared" si="77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72"/>
        <v/>
      </c>
      <c r="C511" s="69" t="str">
        <f t="shared" si="78"/>
        <v/>
      </c>
      <c r="D511" s="70" t="str">
        <f t="shared" si="73"/>
        <v/>
      </c>
      <c r="E511" s="70" t="str">
        <f t="shared" si="74"/>
        <v/>
      </c>
      <c r="F511" s="70" t="str">
        <f t="shared" si="74"/>
        <v/>
      </c>
      <c r="G511" s="70" t="str">
        <f t="shared" si="75"/>
        <v/>
      </c>
      <c r="H511" s="70" t="str">
        <f>IF(M511=0,"",1+COUNTIF(会員コール!$A$1:$A$198,M511))</f>
        <v/>
      </c>
      <c r="I511" s="71"/>
      <c r="J511" s="71" t="str">
        <f t="shared" si="76"/>
        <v/>
      </c>
      <c r="K511" s="14"/>
      <c r="L511" s="49"/>
      <c r="M511">
        <f t="shared" si="77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72"/>
        <v/>
      </c>
      <c r="C512" s="69" t="str">
        <f t="shared" si="78"/>
        <v/>
      </c>
      <c r="D512" s="70" t="str">
        <f t="shared" si="73"/>
        <v/>
      </c>
      <c r="E512" s="70" t="str">
        <f t="shared" si="74"/>
        <v/>
      </c>
      <c r="F512" s="70" t="str">
        <f t="shared" si="74"/>
        <v/>
      </c>
      <c r="G512" s="70" t="str">
        <f t="shared" si="75"/>
        <v/>
      </c>
      <c r="H512" s="70" t="str">
        <f>IF(M512=0,"",1+COUNTIF(会員コール!$A$1:$A$198,M512))</f>
        <v/>
      </c>
      <c r="I512" s="71"/>
      <c r="J512" s="71" t="str">
        <f t="shared" si="76"/>
        <v/>
      </c>
      <c r="K512" s="14"/>
      <c r="L512" s="49"/>
      <c r="M512">
        <f t="shared" si="77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72"/>
        <v/>
      </c>
      <c r="C513" s="69" t="str">
        <f t="shared" si="78"/>
        <v/>
      </c>
      <c r="D513" s="70" t="str">
        <f t="shared" si="73"/>
        <v/>
      </c>
      <c r="E513" s="70" t="str">
        <f t="shared" si="74"/>
        <v/>
      </c>
      <c r="F513" s="70" t="str">
        <f t="shared" si="74"/>
        <v/>
      </c>
      <c r="G513" s="70" t="str">
        <f t="shared" si="75"/>
        <v/>
      </c>
      <c r="H513" s="70" t="str">
        <f>IF(M513=0,"",1+COUNTIF(会員コール!$A$1:$A$198,M513))</f>
        <v/>
      </c>
      <c r="I513" s="71"/>
      <c r="J513" s="71" t="str">
        <f t="shared" si="76"/>
        <v/>
      </c>
      <c r="K513" s="14"/>
      <c r="L513" s="49"/>
      <c r="M513">
        <f t="shared" si="77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72"/>
        <v/>
      </c>
      <c r="C514" s="69" t="str">
        <f t="shared" si="78"/>
        <v/>
      </c>
      <c r="D514" s="70" t="str">
        <f t="shared" si="73"/>
        <v/>
      </c>
      <c r="E514" s="70" t="str">
        <f t="shared" si="74"/>
        <v/>
      </c>
      <c r="F514" s="70" t="str">
        <f t="shared" si="74"/>
        <v/>
      </c>
      <c r="G514" s="70" t="str">
        <f t="shared" si="75"/>
        <v/>
      </c>
      <c r="H514" s="70" t="str">
        <f>IF(M514=0,"",1+COUNTIF(会員コール!$A$1:$A$198,M514))</f>
        <v/>
      </c>
      <c r="I514" s="71"/>
      <c r="J514" s="71" t="str">
        <f t="shared" si="76"/>
        <v/>
      </c>
      <c r="K514" s="14"/>
      <c r="L514" s="49"/>
      <c r="M514">
        <f t="shared" si="77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72"/>
        <v/>
      </c>
      <c r="C515" s="69" t="str">
        <f t="shared" si="78"/>
        <v/>
      </c>
      <c r="D515" s="70" t="str">
        <f t="shared" si="73"/>
        <v/>
      </c>
      <c r="E515" s="70" t="str">
        <f t="shared" si="74"/>
        <v/>
      </c>
      <c r="F515" s="70" t="str">
        <f t="shared" si="74"/>
        <v/>
      </c>
      <c r="G515" s="70" t="str">
        <f t="shared" si="75"/>
        <v/>
      </c>
      <c r="H515" s="70" t="str">
        <f>IF(M515=0,"",1+COUNTIF(会員コール!$A$1:$A$198,M515))</f>
        <v/>
      </c>
      <c r="I515" s="71"/>
      <c r="J515" s="71" t="str">
        <f t="shared" si="76"/>
        <v/>
      </c>
      <c r="K515" s="14"/>
      <c r="L515" s="49"/>
      <c r="M515">
        <f t="shared" si="77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72"/>
        <v/>
      </c>
      <c r="C516" s="69" t="str">
        <f t="shared" si="78"/>
        <v/>
      </c>
      <c r="D516" s="70" t="str">
        <f t="shared" si="73"/>
        <v/>
      </c>
      <c r="E516" s="70" t="str">
        <f t="shared" si="74"/>
        <v/>
      </c>
      <c r="F516" s="70" t="str">
        <f t="shared" si="74"/>
        <v/>
      </c>
      <c r="G516" s="70" t="str">
        <f t="shared" si="75"/>
        <v/>
      </c>
      <c r="H516" s="70" t="str">
        <f>IF(M516=0,"",1+COUNTIF(会員コール!$A$1:$A$198,M516))</f>
        <v/>
      </c>
      <c r="I516" s="71"/>
      <c r="J516" s="71" t="str">
        <f t="shared" si="76"/>
        <v/>
      </c>
      <c r="K516" s="14"/>
      <c r="L516" s="15"/>
      <c r="M516">
        <f t="shared" si="77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72"/>
        <v/>
      </c>
      <c r="C517" s="69" t="str">
        <f t="shared" si="78"/>
        <v/>
      </c>
      <c r="D517" s="73" t="str">
        <f t="shared" si="73"/>
        <v/>
      </c>
      <c r="E517" s="73" t="str">
        <f t="shared" si="74"/>
        <v/>
      </c>
      <c r="F517" s="73" t="str">
        <f t="shared" si="74"/>
        <v/>
      </c>
      <c r="G517" s="73" t="str">
        <f t="shared" si="75"/>
        <v/>
      </c>
      <c r="H517" s="73" t="str">
        <f>IF(M517=0,"",1+COUNTIF(会員コール!$A$1:$A$198,M517))</f>
        <v/>
      </c>
      <c r="I517" s="74"/>
      <c r="J517" s="74" t="str">
        <f t="shared" si="76"/>
        <v/>
      </c>
      <c r="K517" s="14"/>
      <c r="L517" s="15"/>
      <c r="M517">
        <f t="shared" si="77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72"/>
        <v/>
      </c>
      <c r="C518" s="69" t="str">
        <f t="shared" si="78"/>
        <v/>
      </c>
      <c r="D518" s="70" t="str">
        <f t="shared" si="73"/>
        <v/>
      </c>
      <c r="E518" s="70" t="str">
        <f t="shared" si="74"/>
        <v/>
      </c>
      <c r="F518" s="70" t="str">
        <f t="shared" si="74"/>
        <v/>
      </c>
      <c r="G518" s="70" t="str">
        <f t="shared" si="75"/>
        <v/>
      </c>
      <c r="H518" s="70" t="str">
        <f>IF(M518=0,"",1+COUNTIF(会員コール!$A$1:$A$198,M518))</f>
        <v/>
      </c>
      <c r="I518" s="71"/>
      <c r="J518" s="71" t="str">
        <f t="shared" si="76"/>
        <v/>
      </c>
      <c r="K518" s="14"/>
      <c r="L518" s="15"/>
      <c r="M518">
        <f t="shared" si="77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72"/>
        <v/>
      </c>
      <c r="C519" s="69" t="str">
        <f t="shared" si="78"/>
        <v/>
      </c>
      <c r="D519" s="70" t="str">
        <f t="shared" si="73"/>
        <v/>
      </c>
      <c r="E519" s="70" t="str">
        <f t="shared" si="74"/>
        <v/>
      </c>
      <c r="F519" s="70" t="str">
        <f t="shared" si="74"/>
        <v/>
      </c>
      <c r="G519" s="70" t="str">
        <f t="shared" si="75"/>
        <v/>
      </c>
      <c r="H519" s="70" t="str">
        <f>IF(M519=0,"",1+COUNTIF(会員コール!$A$1:$A$198,M519))</f>
        <v/>
      </c>
      <c r="I519" s="71"/>
      <c r="J519" s="71" t="str">
        <f t="shared" si="76"/>
        <v/>
      </c>
      <c r="K519" s="14"/>
      <c r="L519" s="15"/>
      <c r="M519">
        <f t="shared" si="77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72"/>
        <v/>
      </c>
      <c r="C520" s="69" t="str">
        <f t="shared" si="78"/>
        <v/>
      </c>
      <c r="D520" s="70" t="str">
        <f t="shared" si="73"/>
        <v/>
      </c>
      <c r="E520" s="70" t="str">
        <f t="shared" si="74"/>
        <v/>
      </c>
      <c r="F520" s="70" t="str">
        <f t="shared" si="74"/>
        <v/>
      </c>
      <c r="G520" s="70" t="str">
        <f t="shared" si="75"/>
        <v/>
      </c>
      <c r="H520" s="70" t="str">
        <f>IF(M520=0,"",1+COUNTIF(会員コール!$A$1:$A$198,M520))</f>
        <v/>
      </c>
      <c r="I520" s="71"/>
      <c r="J520" s="71" t="str">
        <f t="shared" si="76"/>
        <v/>
      </c>
      <c r="K520" s="14"/>
      <c r="L520" s="15"/>
      <c r="M520">
        <f t="shared" si="77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72"/>
        <v/>
      </c>
      <c r="C521" s="69" t="str">
        <f t="shared" si="78"/>
        <v/>
      </c>
      <c r="D521" s="70" t="str">
        <f t="shared" si="73"/>
        <v/>
      </c>
      <c r="E521" s="70" t="str">
        <f t="shared" si="74"/>
        <v/>
      </c>
      <c r="F521" s="70" t="str">
        <f t="shared" si="74"/>
        <v/>
      </c>
      <c r="G521" s="70" t="str">
        <f t="shared" si="75"/>
        <v/>
      </c>
      <c r="H521" s="70" t="str">
        <f>IF(M521=0,"",1+COUNTIF(会員コール!$A$1:$A$198,M521))</f>
        <v/>
      </c>
      <c r="I521" s="71"/>
      <c r="J521" s="71" t="str">
        <f t="shared" si="76"/>
        <v/>
      </c>
      <c r="K521" s="14"/>
      <c r="L521" s="15"/>
      <c r="M521">
        <f t="shared" si="77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72"/>
        <v/>
      </c>
      <c r="C522" s="69" t="str">
        <f t="shared" si="78"/>
        <v/>
      </c>
      <c r="D522" s="70" t="str">
        <f t="shared" si="73"/>
        <v/>
      </c>
      <c r="E522" s="70" t="str">
        <f t="shared" si="74"/>
        <v/>
      </c>
      <c r="F522" s="70" t="str">
        <f t="shared" si="74"/>
        <v/>
      </c>
      <c r="G522" s="70" t="str">
        <f t="shared" si="75"/>
        <v/>
      </c>
      <c r="H522" s="70" t="str">
        <f>IF(M522=0,"",1+COUNTIF(会員コール!$A$1:$A$198,M522))</f>
        <v/>
      </c>
      <c r="I522" s="71"/>
      <c r="J522" s="71" t="str">
        <f t="shared" si="76"/>
        <v/>
      </c>
      <c r="K522" s="14"/>
      <c r="L522" s="15"/>
      <c r="M522">
        <f t="shared" si="77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72"/>
        <v/>
      </c>
      <c r="C523" s="69" t="str">
        <f t="shared" si="78"/>
        <v/>
      </c>
      <c r="D523" s="70" t="str">
        <f t="shared" si="73"/>
        <v/>
      </c>
      <c r="E523" s="70" t="str">
        <f t="shared" si="74"/>
        <v/>
      </c>
      <c r="F523" s="70" t="str">
        <f t="shared" si="74"/>
        <v/>
      </c>
      <c r="G523" s="70" t="str">
        <f t="shared" si="75"/>
        <v/>
      </c>
      <c r="H523" s="70" t="str">
        <f>IF(M523=0,"",1+COUNTIF(会員コール!$A$1:$A$198,M523))</f>
        <v/>
      </c>
      <c r="I523" s="71"/>
      <c r="J523" s="71" t="str">
        <f t="shared" si="76"/>
        <v/>
      </c>
      <c r="K523" s="14"/>
      <c r="L523" s="15"/>
      <c r="M523">
        <f t="shared" si="77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72"/>
        <v/>
      </c>
      <c r="C524" s="69" t="str">
        <f t="shared" si="78"/>
        <v/>
      </c>
      <c r="D524" s="70" t="str">
        <f t="shared" si="73"/>
        <v/>
      </c>
      <c r="E524" s="70" t="str">
        <f t="shared" si="74"/>
        <v/>
      </c>
      <c r="F524" s="70" t="str">
        <f t="shared" si="74"/>
        <v/>
      </c>
      <c r="G524" s="70" t="str">
        <f t="shared" si="75"/>
        <v/>
      </c>
      <c r="H524" s="70" t="str">
        <f>IF(M524=0,"",1+COUNTIF(会員コール!$A$1:$A$198,M524))</f>
        <v/>
      </c>
      <c r="I524" s="71"/>
      <c r="J524" s="71" t="str">
        <f t="shared" si="76"/>
        <v/>
      </c>
      <c r="K524" s="14"/>
      <c r="L524" s="15"/>
      <c r="M524">
        <f t="shared" si="77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72"/>
        <v/>
      </c>
      <c r="C525" s="69" t="str">
        <f t="shared" si="78"/>
        <v/>
      </c>
      <c r="D525" s="73" t="str">
        <f t="shared" si="73"/>
        <v/>
      </c>
      <c r="E525" s="73" t="str">
        <f t="shared" si="74"/>
        <v/>
      </c>
      <c r="F525" s="73" t="str">
        <f t="shared" si="74"/>
        <v/>
      </c>
      <c r="G525" s="73" t="str">
        <f t="shared" si="75"/>
        <v/>
      </c>
      <c r="H525" s="73" t="str">
        <f>IF(M525=0,"",1+COUNTIF(会員コール!$A$1:$A$198,M525))</f>
        <v/>
      </c>
      <c r="I525" s="74"/>
      <c r="J525" s="74" t="str">
        <f t="shared" si="76"/>
        <v/>
      </c>
      <c r="K525" s="14"/>
      <c r="L525" s="15"/>
      <c r="M525">
        <f t="shared" si="77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72"/>
        <v/>
      </c>
      <c r="C526" s="69" t="str">
        <f t="shared" si="78"/>
        <v/>
      </c>
      <c r="D526" s="70" t="str">
        <f t="shared" si="73"/>
        <v/>
      </c>
      <c r="E526" s="70" t="str">
        <f t="shared" si="74"/>
        <v/>
      </c>
      <c r="F526" s="70" t="str">
        <f t="shared" si="74"/>
        <v/>
      </c>
      <c r="G526" s="70" t="str">
        <f t="shared" si="75"/>
        <v/>
      </c>
      <c r="H526" s="70" t="str">
        <f>IF(M526=0,"",1+COUNTIF(会員コール!$A$1:$A$198,M526))</f>
        <v/>
      </c>
      <c r="I526" s="71"/>
      <c r="J526" s="71" t="str">
        <f t="shared" si="76"/>
        <v/>
      </c>
      <c r="K526" s="14"/>
      <c r="L526" s="15"/>
      <c r="M526">
        <f t="shared" si="77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72"/>
        <v/>
      </c>
      <c r="C527" s="69" t="str">
        <f t="shared" si="78"/>
        <v/>
      </c>
      <c r="D527" s="73" t="str">
        <f t="shared" si="73"/>
        <v/>
      </c>
      <c r="E527" s="73" t="str">
        <f t="shared" si="74"/>
        <v/>
      </c>
      <c r="F527" s="73" t="str">
        <f t="shared" si="74"/>
        <v/>
      </c>
      <c r="G527" s="73" t="str">
        <f t="shared" si="75"/>
        <v/>
      </c>
      <c r="H527" s="73" t="str">
        <f>IF(M527=0,"",1+COUNTIF(会員コール!$A$1:$A$198,M527))</f>
        <v/>
      </c>
      <c r="I527" s="74"/>
      <c r="J527" s="74" t="str">
        <f t="shared" si="76"/>
        <v/>
      </c>
      <c r="K527" s="14"/>
      <c r="L527" s="15"/>
      <c r="M527">
        <f t="shared" si="77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72"/>
        <v/>
      </c>
      <c r="C528" s="69" t="str">
        <f t="shared" si="78"/>
        <v/>
      </c>
      <c r="D528" s="70" t="str">
        <f t="shared" si="73"/>
        <v/>
      </c>
      <c r="E528" s="70" t="str">
        <f t="shared" si="74"/>
        <v/>
      </c>
      <c r="F528" s="70" t="str">
        <f t="shared" si="74"/>
        <v/>
      </c>
      <c r="G528" s="70" t="str">
        <f t="shared" si="75"/>
        <v/>
      </c>
      <c r="H528" s="70" t="str">
        <f>IF(M528=0,"",1+COUNTIF(会員コール!$A$1:$A$198,M528))</f>
        <v/>
      </c>
      <c r="I528" s="71"/>
      <c r="J528" s="71" t="str">
        <f t="shared" si="76"/>
        <v/>
      </c>
      <c r="K528" s="14"/>
      <c r="L528" s="15"/>
      <c r="M528">
        <f t="shared" si="77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72"/>
        <v/>
      </c>
      <c r="C529" s="69" t="str">
        <f t="shared" si="78"/>
        <v/>
      </c>
      <c r="D529" s="73" t="str">
        <f t="shared" si="73"/>
        <v/>
      </c>
      <c r="E529" s="73" t="str">
        <f t="shared" si="74"/>
        <v/>
      </c>
      <c r="F529" s="73" t="str">
        <f t="shared" si="74"/>
        <v/>
      </c>
      <c r="G529" s="73" t="str">
        <f t="shared" si="75"/>
        <v/>
      </c>
      <c r="H529" s="73" t="str">
        <f>IF(M529=0,"",1+COUNTIF(会員コール!$A$1:$A$198,M529))</f>
        <v/>
      </c>
      <c r="I529" s="74"/>
      <c r="J529" s="74" t="str">
        <f t="shared" si="76"/>
        <v/>
      </c>
      <c r="K529" s="14"/>
      <c r="L529" s="15"/>
      <c r="M529">
        <f t="shared" si="77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72"/>
        <v/>
      </c>
      <c r="C530" s="69" t="str">
        <f t="shared" si="78"/>
        <v/>
      </c>
      <c r="D530" s="70" t="str">
        <f t="shared" si="73"/>
        <v/>
      </c>
      <c r="E530" s="70" t="str">
        <f t="shared" si="74"/>
        <v/>
      </c>
      <c r="F530" s="70" t="str">
        <f t="shared" si="74"/>
        <v/>
      </c>
      <c r="G530" s="70" t="str">
        <f t="shared" si="75"/>
        <v/>
      </c>
      <c r="H530" s="70" t="str">
        <f>IF(M530=0,"",1+COUNTIF(会員コール!$A$1:$A$198,M530))</f>
        <v/>
      </c>
      <c r="I530" s="71"/>
      <c r="J530" s="71" t="str">
        <f t="shared" si="76"/>
        <v/>
      </c>
      <c r="K530" s="14"/>
      <c r="L530" s="15"/>
      <c r="M530">
        <f t="shared" si="77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72"/>
        <v/>
      </c>
      <c r="C531" s="69" t="str">
        <f t="shared" si="78"/>
        <v/>
      </c>
      <c r="D531" s="73" t="str">
        <f t="shared" si="73"/>
        <v/>
      </c>
      <c r="E531" s="73" t="str">
        <f t="shared" si="74"/>
        <v/>
      </c>
      <c r="F531" s="73" t="str">
        <f t="shared" si="74"/>
        <v/>
      </c>
      <c r="G531" s="73" t="str">
        <f t="shared" si="75"/>
        <v/>
      </c>
      <c r="H531" s="73" t="str">
        <f>IF(M531=0,"",1+COUNTIF(会員コール!$A$1:$A$198,M531))</f>
        <v/>
      </c>
      <c r="I531" s="74"/>
      <c r="J531" s="74" t="str">
        <f t="shared" si="76"/>
        <v/>
      </c>
      <c r="K531" s="14"/>
      <c r="L531" s="15"/>
      <c r="M531">
        <f t="shared" si="77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si="72"/>
        <v/>
      </c>
      <c r="C532" s="69" t="str">
        <f t="shared" si="78"/>
        <v/>
      </c>
      <c r="D532" s="70" t="str">
        <f t="shared" si="73"/>
        <v/>
      </c>
      <c r="E532" s="70" t="str">
        <f t="shared" ref="E532:F549" si="79">IF(Q532="","",Q532)</f>
        <v/>
      </c>
      <c r="F532" s="70" t="str">
        <f t="shared" si="79"/>
        <v/>
      </c>
      <c r="G532" s="70" t="str">
        <f t="shared" si="75"/>
        <v/>
      </c>
      <c r="H532" s="70" t="str">
        <f>IF(M532=0,"",1+COUNTIF(会員コール!$A$1:$A$198,M532))</f>
        <v/>
      </c>
      <c r="I532" s="71"/>
      <c r="J532" s="71" t="str">
        <f t="shared" si="76"/>
        <v/>
      </c>
      <c r="K532" s="14"/>
      <c r="L532" s="15"/>
      <c r="M532">
        <f t="shared" si="77"/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72"/>
        <v/>
      </c>
      <c r="C533" s="69" t="str">
        <f t="shared" si="78"/>
        <v/>
      </c>
      <c r="D533" s="73" t="str">
        <f t="shared" si="73"/>
        <v/>
      </c>
      <c r="E533" s="73" t="str">
        <f t="shared" si="79"/>
        <v/>
      </c>
      <c r="F533" s="73" t="str">
        <f t="shared" si="79"/>
        <v/>
      </c>
      <c r="G533" s="73" t="str">
        <f t="shared" si="75"/>
        <v/>
      </c>
      <c r="H533" s="73" t="str">
        <f>IF(M533=0,"",1+COUNTIF(会員コール!$A$1:$A$198,M533))</f>
        <v/>
      </c>
      <c r="I533" s="74"/>
      <c r="J533" s="74" t="str">
        <f t="shared" si="76"/>
        <v/>
      </c>
      <c r="K533" s="14"/>
      <c r="L533" s="15"/>
      <c r="M533">
        <f t="shared" si="77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72"/>
        <v/>
      </c>
      <c r="C534" s="69" t="str">
        <f t="shared" si="78"/>
        <v/>
      </c>
      <c r="D534" s="70" t="str">
        <f t="shared" si="73"/>
        <v/>
      </c>
      <c r="E534" s="70" t="str">
        <f t="shared" si="79"/>
        <v/>
      </c>
      <c r="F534" s="70" t="str">
        <f t="shared" si="79"/>
        <v/>
      </c>
      <c r="G534" s="70" t="str">
        <f t="shared" si="75"/>
        <v/>
      </c>
      <c r="H534" s="70" t="str">
        <f>IF(M534=0,"",1+COUNTIF(会員コール!$A$1:$A$198,M534))</f>
        <v/>
      </c>
      <c r="I534" s="71"/>
      <c r="J534" s="71" t="str">
        <f t="shared" si="76"/>
        <v/>
      </c>
      <c r="K534" s="14"/>
      <c r="L534" s="15"/>
      <c r="M534">
        <f t="shared" si="77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72"/>
        <v/>
      </c>
      <c r="C535" s="69" t="str">
        <f t="shared" si="78"/>
        <v/>
      </c>
      <c r="D535" s="73" t="str">
        <f t="shared" si="73"/>
        <v/>
      </c>
      <c r="E535" s="73" t="str">
        <f t="shared" si="79"/>
        <v/>
      </c>
      <c r="F535" s="73" t="str">
        <f t="shared" si="79"/>
        <v/>
      </c>
      <c r="G535" s="73" t="str">
        <f t="shared" si="75"/>
        <v/>
      </c>
      <c r="H535" s="73" t="str">
        <f>IF(M535=0,"",1+COUNTIF(会員コール!$A$1:$A$198,M535))</f>
        <v/>
      </c>
      <c r="I535" s="74"/>
      <c r="J535" s="74" t="str">
        <f t="shared" si="76"/>
        <v/>
      </c>
      <c r="K535" s="14"/>
      <c r="L535" s="15"/>
      <c r="M535">
        <f t="shared" si="77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72"/>
        <v/>
      </c>
      <c r="C536" s="69" t="str">
        <f t="shared" si="78"/>
        <v/>
      </c>
      <c r="D536" s="70" t="str">
        <f t="shared" si="73"/>
        <v/>
      </c>
      <c r="E536" s="70" t="str">
        <f t="shared" si="79"/>
        <v/>
      </c>
      <c r="F536" s="70" t="str">
        <f t="shared" si="79"/>
        <v/>
      </c>
      <c r="G536" s="70" t="str">
        <f t="shared" si="75"/>
        <v/>
      </c>
      <c r="H536" s="70" t="str">
        <f>IF(M536=0,"",1+COUNTIF(会員コール!$A$1:$A$198,M536))</f>
        <v/>
      </c>
      <c r="I536" s="71"/>
      <c r="J536" s="71" t="str">
        <f t="shared" si="76"/>
        <v/>
      </c>
      <c r="K536" s="14"/>
      <c r="L536" s="15"/>
      <c r="M536">
        <f t="shared" si="77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72"/>
        <v/>
      </c>
      <c r="C537" s="69" t="str">
        <f t="shared" si="78"/>
        <v/>
      </c>
      <c r="D537" s="73" t="str">
        <f t="shared" si="73"/>
        <v/>
      </c>
      <c r="E537" s="73" t="str">
        <f t="shared" si="79"/>
        <v/>
      </c>
      <c r="F537" s="73" t="str">
        <f t="shared" si="79"/>
        <v/>
      </c>
      <c r="G537" s="73" t="str">
        <f t="shared" si="75"/>
        <v/>
      </c>
      <c r="H537" s="73" t="str">
        <f>IF(M537=0,"",1+COUNTIF(会員コール!$A$1:$A$198,M537))</f>
        <v/>
      </c>
      <c r="I537" s="74"/>
      <c r="J537" s="74" t="str">
        <f t="shared" si="76"/>
        <v/>
      </c>
      <c r="K537" s="14"/>
      <c r="L537" s="15"/>
      <c r="M537">
        <f t="shared" si="77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72"/>
        <v/>
      </c>
      <c r="C538" s="69" t="str">
        <f t="shared" si="78"/>
        <v/>
      </c>
      <c r="D538" s="70" t="str">
        <f t="shared" si="73"/>
        <v/>
      </c>
      <c r="E538" s="70" t="str">
        <f t="shared" si="79"/>
        <v/>
      </c>
      <c r="F538" s="70" t="str">
        <f t="shared" si="79"/>
        <v/>
      </c>
      <c r="G538" s="70" t="str">
        <f t="shared" si="75"/>
        <v/>
      </c>
      <c r="H538" s="70" t="str">
        <f>IF(M538=0,"",1+COUNTIF(会員コール!$A$1:$A$198,M538))</f>
        <v/>
      </c>
      <c r="I538" s="71"/>
      <c r="J538" s="71" t="str">
        <f t="shared" si="76"/>
        <v/>
      </c>
      <c r="K538" s="14"/>
      <c r="L538" s="15"/>
      <c r="M538">
        <f t="shared" si="77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72"/>
        <v/>
      </c>
      <c r="C539" s="69" t="str">
        <f t="shared" si="78"/>
        <v/>
      </c>
      <c r="D539" s="73" t="str">
        <f t="shared" si="73"/>
        <v/>
      </c>
      <c r="E539" s="73" t="str">
        <f t="shared" si="79"/>
        <v/>
      </c>
      <c r="F539" s="73" t="str">
        <f t="shared" si="79"/>
        <v/>
      </c>
      <c r="G539" s="73" t="str">
        <f t="shared" si="75"/>
        <v/>
      </c>
      <c r="H539" s="73" t="str">
        <f>IF(M539=0,"",1+COUNTIF(会員コール!$A$1:$A$198,M539))</f>
        <v/>
      </c>
      <c r="I539" s="74"/>
      <c r="J539" s="74" t="str">
        <f t="shared" si="76"/>
        <v/>
      </c>
      <c r="K539" s="14"/>
      <c r="L539" s="15"/>
      <c r="M539">
        <f t="shared" si="77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72"/>
        <v/>
      </c>
      <c r="C540" s="69" t="str">
        <f t="shared" si="78"/>
        <v/>
      </c>
      <c r="D540" s="70" t="str">
        <f t="shared" si="73"/>
        <v/>
      </c>
      <c r="E540" s="70" t="str">
        <f t="shared" si="79"/>
        <v/>
      </c>
      <c r="F540" s="70" t="str">
        <f t="shared" si="79"/>
        <v/>
      </c>
      <c r="G540" s="70" t="str">
        <f t="shared" si="75"/>
        <v/>
      </c>
      <c r="H540" s="70" t="str">
        <f>IF(M540=0,"",1+COUNTIF(会員コール!$A$1:$A$198,M540))</f>
        <v/>
      </c>
      <c r="I540" s="71"/>
      <c r="J540" s="71" t="str">
        <f t="shared" si="76"/>
        <v/>
      </c>
      <c r="K540" s="14"/>
      <c r="L540" s="15"/>
      <c r="M540">
        <f t="shared" si="77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72"/>
        <v/>
      </c>
      <c r="C541" s="69" t="str">
        <f t="shared" si="78"/>
        <v/>
      </c>
      <c r="D541" s="70" t="str">
        <f t="shared" si="73"/>
        <v/>
      </c>
      <c r="E541" s="70" t="str">
        <f t="shared" si="79"/>
        <v/>
      </c>
      <c r="F541" s="70" t="str">
        <f t="shared" si="79"/>
        <v/>
      </c>
      <c r="G541" s="70" t="str">
        <f t="shared" si="75"/>
        <v/>
      </c>
      <c r="H541" s="70" t="str">
        <f>IF(M541=0,"",1+COUNTIF(会員コール!$A$1:$A$198,M541))</f>
        <v/>
      </c>
      <c r="I541" s="71"/>
      <c r="J541" s="71" t="str">
        <f t="shared" si="76"/>
        <v/>
      </c>
      <c r="K541" s="14"/>
      <c r="L541" s="15"/>
      <c r="M541">
        <f t="shared" si="77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72"/>
        <v/>
      </c>
      <c r="C542" s="69" t="str">
        <f t="shared" si="78"/>
        <v/>
      </c>
      <c r="D542" s="73" t="str">
        <f t="shared" si="73"/>
        <v/>
      </c>
      <c r="E542" s="73" t="str">
        <f t="shared" si="79"/>
        <v/>
      </c>
      <c r="F542" s="73" t="str">
        <f t="shared" si="79"/>
        <v/>
      </c>
      <c r="G542" s="73" t="str">
        <f t="shared" si="75"/>
        <v/>
      </c>
      <c r="H542" s="73" t="str">
        <f>IF(M542=0,"",1+COUNTIF(会員コール!$A$1:$A$198,M542))</f>
        <v/>
      </c>
      <c r="I542" s="74"/>
      <c r="J542" s="74" t="str">
        <f t="shared" si="76"/>
        <v/>
      </c>
      <c r="K542" s="14"/>
      <c r="L542" s="15"/>
      <c r="M542">
        <f t="shared" si="77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72"/>
        <v/>
      </c>
      <c r="C543" s="69" t="str">
        <f t="shared" si="78"/>
        <v/>
      </c>
      <c r="D543" s="70" t="str">
        <f t="shared" si="73"/>
        <v/>
      </c>
      <c r="E543" s="70" t="str">
        <f t="shared" si="79"/>
        <v/>
      </c>
      <c r="F543" s="70" t="str">
        <f t="shared" si="79"/>
        <v/>
      </c>
      <c r="G543" s="70" t="str">
        <f t="shared" si="75"/>
        <v/>
      </c>
      <c r="H543" s="70" t="str">
        <f>IF(M543=0,"",1+COUNTIF(会員コール!$A$1:$A$198,M543))</f>
        <v/>
      </c>
      <c r="I543" s="71"/>
      <c r="J543" s="71" t="str">
        <f t="shared" si="76"/>
        <v/>
      </c>
      <c r="K543" s="14"/>
      <c r="L543" s="15"/>
      <c r="M543">
        <f t="shared" si="77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72"/>
        <v/>
      </c>
      <c r="C544" s="69" t="str">
        <f t="shared" si="78"/>
        <v/>
      </c>
      <c r="D544" s="73" t="str">
        <f t="shared" si="73"/>
        <v/>
      </c>
      <c r="E544" s="73" t="str">
        <f t="shared" si="79"/>
        <v/>
      </c>
      <c r="F544" s="73" t="str">
        <f t="shared" si="79"/>
        <v/>
      </c>
      <c r="G544" s="73" t="str">
        <f t="shared" si="75"/>
        <v/>
      </c>
      <c r="H544" s="73" t="str">
        <f>IF(M544=0,"",1+COUNTIF(会員コール!$A$1:$A$198,M544))</f>
        <v/>
      </c>
      <c r="I544" s="74"/>
      <c r="J544" s="74" t="str">
        <f t="shared" si="76"/>
        <v/>
      </c>
      <c r="K544" s="14"/>
      <c r="L544" s="15"/>
      <c r="M544">
        <f t="shared" si="77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72"/>
        <v/>
      </c>
      <c r="C545" s="69" t="str">
        <f t="shared" si="78"/>
        <v/>
      </c>
      <c r="D545" s="70" t="str">
        <f t="shared" si="73"/>
        <v/>
      </c>
      <c r="E545" s="70" t="str">
        <f t="shared" si="79"/>
        <v/>
      </c>
      <c r="F545" s="70" t="str">
        <f t="shared" si="79"/>
        <v/>
      </c>
      <c r="G545" s="70" t="str">
        <f t="shared" si="75"/>
        <v/>
      </c>
      <c r="H545" s="70" t="str">
        <f>IF(M545=0,"",1+COUNTIF(会員コール!$A$1:$A$198,M545))</f>
        <v/>
      </c>
      <c r="I545" s="71"/>
      <c r="J545" s="71" t="str">
        <f t="shared" si="76"/>
        <v/>
      </c>
      <c r="K545" s="14"/>
      <c r="L545" s="15"/>
      <c r="M545">
        <f t="shared" si="77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72"/>
        <v/>
      </c>
      <c r="C546" s="69" t="str">
        <f t="shared" si="78"/>
        <v/>
      </c>
      <c r="D546" s="73" t="str">
        <f t="shared" si="73"/>
        <v/>
      </c>
      <c r="E546" s="73" t="str">
        <f t="shared" si="79"/>
        <v/>
      </c>
      <c r="F546" s="73" t="str">
        <f t="shared" si="79"/>
        <v/>
      </c>
      <c r="G546" s="73" t="str">
        <f t="shared" si="75"/>
        <v/>
      </c>
      <c r="H546" s="73" t="str">
        <f>IF(M546=0,"",1+COUNTIF(会員コール!$A$1:$A$198,M546))</f>
        <v/>
      </c>
      <c r="I546" s="74"/>
      <c r="J546" s="74" t="str">
        <f t="shared" si="76"/>
        <v/>
      </c>
      <c r="K546" s="14"/>
      <c r="L546" s="15"/>
      <c r="M546">
        <f t="shared" si="77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72"/>
        <v/>
      </c>
      <c r="C547" s="69" t="str">
        <f t="shared" si="78"/>
        <v/>
      </c>
      <c r="D547" s="70" t="str">
        <f t="shared" si="73"/>
        <v/>
      </c>
      <c r="E547" s="70" t="str">
        <f t="shared" si="79"/>
        <v/>
      </c>
      <c r="F547" s="70" t="str">
        <f t="shared" si="79"/>
        <v/>
      </c>
      <c r="G547" s="70" t="str">
        <f t="shared" si="75"/>
        <v/>
      </c>
      <c r="H547" s="70" t="str">
        <f>IF(M547=0,"",1+COUNTIF(会員コール!$A$1:$A$198,M547))</f>
        <v/>
      </c>
      <c r="I547" s="71"/>
      <c r="J547" s="71" t="str">
        <f t="shared" si="76"/>
        <v/>
      </c>
      <c r="K547" s="14"/>
      <c r="L547" s="15"/>
      <c r="M547">
        <f t="shared" si="77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72"/>
        <v/>
      </c>
      <c r="C548" s="69" t="str">
        <f t="shared" si="78"/>
        <v/>
      </c>
      <c r="D548" s="70" t="str">
        <f t="shared" si="73"/>
        <v/>
      </c>
      <c r="E548" s="70" t="str">
        <f t="shared" si="79"/>
        <v/>
      </c>
      <c r="F548" s="70" t="str">
        <f t="shared" si="79"/>
        <v/>
      </c>
      <c r="G548" s="70" t="str">
        <f t="shared" si="75"/>
        <v/>
      </c>
      <c r="H548" s="70" t="str">
        <f>IF(M548=0,"",1+COUNTIF(会員コール!$A$1:$A$198,M548))</f>
        <v/>
      </c>
      <c r="I548" s="71"/>
      <c r="J548" s="71" t="str">
        <f t="shared" si="76"/>
        <v/>
      </c>
      <c r="K548" s="14"/>
      <c r="L548" s="15"/>
      <c r="M548">
        <f t="shared" si="77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72"/>
        <v/>
      </c>
      <c r="C549" s="76" t="str">
        <f>IF(P549="","",LEFT(P549,6))</f>
        <v/>
      </c>
      <c r="D549" s="77" t="str">
        <f t="shared" si="73"/>
        <v/>
      </c>
      <c r="E549" s="77" t="str">
        <f t="shared" si="79"/>
        <v/>
      </c>
      <c r="F549" s="77" t="str">
        <f t="shared" si="79"/>
        <v/>
      </c>
      <c r="G549" s="77" t="str">
        <f t="shared" si="75"/>
        <v/>
      </c>
      <c r="H549" s="77" t="str">
        <f>IF(M549=0,"",1+COUNTIF(会員コール!$A$1:$A$198,M549))</f>
        <v/>
      </c>
      <c r="I549" s="78"/>
      <c r="J549" s="78" t="str">
        <f t="shared" si="76"/>
        <v/>
      </c>
      <c r="K549" s="14"/>
      <c r="L549" s="15"/>
      <c r="M549">
        <f t="shared" si="77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B1:D1"/>
    <mergeCell ref="G1:J1"/>
    <mergeCell ref="B2:C2"/>
    <mergeCell ref="G2:I2"/>
    <mergeCell ref="E3:F3"/>
    <mergeCell ref="N3:T3"/>
    <mergeCell ref="B55:C55"/>
    <mergeCell ref="B56:D56"/>
    <mergeCell ref="G56:J56"/>
    <mergeCell ref="B57:C57"/>
    <mergeCell ref="G57:I57"/>
    <mergeCell ref="L3:M4"/>
    <mergeCell ref="B165:C165"/>
    <mergeCell ref="E58:F58"/>
    <mergeCell ref="L58:M59"/>
    <mergeCell ref="N58:T58"/>
    <mergeCell ref="B110:C110"/>
    <mergeCell ref="B111:D111"/>
    <mergeCell ref="G111:J111"/>
    <mergeCell ref="B112:C112"/>
    <mergeCell ref="G112:I112"/>
    <mergeCell ref="E113:F113"/>
    <mergeCell ref="L113:M114"/>
    <mergeCell ref="N113:T113"/>
    <mergeCell ref="B166:D166"/>
    <mergeCell ref="G166:J166"/>
    <mergeCell ref="B167:C167"/>
    <mergeCell ref="G167:I167"/>
    <mergeCell ref="E168:F168"/>
    <mergeCell ref="N168:T168"/>
    <mergeCell ref="B220:C220"/>
    <mergeCell ref="B221:D221"/>
    <mergeCell ref="G221:J221"/>
    <mergeCell ref="B222:C222"/>
    <mergeCell ref="G222:I222"/>
    <mergeCell ref="L168:M169"/>
    <mergeCell ref="B330:C330"/>
    <mergeCell ref="E223:F223"/>
    <mergeCell ref="L223:M224"/>
    <mergeCell ref="N223:T223"/>
    <mergeCell ref="B275:C275"/>
    <mergeCell ref="B276:D276"/>
    <mergeCell ref="G276:J276"/>
    <mergeCell ref="B277:C277"/>
    <mergeCell ref="G277:I277"/>
    <mergeCell ref="E278:F278"/>
    <mergeCell ref="L278:M279"/>
    <mergeCell ref="N278:T278"/>
    <mergeCell ref="B331:D331"/>
    <mergeCell ref="G331:J331"/>
    <mergeCell ref="B332:C332"/>
    <mergeCell ref="G332:I332"/>
    <mergeCell ref="E333:F333"/>
    <mergeCell ref="N333:T333"/>
    <mergeCell ref="B385:C385"/>
    <mergeCell ref="B386:D386"/>
    <mergeCell ref="G386:J386"/>
    <mergeCell ref="B387:C387"/>
    <mergeCell ref="G387:I387"/>
    <mergeCell ref="L333:M334"/>
    <mergeCell ref="B495:C495"/>
    <mergeCell ref="E388:F388"/>
    <mergeCell ref="L388:M389"/>
    <mergeCell ref="N388:T388"/>
    <mergeCell ref="B440:C440"/>
    <mergeCell ref="B441:D441"/>
    <mergeCell ref="G441:J441"/>
    <mergeCell ref="B442:C442"/>
    <mergeCell ref="G442:I442"/>
    <mergeCell ref="E443:F443"/>
    <mergeCell ref="L443:M444"/>
    <mergeCell ref="N443:T443"/>
    <mergeCell ref="N498:T498"/>
    <mergeCell ref="B550:C550"/>
    <mergeCell ref="B496:D496"/>
    <mergeCell ref="G496:J496"/>
    <mergeCell ref="B497:C497"/>
    <mergeCell ref="G497:I497"/>
    <mergeCell ref="E498:F498"/>
    <mergeCell ref="L498:M499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10</v>
      </c>
      <c r="C2" s="170"/>
      <c r="D2" s="47" t="str">
        <f>基本データ入力!$B$8</f>
        <v>JA1QRZ</v>
      </c>
      <c r="E2" s="52" t="s">
        <v>136</v>
      </c>
      <c r="F2" s="47" t="s">
        <v>311</v>
      </c>
      <c r="G2" s="171" t="s">
        <v>137</v>
      </c>
      <c r="H2" s="171"/>
      <c r="I2" s="171"/>
      <c r="J2" s="53" t="s">
        <v>138</v>
      </c>
      <c r="K2" s="10"/>
      <c r="N2" s="9"/>
      <c r="V2" s="11"/>
      <c r="W2" s="12"/>
    </row>
    <row r="3" spans="1:28" ht="15" customHeight="1">
      <c r="B3" s="18" t="s">
        <v>11</v>
      </c>
      <c r="C3" s="91" t="s">
        <v>411</v>
      </c>
      <c r="D3" s="18" t="s">
        <v>12</v>
      </c>
      <c r="E3" s="172" t="s">
        <v>13</v>
      </c>
      <c r="F3" s="172"/>
      <c r="G3" s="18" t="s">
        <v>14</v>
      </c>
      <c r="H3" s="17" t="s">
        <v>15</v>
      </c>
      <c r="I3" s="18" t="s">
        <v>16</v>
      </c>
      <c r="J3" s="18" t="s">
        <v>17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54" si="0">IF(O5="","",O5)</f>
        <v/>
      </c>
      <c r="C5" s="65" t="str">
        <f>IF(P5="","",LEFT(P5,6))</f>
        <v/>
      </c>
      <c r="D5" s="66" t="str">
        <f t="shared" ref="D5:D54" si="1">IF(N5="","",N5)</f>
        <v/>
      </c>
      <c r="E5" s="66" t="str">
        <f t="shared" ref="E5:F36" si="2">IF(Q5="","",Q5)</f>
        <v/>
      </c>
      <c r="F5" s="66" t="str">
        <f t="shared" si="2"/>
        <v/>
      </c>
      <c r="G5" s="66" t="str">
        <f t="shared" ref="G5:G54" si="3">IF(H5="","",IF(H5=1,"","M"))</f>
        <v/>
      </c>
      <c r="H5" s="66" t="str">
        <f>IF(M5=0,"",1+COUNTIF(会員コール!$A$1:$A$198,M5))</f>
        <v/>
      </c>
      <c r="I5" s="67"/>
      <c r="J5" s="67" t="str">
        <f t="shared" ref="J5:J54" si="4">IF(T5="","",T5)</f>
        <v/>
      </c>
      <c r="K5" s="14"/>
      <c r="L5" s="49"/>
      <c r="M5">
        <f t="shared" ref="M5:M54" si="5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2"/>
        <v/>
      </c>
      <c r="G6" s="70" t="str">
        <f t="shared" si="3"/>
        <v/>
      </c>
      <c r="H6" s="70" t="str">
        <f>IF(M6=0,"",1+COUNTIF(会員コール!$A$1:$A$198,M6))</f>
        <v/>
      </c>
      <c r="I6" s="71"/>
      <c r="J6" s="71" t="str">
        <f t="shared" si="4"/>
        <v/>
      </c>
      <c r="K6" s="14"/>
      <c r="L6" s="49"/>
      <c r="M6">
        <f t="shared" si="5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6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2"/>
        <v/>
      </c>
      <c r="G7" s="70" t="str">
        <f t="shared" si="3"/>
        <v/>
      </c>
      <c r="H7" s="70" t="str">
        <f>IF(M7=0,"",1+COUNTIF(会員コール!$A$1:$A$198,M7))</f>
        <v/>
      </c>
      <c r="I7" s="71"/>
      <c r="J7" s="71" t="str">
        <f t="shared" si="4"/>
        <v/>
      </c>
      <c r="K7" s="14"/>
      <c r="L7" s="49"/>
      <c r="M7">
        <f t="shared" si="5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6"/>
        <v/>
      </c>
      <c r="D8" s="70" t="str">
        <f t="shared" si="1"/>
        <v/>
      </c>
      <c r="E8" s="70" t="str">
        <f t="shared" si="2"/>
        <v/>
      </c>
      <c r="F8" s="70" t="str">
        <f t="shared" si="2"/>
        <v/>
      </c>
      <c r="G8" s="70" t="str">
        <f t="shared" si="3"/>
        <v/>
      </c>
      <c r="H8" s="70" t="str">
        <f>IF(M8=0,"",1+COUNTIF(会員コール!$A$1:$A$198,M8))</f>
        <v/>
      </c>
      <c r="I8" s="71"/>
      <c r="J8" s="71" t="str">
        <f t="shared" si="4"/>
        <v/>
      </c>
      <c r="K8" s="14"/>
      <c r="L8" s="49"/>
      <c r="M8">
        <f t="shared" si="5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6"/>
        <v/>
      </c>
      <c r="D9" s="70" t="str">
        <f t="shared" si="1"/>
        <v/>
      </c>
      <c r="E9" s="70" t="str">
        <f t="shared" si="2"/>
        <v/>
      </c>
      <c r="F9" s="70" t="str">
        <f t="shared" si="2"/>
        <v/>
      </c>
      <c r="G9" s="70" t="str">
        <f t="shared" si="3"/>
        <v/>
      </c>
      <c r="H9" s="70" t="str">
        <f>IF(M9=0,"",1+COUNTIF(会員コール!$A$1:$A$198,M9))</f>
        <v/>
      </c>
      <c r="I9" s="71"/>
      <c r="J9" s="71" t="str">
        <f t="shared" si="4"/>
        <v/>
      </c>
      <c r="K9" s="14"/>
      <c r="L9" s="49"/>
      <c r="M9">
        <f t="shared" si="5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6"/>
        <v/>
      </c>
      <c r="D10" s="70" t="str">
        <f t="shared" si="1"/>
        <v/>
      </c>
      <c r="E10" s="70" t="str">
        <f t="shared" si="2"/>
        <v/>
      </c>
      <c r="F10" s="70" t="str">
        <f t="shared" si="2"/>
        <v/>
      </c>
      <c r="G10" s="70" t="str">
        <f t="shared" si="3"/>
        <v/>
      </c>
      <c r="H10" s="70" t="str">
        <f>IF(M10=0,"",1+COUNTIF(会員コール!$A$1:$A$198,M10))</f>
        <v/>
      </c>
      <c r="I10" s="71"/>
      <c r="J10" s="71" t="str">
        <f t="shared" si="4"/>
        <v/>
      </c>
      <c r="K10" s="14"/>
      <c r="L10" s="49"/>
      <c r="M10">
        <f t="shared" si="5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6"/>
        <v/>
      </c>
      <c r="D11" s="70" t="str">
        <f t="shared" si="1"/>
        <v/>
      </c>
      <c r="E11" s="70" t="str">
        <f t="shared" si="2"/>
        <v/>
      </c>
      <c r="F11" s="70" t="str">
        <f t="shared" si="2"/>
        <v/>
      </c>
      <c r="G11" s="70" t="str">
        <f t="shared" si="3"/>
        <v/>
      </c>
      <c r="H11" s="70" t="str">
        <f>IF(M11=0,"",1+COUNTIF(会員コール!$A$1:$A$198,M11))</f>
        <v/>
      </c>
      <c r="I11" s="71"/>
      <c r="J11" s="71" t="str">
        <f t="shared" si="4"/>
        <v/>
      </c>
      <c r="K11" s="14"/>
      <c r="L11" s="49"/>
      <c r="M11">
        <f t="shared" si="5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6"/>
        <v/>
      </c>
      <c r="D12" s="70" t="str">
        <f t="shared" si="1"/>
        <v/>
      </c>
      <c r="E12" s="70" t="str">
        <f t="shared" si="2"/>
        <v/>
      </c>
      <c r="F12" s="70" t="str">
        <f t="shared" si="2"/>
        <v/>
      </c>
      <c r="G12" s="70" t="str">
        <f t="shared" si="3"/>
        <v/>
      </c>
      <c r="H12" s="70" t="str">
        <f>IF(M12=0,"",1+COUNTIF(会員コール!$A$1:$A$198,M12))</f>
        <v/>
      </c>
      <c r="I12" s="71"/>
      <c r="J12" s="71" t="str">
        <f t="shared" si="4"/>
        <v/>
      </c>
      <c r="K12" s="14"/>
      <c r="L12" s="49"/>
      <c r="M12">
        <f t="shared" si="5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6"/>
        <v/>
      </c>
      <c r="D13" s="70" t="str">
        <f t="shared" si="1"/>
        <v/>
      </c>
      <c r="E13" s="70" t="str">
        <f t="shared" si="2"/>
        <v/>
      </c>
      <c r="F13" s="70" t="str">
        <f t="shared" si="2"/>
        <v/>
      </c>
      <c r="G13" s="70" t="str">
        <f t="shared" si="3"/>
        <v/>
      </c>
      <c r="H13" s="70" t="str">
        <f>IF(M13=0,"",1+COUNTIF(会員コール!$A$1:$A$198,M13))</f>
        <v/>
      </c>
      <c r="I13" s="71"/>
      <c r="J13" s="71" t="str">
        <f t="shared" si="4"/>
        <v/>
      </c>
      <c r="K13" s="14"/>
      <c r="L13" s="49"/>
      <c r="M13">
        <f t="shared" si="5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6"/>
        <v/>
      </c>
      <c r="D14" s="70" t="str">
        <f t="shared" si="1"/>
        <v/>
      </c>
      <c r="E14" s="70" t="str">
        <f t="shared" si="2"/>
        <v/>
      </c>
      <c r="F14" s="70" t="str">
        <f t="shared" si="2"/>
        <v/>
      </c>
      <c r="G14" s="70" t="str">
        <f t="shared" si="3"/>
        <v/>
      </c>
      <c r="H14" s="70" t="str">
        <f>IF(M14=0,"",1+COUNTIF(会員コール!$A$1:$A$198,M14))</f>
        <v/>
      </c>
      <c r="I14" s="71"/>
      <c r="J14" s="71" t="str">
        <f t="shared" si="4"/>
        <v/>
      </c>
      <c r="K14" s="14"/>
      <c r="L14" s="49"/>
      <c r="M14">
        <f t="shared" si="5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6"/>
        <v/>
      </c>
      <c r="D15" s="70" t="str">
        <f t="shared" si="1"/>
        <v/>
      </c>
      <c r="E15" s="70" t="str">
        <f t="shared" si="2"/>
        <v/>
      </c>
      <c r="F15" s="70" t="str">
        <f t="shared" si="2"/>
        <v/>
      </c>
      <c r="G15" s="70" t="str">
        <f t="shared" si="3"/>
        <v/>
      </c>
      <c r="H15" s="70" t="str">
        <f>IF(M15=0,"",1+COUNTIF(会員コール!$A$1:$A$198,M15))</f>
        <v/>
      </c>
      <c r="I15" s="71"/>
      <c r="J15" s="71" t="str">
        <f t="shared" si="4"/>
        <v/>
      </c>
      <c r="K15" s="14"/>
      <c r="L15" s="49"/>
      <c r="M15">
        <f t="shared" si="5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6"/>
        <v/>
      </c>
      <c r="D16" s="70" t="str">
        <f t="shared" si="1"/>
        <v/>
      </c>
      <c r="E16" s="70" t="str">
        <f t="shared" si="2"/>
        <v/>
      </c>
      <c r="F16" s="70" t="str">
        <f t="shared" si="2"/>
        <v/>
      </c>
      <c r="G16" s="70" t="str">
        <f t="shared" si="3"/>
        <v/>
      </c>
      <c r="H16" s="70" t="str">
        <f>IF(M16=0,"",1+COUNTIF(会員コール!$A$1:$A$198,M16))</f>
        <v/>
      </c>
      <c r="I16" s="71"/>
      <c r="J16" s="71" t="str">
        <f t="shared" si="4"/>
        <v/>
      </c>
      <c r="K16" s="14"/>
      <c r="L16" s="49"/>
      <c r="M16">
        <f t="shared" si="5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6"/>
        <v/>
      </c>
      <c r="D17" s="70" t="str">
        <f t="shared" si="1"/>
        <v/>
      </c>
      <c r="E17" s="70" t="str">
        <f t="shared" si="2"/>
        <v/>
      </c>
      <c r="F17" s="70" t="str">
        <f t="shared" si="2"/>
        <v/>
      </c>
      <c r="G17" s="70" t="str">
        <f t="shared" si="3"/>
        <v/>
      </c>
      <c r="H17" s="70" t="str">
        <f>IF(M17=0,"",1+COUNTIF(会員コール!$A$1:$A$198,M17))</f>
        <v/>
      </c>
      <c r="I17" s="71"/>
      <c r="J17" s="71" t="str">
        <f t="shared" si="4"/>
        <v/>
      </c>
      <c r="K17" s="14"/>
      <c r="L17" s="49"/>
      <c r="M17">
        <f t="shared" si="5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6"/>
        <v/>
      </c>
      <c r="D18" s="70" t="str">
        <f t="shared" si="1"/>
        <v/>
      </c>
      <c r="E18" s="70" t="str">
        <f t="shared" si="2"/>
        <v/>
      </c>
      <c r="F18" s="70" t="str">
        <f t="shared" si="2"/>
        <v/>
      </c>
      <c r="G18" s="70" t="str">
        <f t="shared" si="3"/>
        <v/>
      </c>
      <c r="H18" s="70" t="str">
        <f>IF(M18=0,"",1+COUNTIF(会員コール!$A$1:$A$198,M18))</f>
        <v/>
      </c>
      <c r="I18" s="71"/>
      <c r="J18" s="71" t="str">
        <f t="shared" si="4"/>
        <v/>
      </c>
      <c r="K18" s="14"/>
      <c r="L18" s="49"/>
      <c r="M18">
        <f t="shared" si="5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6"/>
        <v/>
      </c>
      <c r="D19" s="70" t="str">
        <f t="shared" si="1"/>
        <v/>
      </c>
      <c r="E19" s="70" t="str">
        <f t="shared" si="2"/>
        <v/>
      </c>
      <c r="F19" s="70" t="str">
        <f t="shared" si="2"/>
        <v/>
      </c>
      <c r="G19" s="70" t="str">
        <f t="shared" si="3"/>
        <v/>
      </c>
      <c r="H19" s="70" t="str">
        <f>IF(M19=0,"",1+COUNTIF(会員コール!$A$1:$A$198,M19))</f>
        <v/>
      </c>
      <c r="I19" s="71"/>
      <c r="J19" s="71" t="str">
        <f t="shared" si="4"/>
        <v/>
      </c>
      <c r="K19" s="14"/>
      <c r="L19" s="49"/>
      <c r="M19">
        <f t="shared" si="5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6"/>
        <v/>
      </c>
      <c r="D20" s="70" t="str">
        <f t="shared" si="1"/>
        <v/>
      </c>
      <c r="E20" s="70" t="str">
        <f t="shared" si="2"/>
        <v/>
      </c>
      <c r="F20" s="70" t="str">
        <f t="shared" si="2"/>
        <v/>
      </c>
      <c r="G20" s="70" t="str">
        <f t="shared" si="3"/>
        <v/>
      </c>
      <c r="H20" s="70" t="str">
        <f>IF(M20=0,"",1+COUNTIF(会員コール!$A$1:$A$198,M20))</f>
        <v/>
      </c>
      <c r="I20" s="71"/>
      <c r="J20" s="71" t="str">
        <f t="shared" si="4"/>
        <v/>
      </c>
      <c r="K20" s="14"/>
      <c r="L20" s="49"/>
      <c r="M20">
        <f t="shared" si="5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6"/>
        <v/>
      </c>
      <c r="D21" s="70" t="str">
        <f t="shared" si="1"/>
        <v/>
      </c>
      <c r="E21" s="70" t="str">
        <f t="shared" si="2"/>
        <v/>
      </c>
      <c r="F21" s="70" t="str">
        <f t="shared" si="2"/>
        <v/>
      </c>
      <c r="G21" s="70" t="str">
        <f t="shared" si="3"/>
        <v/>
      </c>
      <c r="H21" s="70" t="str">
        <f>IF(M21=0,"",1+COUNTIF(会員コール!$A$1:$A$198,M21))</f>
        <v/>
      </c>
      <c r="I21" s="71"/>
      <c r="J21" s="71" t="str">
        <f t="shared" si="4"/>
        <v/>
      </c>
      <c r="K21" s="14"/>
      <c r="L21" s="15"/>
      <c r="M21">
        <f t="shared" si="5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6"/>
        <v/>
      </c>
      <c r="D22" s="73" t="str">
        <f t="shared" si="1"/>
        <v/>
      </c>
      <c r="E22" s="73" t="str">
        <f t="shared" si="2"/>
        <v/>
      </c>
      <c r="F22" s="73" t="str">
        <f t="shared" si="2"/>
        <v/>
      </c>
      <c r="G22" s="73" t="str">
        <f t="shared" si="3"/>
        <v/>
      </c>
      <c r="H22" s="73" t="str">
        <f>IF(M22=0,"",1+COUNTIF(会員コール!$A$1:$A$198,M22))</f>
        <v/>
      </c>
      <c r="I22" s="74"/>
      <c r="J22" s="74" t="str">
        <f t="shared" si="4"/>
        <v/>
      </c>
      <c r="K22" s="14"/>
      <c r="L22" s="15"/>
      <c r="M22">
        <f t="shared" si="5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6"/>
        <v/>
      </c>
      <c r="D23" s="70" t="str">
        <f t="shared" si="1"/>
        <v/>
      </c>
      <c r="E23" s="70" t="str">
        <f t="shared" si="2"/>
        <v/>
      </c>
      <c r="F23" s="70" t="str">
        <f t="shared" si="2"/>
        <v/>
      </c>
      <c r="G23" s="70" t="str">
        <f t="shared" si="3"/>
        <v/>
      </c>
      <c r="H23" s="70" t="str">
        <f>IF(M23=0,"",1+COUNTIF(会員コール!$A$1:$A$198,M23))</f>
        <v/>
      </c>
      <c r="I23" s="71"/>
      <c r="J23" s="71" t="str">
        <f t="shared" si="4"/>
        <v/>
      </c>
      <c r="K23" s="14"/>
      <c r="L23" s="15"/>
      <c r="M23">
        <f t="shared" si="5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6"/>
        <v/>
      </c>
      <c r="D24" s="70" t="str">
        <f t="shared" si="1"/>
        <v/>
      </c>
      <c r="E24" s="70" t="str">
        <f t="shared" si="2"/>
        <v/>
      </c>
      <c r="F24" s="70" t="str">
        <f t="shared" si="2"/>
        <v/>
      </c>
      <c r="G24" s="70" t="str">
        <f t="shared" si="3"/>
        <v/>
      </c>
      <c r="H24" s="70" t="str">
        <f>IF(M24=0,"",1+COUNTIF(会員コール!$A$1:$A$198,M24))</f>
        <v/>
      </c>
      <c r="I24" s="71"/>
      <c r="J24" s="71" t="str">
        <f t="shared" si="4"/>
        <v/>
      </c>
      <c r="K24" s="14"/>
      <c r="L24" s="15"/>
      <c r="M24">
        <f t="shared" si="5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6"/>
        <v/>
      </c>
      <c r="D25" s="70" t="str">
        <f t="shared" si="1"/>
        <v/>
      </c>
      <c r="E25" s="70" t="str">
        <f t="shared" si="2"/>
        <v/>
      </c>
      <c r="F25" s="70" t="str">
        <f t="shared" si="2"/>
        <v/>
      </c>
      <c r="G25" s="70" t="str">
        <f t="shared" si="3"/>
        <v/>
      </c>
      <c r="H25" s="70" t="str">
        <f>IF(M25=0,"",1+COUNTIF(会員コール!$A$1:$A$198,M25))</f>
        <v/>
      </c>
      <c r="I25" s="71"/>
      <c r="J25" s="71" t="str">
        <f t="shared" si="4"/>
        <v/>
      </c>
      <c r="K25" s="14"/>
      <c r="L25" s="15"/>
      <c r="M25">
        <f t="shared" si="5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6"/>
        <v/>
      </c>
      <c r="D26" s="70" t="str">
        <f t="shared" si="1"/>
        <v/>
      </c>
      <c r="E26" s="70" t="str">
        <f t="shared" si="2"/>
        <v/>
      </c>
      <c r="F26" s="70" t="str">
        <f t="shared" si="2"/>
        <v/>
      </c>
      <c r="G26" s="70" t="str">
        <f t="shared" si="3"/>
        <v/>
      </c>
      <c r="H26" s="70" t="str">
        <f>IF(M26=0,"",1+COUNTIF(会員コール!$A$1:$A$198,M26))</f>
        <v/>
      </c>
      <c r="I26" s="71"/>
      <c r="J26" s="71" t="str">
        <f t="shared" si="4"/>
        <v/>
      </c>
      <c r="K26" s="14"/>
      <c r="L26" s="15"/>
      <c r="M26">
        <f t="shared" si="5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6"/>
        <v/>
      </c>
      <c r="D27" s="70" t="str">
        <f t="shared" si="1"/>
        <v/>
      </c>
      <c r="E27" s="70" t="str">
        <f t="shared" si="2"/>
        <v/>
      </c>
      <c r="F27" s="70" t="str">
        <f t="shared" si="2"/>
        <v/>
      </c>
      <c r="G27" s="70" t="str">
        <f t="shared" si="3"/>
        <v/>
      </c>
      <c r="H27" s="70" t="str">
        <f>IF(M27=0,"",1+COUNTIF(会員コール!$A$1:$A$198,M27))</f>
        <v/>
      </c>
      <c r="I27" s="71"/>
      <c r="J27" s="71" t="str">
        <f t="shared" si="4"/>
        <v/>
      </c>
      <c r="K27" s="14"/>
      <c r="L27" s="15"/>
      <c r="M27">
        <f t="shared" si="5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6"/>
        <v/>
      </c>
      <c r="D28" s="70" t="str">
        <f t="shared" si="1"/>
        <v/>
      </c>
      <c r="E28" s="70" t="str">
        <f t="shared" si="2"/>
        <v/>
      </c>
      <c r="F28" s="70" t="str">
        <f t="shared" si="2"/>
        <v/>
      </c>
      <c r="G28" s="70" t="str">
        <f t="shared" si="3"/>
        <v/>
      </c>
      <c r="H28" s="70" t="str">
        <f>IF(M28=0,"",1+COUNTIF(会員コール!$A$1:$A$198,M28))</f>
        <v/>
      </c>
      <c r="I28" s="71"/>
      <c r="J28" s="71" t="str">
        <f t="shared" si="4"/>
        <v/>
      </c>
      <c r="K28" s="14"/>
      <c r="L28" s="15"/>
      <c r="M28">
        <f t="shared" si="5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6"/>
        <v/>
      </c>
      <c r="D29" s="70" t="str">
        <f t="shared" si="1"/>
        <v/>
      </c>
      <c r="E29" s="70" t="str">
        <f t="shared" si="2"/>
        <v/>
      </c>
      <c r="F29" s="70" t="str">
        <f t="shared" si="2"/>
        <v/>
      </c>
      <c r="G29" s="70" t="str">
        <f t="shared" si="3"/>
        <v/>
      </c>
      <c r="H29" s="70" t="str">
        <f>IF(M29=0,"",1+COUNTIF(会員コール!$A$1:$A$198,M29))</f>
        <v/>
      </c>
      <c r="I29" s="71"/>
      <c r="J29" s="71" t="str">
        <f t="shared" si="4"/>
        <v/>
      </c>
      <c r="K29" s="14"/>
      <c r="L29" s="15"/>
      <c r="M29">
        <f t="shared" si="5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6"/>
        <v/>
      </c>
      <c r="D30" s="73" t="str">
        <f t="shared" si="1"/>
        <v/>
      </c>
      <c r="E30" s="73" t="str">
        <f t="shared" si="2"/>
        <v/>
      </c>
      <c r="F30" s="73" t="str">
        <f t="shared" si="2"/>
        <v/>
      </c>
      <c r="G30" s="73" t="str">
        <f t="shared" si="3"/>
        <v/>
      </c>
      <c r="H30" s="73" t="str">
        <f>IF(M30=0,"",1+COUNTIF(会員コール!$A$1:$A$198,M30))</f>
        <v/>
      </c>
      <c r="I30" s="74"/>
      <c r="J30" s="74" t="str">
        <f t="shared" si="4"/>
        <v/>
      </c>
      <c r="K30" s="14"/>
      <c r="L30" s="15"/>
      <c r="M30">
        <f t="shared" si="5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6"/>
        <v/>
      </c>
      <c r="D31" s="70" t="str">
        <f t="shared" si="1"/>
        <v/>
      </c>
      <c r="E31" s="70" t="str">
        <f t="shared" si="2"/>
        <v/>
      </c>
      <c r="F31" s="70" t="str">
        <f t="shared" si="2"/>
        <v/>
      </c>
      <c r="G31" s="70" t="str">
        <f t="shared" si="3"/>
        <v/>
      </c>
      <c r="H31" s="70" t="str">
        <f>IF(M31=0,"",1+COUNTIF(会員コール!$A$1:$A$198,M31))</f>
        <v/>
      </c>
      <c r="I31" s="71"/>
      <c r="J31" s="71" t="str">
        <f t="shared" si="4"/>
        <v/>
      </c>
      <c r="K31" s="14"/>
      <c r="L31" s="15"/>
      <c r="M31">
        <f t="shared" si="5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6"/>
        <v/>
      </c>
      <c r="D32" s="73" t="str">
        <f t="shared" si="1"/>
        <v/>
      </c>
      <c r="E32" s="73" t="str">
        <f t="shared" si="2"/>
        <v/>
      </c>
      <c r="F32" s="73" t="str">
        <f t="shared" si="2"/>
        <v/>
      </c>
      <c r="G32" s="73" t="str">
        <f t="shared" si="3"/>
        <v/>
      </c>
      <c r="H32" s="73" t="str">
        <f>IF(M32=0,"",1+COUNTIF(会員コール!$A$1:$A$198,M32))</f>
        <v/>
      </c>
      <c r="I32" s="74"/>
      <c r="J32" s="74" t="str">
        <f t="shared" si="4"/>
        <v/>
      </c>
      <c r="K32" s="14"/>
      <c r="L32" s="15"/>
      <c r="M32">
        <f t="shared" si="5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6"/>
        <v/>
      </c>
      <c r="D33" s="70" t="str">
        <f t="shared" si="1"/>
        <v/>
      </c>
      <c r="E33" s="70" t="str">
        <f t="shared" si="2"/>
        <v/>
      </c>
      <c r="F33" s="70" t="str">
        <f t="shared" si="2"/>
        <v/>
      </c>
      <c r="G33" s="70" t="str">
        <f t="shared" si="3"/>
        <v/>
      </c>
      <c r="H33" s="70" t="str">
        <f>IF(M33=0,"",1+COUNTIF(会員コール!$A$1:$A$198,M33))</f>
        <v/>
      </c>
      <c r="I33" s="71"/>
      <c r="J33" s="71" t="str">
        <f t="shared" si="4"/>
        <v/>
      </c>
      <c r="K33" s="14"/>
      <c r="L33" s="15"/>
      <c r="M33">
        <f t="shared" si="5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6"/>
        <v/>
      </c>
      <c r="D34" s="73" t="str">
        <f t="shared" si="1"/>
        <v/>
      </c>
      <c r="E34" s="73" t="str">
        <f t="shared" si="2"/>
        <v/>
      </c>
      <c r="F34" s="73" t="str">
        <f t="shared" si="2"/>
        <v/>
      </c>
      <c r="G34" s="73" t="str">
        <f t="shared" si="3"/>
        <v/>
      </c>
      <c r="H34" s="73" t="str">
        <f>IF(M34=0,"",1+COUNTIF(会員コール!$A$1:$A$198,M34))</f>
        <v/>
      </c>
      <c r="I34" s="74"/>
      <c r="J34" s="74" t="str">
        <f t="shared" si="4"/>
        <v/>
      </c>
      <c r="K34" s="14"/>
      <c r="L34" s="15"/>
      <c r="M34">
        <f t="shared" si="5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6"/>
        <v/>
      </c>
      <c r="D35" s="70" t="str">
        <f t="shared" si="1"/>
        <v/>
      </c>
      <c r="E35" s="70" t="str">
        <f t="shared" si="2"/>
        <v/>
      </c>
      <c r="F35" s="70" t="str">
        <f t="shared" si="2"/>
        <v/>
      </c>
      <c r="G35" s="70" t="str">
        <f t="shared" si="3"/>
        <v/>
      </c>
      <c r="H35" s="70" t="str">
        <f>IF(M35=0,"",1+COUNTIF(会員コール!$A$1:$A$198,M35))</f>
        <v/>
      </c>
      <c r="I35" s="71"/>
      <c r="J35" s="71" t="str">
        <f t="shared" si="4"/>
        <v/>
      </c>
      <c r="K35" s="14"/>
      <c r="L35" s="15"/>
      <c r="M35">
        <f t="shared" si="5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6"/>
        <v/>
      </c>
      <c r="D36" s="73" t="str">
        <f t="shared" si="1"/>
        <v/>
      </c>
      <c r="E36" s="73" t="str">
        <f t="shared" si="2"/>
        <v/>
      </c>
      <c r="F36" s="73" t="str">
        <f t="shared" si="2"/>
        <v/>
      </c>
      <c r="G36" s="73" t="str">
        <f t="shared" si="3"/>
        <v/>
      </c>
      <c r="H36" s="73" t="str">
        <f>IF(M36=0,"",1+COUNTIF(会員コール!$A$1:$A$198,M36))</f>
        <v/>
      </c>
      <c r="I36" s="74"/>
      <c r="J36" s="74" t="str">
        <f t="shared" si="4"/>
        <v/>
      </c>
      <c r="K36" s="14"/>
      <c r="L36" s="15"/>
      <c r="M36">
        <f t="shared" si="5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si="0"/>
        <v/>
      </c>
      <c r="C37" s="69" t="str">
        <f t="shared" si="6"/>
        <v/>
      </c>
      <c r="D37" s="70" t="str">
        <f t="shared" si="1"/>
        <v/>
      </c>
      <c r="E37" s="70" t="str">
        <f t="shared" ref="E37:F54" si="7">IF(Q37="","",Q37)</f>
        <v/>
      </c>
      <c r="F37" s="70" t="str">
        <f t="shared" si="7"/>
        <v/>
      </c>
      <c r="G37" s="70" t="str">
        <f t="shared" si="3"/>
        <v/>
      </c>
      <c r="H37" s="70" t="str">
        <f>IF(M37=0,"",1+COUNTIF(会員コール!$A$1:$A$198,M37))</f>
        <v/>
      </c>
      <c r="I37" s="71"/>
      <c r="J37" s="71" t="str">
        <f t="shared" si="4"/>
        <v/>
      </c>
      <c r="K37" s="14"/>
      <c r="L37" s="15"/>
      <c r="M37">
        <f t="shared" si="5"/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0"/>
        <v/>
      </c>
      <c r="C38" s="69" t="str">
        <f t="shared" si="6"/>
        <v/>
      </c>
      <c r="D38" s="73" t="str">
        <f t="shared" si="1"/>
        <v/>
      </c>
      <c r="E38" s="73" t="str">
        <f t="shared" si="7"/>
        <v/>
      </c>
      <c r="F38" s="73" t="str">
        <f t="shared" si="7"/>
        <v/>
      </c>
      <c r="G38" s="73" t="str">
        <f t="shared" si="3"/>
        <v/>
      </c>
      <c r="H38" s="73" t="str">
        <f>IF(M38=0,"",1+COUNTIF(会員コール!$A$1:$A$198,M38))</f>
        <v/>
      </c>
      <c r="I38" s="74"/>
      <c r="J38" s="74" t="str">
        <f t="shared" si="4"/>
        <v/>
      </c>
      <c r="K38" s="14"/>
      <c r="L38" s="15"/>
      <c r="M38">
        <f t="shared" si="5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0"/>
        <v/>
      </c>
      <c r="C39" s="69" t="str">
        <f t="shared" si="6"/>
        <v/>
      </c>
      <c r="D39" s="70" t="str">
        <f t="shared" si="1"/>
        <v/>
      </c>
      <c r="E39" s="70" t="str">
        <f t="shared" si="7"/>
        <v/>
      </c>
      <c r="F39" s="70" t="str">
        <f t="shared" si="7"/>
        <v/>
      </c>
      <c r="G39" s="70" t="str">
        <f t="shared" si="3"/>
        <v/>
      </c>
      <c r="H39" s="70" t="str">
        <f>IF(M39=0,"",1+COUNTIF(会員コール!$A$1:$A$198,M39))</f>
        <v/>
      </c>
      <c r="I39" s="71"/>
      <c r="J39" s="71" t="str">
        <f t="shared" si="4"/>
        <v/>
      </c>
      <c r="K39" s="14"/>
      <c r="L39" s="15"/>
      <c r="M39">
        <f t="shared" si="5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0"/>
        <v/>
      </c>
      <c r="C40" s="69" t="str">
        <f t="shared" si="6"/>
        <v/>
      </c>
      <c r="D40" s="73" t="str">
        <f t="shared" si="1"/>
        <v/>
      </c>
      <c r="E40" s="73" t="str">
        <f t="shared" si="7"/>
        <v/>
      </c>
      <c r="F40" s="73" t="str">
        <f t="shared" si="7"/>
        <v/>
      </c>
      <c r="G40" s="73" t="str">
        <f t="shared" si="3"/>
        <v/>
      </c>
      <c r="H40" s="73" t="str">
        <f>IF(M40=0,"",1+COUNTIF(会員コール!$A$1:$A$198,M40))</f>
        <v/>
      </c>
      <c r="I40" s="74"/>
      <c r="J40" s="74" t="str">
        <f t="shared" si="4"/>
        <v/>
      </c>
      <c r="K40" s="14"/>
      <c r="L40" s="15"/>
      <c r="M40">
        <f t="shared" si="5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0"/>
        <v/>
      </c>
      <c r="C41" s="69" t="str">
        <f t="shared" si="6"/>
        <v/>
      </c>
      <c r="D41" s="70" t="str">
        <f t="shared" si="1"/>
        <v/>
      </c>
      <c r="E41" s="70" t="str">
        <f t="shared" si="7"/>
        <v/>
      </c>
      <c r="F41" s="70" t="str">
        <f t="shared" si="7"/>
        <v/>
      </c>
      <c r="G41" s="70" t="str">
        <f t="shared" si="3"/>
        <v/>
      </c>
      <c r="H41" s="70" t="str">
        <f>IF(M41=0,"",1+COUNTIF(会員コール!$A$1:$A$198,M41))</f>
        <v/>
      </c>
      <c r="I41" s="71"/>
      <c r="J41" s="71" t="str">
        <f t="shared" si="4"/>
        <v/>
      </c>
      <c r="K41" s="14"/>
      <c r="L41" s="15"/>
      <c r="M41">
        <f t="shared" si="5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0"/>
        <v/>
      </c>
      <c r="C42" s="69" t="str">
        <f t="shared" si="6"/>
        <v/>
      </c>
      <c r="D42" s="73" t="str">
        <f t="shared" si="1"/>
        <v/>
      </c>
      <c r="E42" s="73" t="str">
        <f t="shared" si="7"/>
        <v/>
      </c>
      <c r="F42" s="73" t="str">
        <f t="shared" si="7"/>
        <v/>
      </c>
      <c r="G42" s="73" t="str">
        <f t="shared" si="3"/>
        <v/>
      </c>
      <c r="H42" s="73" t="str">
        <f>IF(M42=0,"",1+COUNTIF(会員コール!$A$1:$A$198,M42))</f>
        <v/>
      </c>
      <c r="I42" s="74"/>
      <c r="J42" s="74" t="str">
        <f t="shared" si="4"/>
        <v/>
      </c>
      <c r="K42" s="14"/>
      <c r="L42" s="15"/>
      <c r="M42">
        <f t="shared" si="5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0"/>
        <v/>
      </c>
      <c r="C43" s="69" t="str">
        <f t="shared" si="6"/>
        <v/>
      </c>
      <c r="D43" s="70" t="str">
        <f t="shared" si="1"/>
        <v/>
      </c>
      <c r="E43" s="70" t="str">
        <f t="shared" si="7"/>
        <v/>
      </c>
      <c r="F43" s="70" t="str">
        <f t="shared" si="7"/>
        <v/>
      </c>
      <c r="G43" s="70" t="str">
        <f t="shared" si="3"/>
        <v/>
      </c>
      <c r="H43" s="70" t="str">
        <f>IF(M43=0,"",1+COUNTIF(会員コール!$A$1:$A$198,M43))</f>
        <v/>
      </c>
      <c r="I43" s="71"/>
      <c r="J43" s="71" t="str">
        <f t="shared" si="4"/>
        <v/>
      </c>
      <c r="K43" s="14"/>
      <c r="L43" s="15"/>
      <c r="M43">
        <f t="shared" si="5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0"/>
        <v/>
      </c>
      <c r="C44" s="69" t="str">
        <f t="shared" si="6"/>
        <v/>
      </c>
      <c r="D44" s="73" t="str">
        <f t="shared" si="1"/>
        <v/>
      </c>
      <c r="E44" s="73" t="str">
        <f t="shared" si="7"/>
        <v/>
      </c>
      <c r="F44" s="73" t="str">
        <f t="shared" si="7"/>
        <v/>
      </c>
      <c r="G44" s="73" t="str">
        <f t="shared" si="3"/>
        <v/>
      </c>
      <c r="H44" s="73" t="str">
        <f>IF(M44=0,"",1+COUNTIF(会員コール!$A$1:$A$198,M44))</f>
        <v/>
      </c>
      <c r="I44" s="74"/>
      <c r="J44" s="74" t="str">
        <f t="shared" si="4"/>
        <v/>
      </c>
      <c r="K44" s="14"/>
      <c r="L44" s="15"/>
      <c r="M44">
        <f t="shared" si="5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0"/>
        <v/>
      </c>
      <c r="C45" s="69" t="str">
        <f t="shared" si="6"/>
        <v/>
      </c>
      <c r="D45" s="70" t="str">
        <f t="shared" si="1"/>
        <v/>
      </c>
      <c r="E45" s="70" t="str">
        <f t="shared" si="7"/>
        <v/>
      </c>
      <c r="F45" s="70" t="str">
        <f t="shared" si="7"/>
        <v/>
      </c>
      <c r="G45" s="70" t="str">
        <f t="shared" si="3"/>
        <v/>
      </c>
      <c r="H45" s="70" t="str">
        <f>IF(M45=0,"",1+COUNTIF(会員コール!$A$1:$A$198,M45))</f>
        <v/>
      </c>
      <c r="I45" s="71"/>
      <c r="J45" s="71" t="str">
        <f t="shared" si="4"/>
        <v/>
      </c>
      <c r="K45" s="14"/>
      <c r="L45" s="15"/>
      <c r="M45">
        <f t="shared" si="5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0"/>
        <v/>
      </c>
      <c r="C46" s="69" t="str">
        <f t="shared" si="6"/>
        <v/>
      </c>
      <c r="D46" s="70" t="str">
        <f t="shared" si="1"/>
        <v/>
      </c>
      <c r="E46" s="70" t="str">
        <f t="shared" si="7"/>
        <v/>
      </c>
      <c r="F46" s="70" t="str">
        <f t="shared" si="7"/>
        <v/>
      </c>
      <c r="G46" s="70" t="str">
        <f t="shared" si="3"/>
        <v/>
      </c>
      <c r="H46" s="70" t="str">
        <f>IF(M46=0,"",1+COUNTIF(会員コール!$A$1:$A$198,M46))</f>
        <v/>
      </c>
      <c r="I46" s="71"/>
      <c r="J46" s="71" t="str">
        <f t="shared" si="4"/>
        <v/>
      </c>
      <c r="K46" s="14"/>
      <c r="L46" s="15"/>
      <c r="M46">
        <f t="shared" si="5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0"/>
        <v/>
      </c>
      <c r="C47" s="69" t="str">
        <f t="shared" si="6"/>
        <v/>
      </c>
      <c r="D47" s="73" t="str">
        <f t="shared" si="1"/>
        <v/>
      </c>
      <c r="E47" s="73" t="str">
        <f t="shared" si="7"/>
        <v/>
      </c>
      <c r="F47" s="73" t="str">
        <f t="shared" si="7"/>
        <v/>
      </c>
      <c r="G47" s="73" t="str">
        <f t="shared" si="3"/>
        <v/>
      </c>
      <c r="H47" s="73" t="str">
        <f>IF(M47=0,"",1+COUNTIF(会員コール!$A$1:$A$198,M47))</f>
        <v/>
      </c>
      <c r="I47" s="74"/>
      <c r="J47" s="74" t="str">
        <f t="shared" si="4"/>
        <v/>
      </c>
      <c r="K47" s="14"/>
      <c r="L47" s="15"/>
      <c r="M47">
        <f t="shared" si="5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0"/>
        <v/>
      </c>
      <c r="C48" s="69" t="str">
        <f t="shared" si="6"/>
        <v/>
      </c>
      <c r="D48" s="70" t="str">
        <f t="shared" si="1"/>
        <v/>
      </c>
      <c r="E48" s="70" t="str">
        <f t="shared" si="7"/>
        <v/>
      </c>
      <c r="F48" s="70" t="str">
        <f t="shared" si="7"/>
        <v/>
      </c>
      <c r="G48" s="70" t="str">
        <f t="shared" si="3"/>
        <v/>
      </c>
      <c r="H48" s="70" t="str">
        <f>IF(M48=0,"",1+COUNTIF(会員コール!$A$1:$A$198,M48))</f>
        <v/>
      </c>
      <c r="I48" s="71"/>
      <c r="J48" s="71" t="str">
        <f t="shared" si="4"/>
        <v/>
      </c>
      <c r="K48" s="14"/>
      <c r="L48" s="15"/>
      <c r="M48">
        <f t="shared" si="5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0"/>
        <v/>
      </c>
      <c r="C49" s="69" t="str">
        <f t="shared" si="6"/>
        <v/>
      </c>
      <c r="D49" s="73" t="str">
        <f t="shared" si="1"/>
        <v/>
      </c>
      <c r="E49" s="73" t="str">
        <f t="shared" si="7"/>
        <v/>
      </c>
      <c r="F49" s="73" t="str">
        <f t="shared" si="7"/>
        <v/>
      </c>
      <c r="G49" s="73" t="str">
        <f t="shared" si="3"/>
        <v/>
      </c>
      <c r="H49" s="73" t="str">
        <f>IF(M49=0,"",1+COUNTIF(会員コール!$A$1:$A$198,M49))</f>
        <v/>
      </c>
      <c r="I49" s="74"/>
      <c r="J49" s="74" t="str">
        <f t="shared" si="4"/>
        <v/>
      </c>
      <c r="K49" s="14"/>
      <c r="L49" s="15"/>
      <c r="M49">
        <f t="shared" si="5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0"/>
        <v/>
      </c>
      <c r="C50" s="69" t="str">
        <f t="shared" si="6"/>
        <v/>
      </c>
      <c r="D50" s="70" t="str">
        <f t="shared" si="1"/>
        <v/>
      </c>
      <c r="E50" s="70" t="str">
        <f t="shared" si="7"/>
        <v/>
      </c>
      <c r="F50" s="70" t="str">
        <f t="shared" si="7"/>
        <v/>
      </c>
      <c r="G50" s="70" t="str">
        <f t="shared" si="3"/>
        <v/>
      </c>
      <c r="H50" s="70" t="str">
        <f>IF(M50=0,"",1+COUNTIF(会員コール!$A$1:$A$198,M50))</f>
        <v/>
      </c>
      <c r="I50" s="71"/>
      <c r="J50" s="71" t="str">
        <f t="shared" si="4"/>
        <v/>
      </c>
      <c r="K50" s="14"/>
      <c r="L50" s="15"/>
      <c r="M50">
        <f t="shared" si="5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0"/>
        <v/>
      </c>
      <c r="C51" s="69" t="str">
        <f t="shared" si="6"/>
        <v/>
      </c>
      <c r="D51" s="73" t="str">
        <f t="shared" si="1"/>
        <v/>
      </c>
      <c r="E51" s="73" t="str">
        <f t="shared" si="7"/>
        <v/>
      </c>
      <c r="F51" s="73" t="str">
        <f t="shared" si="7"/>
        <v/>
      </c>
      <c r="G51" s="73" t="str">
        <f t="shared" si="3"/>
        <v/>
      </c>
      <c r="H51" s="73" t="str">
        <f>IF(M51=0,"",1+COUNTIF(会員コール!$A$1:$A$198,M51))</f>
        <v/>
      </c>
      <c r="I51" s="74"/>
      <c r="J51" s="74" t="str">
        <f t="shared" si="4"/>
        <v/>
      </c>
      <c r="K51" s="14"/>
      <c r="L51" s="15"/>
      <c r="M51">
        <f t="shared" si="5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0"/>
        <v/>
      </c>
      <c r="C52" s="69" t="str">
        <f t="shared" si="6"/>
        <v/>
      </c>
      <c r="D52" s="70" t="str">
        <f t="shared" si="1"/>
        <v/>
      </c>
      <c r="E52" s="70" t="str">
        <f t="shared" si="7"/>
        <v/>
      </c>
      <c r="F52" s="70" t="str">
        <f t="shared" si="7"/>
        <v/>
      </c>
      <c r="G52" s="70" t="str">
        <f t="shared" si="3"/>
        <v/>
      </c>
      <c r="H52" s="70" t="str">
        <f>IF(M52=0,"",1+COUNTIF(会員コール!$A$1:$A$198,M52))</f>
        <v/>
      </c>
      <c r="I52" s="71"/>
      <c r="J52" s="71" t="str">
        <f t="shared" si="4"/>
        <v/>
      </c>
      <c r="K52" s="14"/>
      <c r="L52" s="15"/>
      <c r="M52">
        <f t="shared" si="5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0"/>
        <v/>
      </c>
      <c r="C53" s="69" t="str">
        <f t="shared" si="6"/>
        <v/>
      </c>
      <c r="D53" s="70" t="str">
        <f t="shared" si="1"/>
        <v/>
      </c>
      <c r="E53" s="70" t="str">
        <f t="shared" si="7"/>
        <v/>
      </c>
      <c r="F53" s="70" t="str">
        <f t="shared" si="7"/>
        <v/>
      </c>
      <c r="G53" s="70" t="str">
        <f t="shared" si="3"/>
        <v/>
      </c>
      <c r="H53" s="70" t="str">
        <f>IF(M53=0,"",1+COUNTIF(会員コール!$A$1:$A$198,M53))</f>
        <v/>
      </c>
      <c r="I53" s="71"/>
      <c r="J53" s="71" t="str">
        <f t="shared" si="4"/>
        <v/>
      </c>
      <c r="K53" s="14"/>
      <c r="L53" s="15"/>
      <c r="M53">
        <f t="shared" si="5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0"/>
        <v/>
      </c>
      <c r="C54" s="76" t="str">
        <f>IF(P54="","",LEFT(P54,6))</f>
        <v/>
      </c>
      <c r="D54" s="77" t="str">
        <f t="shared" si="1"/>
        <v/>
      </c>
      <c r="E54" s="77" t="str">
        <f t="shared" si="7"/>
        <v/>
      </c>
      <c r="F54" s="77" t="str">
        <f t="shared" si="7"/>
        <v/>
      </c>
      <c r="G54" s="77" t="str">
        <f t="shared" si="3"/>
        <v/>
      </c>
      <c r="H54" s="77" t="str">
        <f>IF(M54=0,"",1+COUNTIF(会員コール!$A$1:$A$198,M54))</f>
        <v/>
      </c>
      <c r="I54" s="78"/>
      <c r="J54" s="78" t="str">
        <f t="shared" si="4"/>
        <v/>
      </c>
      <c r="K54" s="14"/>
      <c r="L54" s="15"/>
      <c r="M54">
        <f t="shared" si="5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9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10</v>
      </c>
      <c r="C57" s="170"/>
      <c r="D57" s="47" t="str">
        <f>基本データ入力!$B$8</f>
        <v>JA1QRZ</v>
      </c>
      <c r="E57" s="52" t="s">
        <v>136</v>
      </c>
      <c r="F57" s="47" t="s">
        <v>311</v>
      </c>
      <c r="G57" s="171" t="s">
        <v>137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11</v>
      </c>
      <c r="C58" s="91" t="s">
        <v>411</v>
      </c>
      <c r="D58" s="18" t="s">
        <v>12</v>
      </c>
      <c r="E58" s="172" t="s">
        <v>13</v>
      </c>
      <c r="F58" s="172"/>
      <c r="G58" s="18" t="s">
        <v>14</v>
      </c>
      <c r="H58" s="17" t="s">
        <v>15</v>
      </c>
      <c r="I58" s="18" t="s">
        <v>16</v>
      </c>
      <c r="J58" s="18" t="s">
        <v>17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109" si="8">IF(O60="","",O60)</f>
        <v/>
      </c>
      <c r="C60" s="65" t="str">
        <f>IF(P60="","",LEFT(P60,6))</f>
        <v/>
      </c>
      <c r="D60" s="66" t="str">
        <f t="shared" ref="D60:D109" si="9">IF(N60="","",N60)</f>
        <v/>
      </c>
      <c r="E60" s="66" t="str">
        <f t="shared" ref="E60:F91" si="10">IF(Q60="","",Q60)</f>
        <v/>
      </c>
      <c r="F60" s="66" t="str">
        <f t="shared" si="10"/>
        <v/>
      </c>
      <c r="G60" s="66" t="str">
        <f t="shared" ref="G60:G109" si="11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109" si="12">IF(T60="","",T60)</f>
        <v/>
      </c>
      <c r="K60" s="14"/>
      <c r="L60" s="49"/>
      <c r="M60">
        <f t="shared" ref="M60:M109" si="13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8"/>
        <v/>
      </c>
      <c r="C61" s="69" t="str">
        <f>IF(P61="","",LEFT(P61,6))</f>
        <v/>
      </c>
      <c r="D61" s="70" t="str">
        <f t="shared" si="9"/>
        <v/>
      </c>
      <c r="E61" s="70" t="str">
        <f t="shared" si="10"/>
        <v/>
      </c>
      <c r="F61" s="70" t="str">
        <f t="shared" si="10"/>
        <v/>
      </c>
      <c r="G61" s="70" t="str">
        <f t="shared" si="11"/>
        <v/>
      </c>
      <c r="H61" s="70" t="str">
        <f>IF(M61=0,"",1+COUNTIF(会員コール!$A$1:$A$198,M61))</f>
        <v/>
      </c>
      <c r="I61" s="71"/>
      <c r="J61" s="71" t="str">
        <f t="shared" si="12"/>
        <v/>
      </c>
      <c r="K61" s="14"/>
      <c r="L61" s="49"/>
      <c r="M61">
        <f t="shared" si="13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8"/>
        <v/>
      </c>
      <c r="C62" s="69" t="str">
        <f t="shared" ref="C62:C108" si="14">IF(P62="","",LEFT(P62,6))</f>
        <v/>
      </c>
      <c r="D62" s="70" t="str">
        <f t="shared" si="9"/>
        <v/>
      </c>
      <c r="E62" s="70" t="str">
        <f t="shared" si="10"/>
        <v/>
      </c>
      <c r="F62" s="70" t="str">
        <f t="shared" si="10"/>
        <v/>
      </c>
      <c r="G62" s="70" t="str">
        <f t="shared" si="11"/>
        <v/>
      </c>
      <c r="H62" s="70" t="str">
        <f>IF(M62=0,"",1+COUNTIF(会員コール!$A$1:$A$198,M62))</f>
        <v/>
      </c>
      <c r="I62" s="71"/>
      <c r="J62" s="71" t="str">
        <f t="shared" si="12"/>
        <v/>
      </c>
      <c r="K62" s="14"/>
      <c r="L62" s="49"/>
      <c r="M62">
        <f t="shared" si="13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8"/>
        <v/>
      </c>
      <c r="C63" s="69" t="str">
        <f t="shared" si="14"/>
        <v/>
      </c>
      <c r="D63" s="70" t="str">
        <f t="shared" si="9"/>
        <v/>
      </c>
      <c r="E63" s="70" t="str">
        <f t="shared" si="10"/>
        <v/>
      </c>
      <c r="F63" s="70" t="str">
        <f t="shared" si="10"/>
        <v/>
      </c>
      <c r="G63" s="70" t="str">
        <f t="shared" si="11"/>
        <v/>
      </c>
      <c r="H63" s="70" t="str">
        <f>IF(M63=0,"",1+COUNTIF(会員コール!$A$1:$A$198,M63))</f>
        <v/>
      </c>
      <c r="I63" s="71"/>
      <c r="J63" s="71" t="str">
        <f t="shared" si="12"/>
        <v/>
      </c>
      <c r="K63" s="14"/>
      <c r="L63" s="49"/>
      <c r="M63">
        <f t="shared" si="13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8"/>
        <v/>
      </c>
      <c r="C64" s="69" t="str">
        <f t="shared" si="14"/>
        <v/>
      </c>
      <c r="D64" s="70" t="str">
        <f t="shared" si="9"/>
        <v/>
      </c>
      <c r="E64" s="70" t="str">
        <f t="shared" si="10"/>
        <v/>
      </c>
      <c r="F64" s="70" t="str">
        <f t="shared" si="10"/>
        <v/>
      </c>
      <c r="G64" s="70" t="str">
        <f t="shared" si="11"/>
        <v/>
      </c>
      <c r="H64" s="70" t="str">
        <f>IF(M64=0,"",1+COUNTIF(会員コール!$A$1:$A$198,M64))</f>
        <v/>
      </c>
      <c r="I64" s="71"/>
      <c r="J64" s="71" t="str">
        <f t="shared" si="12"/>
        <v/>
      </c>
      <c r="K64" s="14"/>
      <c r="L64" s="49"/>
      <c r="M64">
        <f t="shared" si="13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8"/>
        <v/>
      </c>
      <c r="C65" s="69" t="str">
        <f t="shared" si="14"/>
        <v/>
      </c>
      <c r="D65" s="70" t="str">
        <f t="shared" si="9"/>
        <v/>
      </c>
      <c r="E65" s="70" t="str">
        <f t="shared" si="10"/>
        <v/>
      </c>
      <c r="F65" s="70" t="str">
        <f t="shared" si="10"/>
        <v/>
      </c>
      <c r="G65" s="70" t="str">
        <f t="shared" si="11"/>
        <v/>
      </c>
      <c r="H65" s="70" t="str">
        <f>IF(M65=0,"",1+COUNTIF(会員コール!$A$1:$A$198,M65))</f>
        <v/>
      </c>
      <c r="I65" s="71"/>
      <c r="J65" s="71" t="str">
        <f t="shared" si="12"/>
        <v/>
      </c>
      <c r="K65" s="14"/>
      <c r="L65" s="49"/>
      <c r="M65">
        <f t="shared" si="13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8"/>
        <v/>
      </c>
      <c r="C66" s="69" t="str">
        <f t="shared" si="14"/>
        <v/>
      </c>
      <c r="D66" s="70" t="str">
        <f t="shared" si="9"/>
        <v/>
      </c>
      <c r="E66" s="70" t="str">
        <f t="shared" si="10"/>
        <v/>
      </c>
      <c r="F66" s="70" t="str">
        <f t="shared" si="10"/>
        <v/>
      </c>
      <c r="G66" s="70" t="str">
        <f t="shared" si="11"/>
        <v/>
      </c>
      <c r="H66" s="70" t="str">
        <f>IF(M66=0,"",1+COUNTIF(会員コール!$A$1:$A$198,M66))</f>
        <v/>
      </c>
      <c r="I66" s="71"/>
      <c r="J66" s="71" t="str">
        <f t="shared" si="12"/>
        <v/>
      </c>
      <c r="K66" s="14"/>
      <c r="L66" s="49"/>
      <c r="M66">
        <f t="shared" si="13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8"/>
        <v/>
      </c>
      <c r="C67" s="69" t="str">
        <f t="shared" si="14"/>
        <v/>
      </c>
      <c r="D67" s="70" t="str">
        <f t="shared" si="9"/>
        <v/>
      </c>
      <c r="E67" s="70" t="str">
        <f t="shared" si="10"/>
        <v/>
      </c>
      <c r="F67" s="70" t="str">
        <f t="shared" si="10"/>
        <v/>
      </c>
      <c r="G67" s="70" t="str">
        <f t="shared" si="11"/>
        <v/>
      </c>
      <c r="H67" s="70" t="str">
        <f>IF(M67=0,"",1+COUNTIF(会員コール!$A$1:$A$198,M67))</f>
        <v/>
      </c>
      <c r="I67" s="71"/>
      <c r="J67" s="71" t="str">
        <f t="shared" si="12"/>
        <v/>
      </c>
      <c r="K67" s="14"/>
      <c r="L67" s="49"/>
      <c r="M67">
        <f t="shared" si="13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8"/>
        <v/>
      </c>
      <c r="C68" s="69" t="str">
        <f t="shared" si="14"/>
        <v/>
      </c>
      <c r="D68" s="70" t="str">
        <f t="shared" si="9"/>
        <v/>
      </c>
      <c r="E68" s="70" t="str">
        <f t="shared" si="10"/>
        <v/>
      </c>
      <c r="F68" s="70" t="str">
        <f t="shared" si="10"/>
        <v/>
      </c>
      <c r="G68" s="70" t="str">
        <f t="shared" si="11"/>
        <v/>
      </c>
      <c r="H68" s="70" t="str">
        <f>IF(M68=0,"",1+COUNTIF(会員コール!$A$1:$A$198,M68))</f>
        <v/>
      </c>
      <c r="I68" s="71"/>
      <c r="J68" s="71" t="str">
        <f t="shared" si="12"/>
        <v/>
      </c>
      <c r="K68" s="14"/>
      <c r="L68" s="49"/>
      <c r="M68">
        <f t="shared" si="13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8"/>
        <v/>
      </c>
      <c r="C69" s="69" t="str">
        <f t="shared" si="14"/>
        <v/>
      </c>
      <c r="D69" s="70" t="str">
        <f t="shared" si="9"/>
        <v/>
      </c>
      <c r="E69" s="70" t="str">
        <f t="shared" si="10"/>
        <v/>
      </c>
      <c r="F69" s="70" t="str">
        <f t="shared" si="10"/>
        <v/>
      </c>
      <c r="G69" s="70" t="str">
        <f t="shared" si="11"/>
        <v/>
      </c>
      <c r="H69" s="70" t="str">
        <f>IF(M69=0,"",1+COUNTIF(会員コール!$A$1:$A$198,M69))</f>
        <v/>
      </c>
      <c r="I69" s="71"/>
      <c r="J69" s="71" t="str">
        <f t="shared" si="12"/>
        <v/>
      </c>
      <c r="K69" s="14"/>
      <c r="L69" s="49"/>
      <c r="M69">
        <f t="shared" si="13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8"/>
        <v/>
      </c>
      <c r="C70" s="69" t="str">
        <f t="shared" si="14"/>
        <v/>
      </c>
      <c r="D70" s="70" t="str">
        <f t="shared" si="9"/>
        <v/>
      </c>
      <c r="E70" s="70" t="str">
        <f t="shared" si="10"/>
        <v/>
      </c>
      <c r="F70" s="70" t="str">
        <f t="shared" si="10"/>
        <v/>
      </c>
      <c r="G70" s="70" t="str">
        <f t="shared" si="11"/>
        <v/>
      </c>
      <c r="H70" s="70" t="str">
        <f>IF(M70=0,"",1+COUNTIF(会員コール!$A$1:$A$198,M70))</f>
        <v/>
      </c>
      <c r="I70" s="71"/>
      <c r="J70" s="71" t="str">
        <f t="shared" si="12"/>
        <v/>
      </c>
      <c r="K70" s="14"/>
      <c r="L70" s="49"/>
      <c r="M70">
        <f t="shared" si="13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8"/>
        <v/>
      </c>
      <c r="C71" s="69" t="str">
        <f t="shared" si="14"/>
        <v/>
      </c>
      <c r="D71" s="70" t="str">
        <f t="shared" si="9"/>
        <v/>
      </c>
      <c r="E71" s="70" t="str">
        <f t="shared" si="10"/>
        <v/>
      </c>
      <c r="F71" s="70" t="str">
        <f t="shared" si="10"/>
        <v/>
      </c>
      <c r="G71" s="70" t="str">
        <f t="shared" si="11"/>
        <v/>
      </c>
      <c r="H71" s="70" t="str">
        <f>IF(M71=0,"",1+COUNTIF(会員コール!$A$1:$A$198,M71))</f>
        <v/>
      </c>
      <c r="I71" s="71"/>
      <c r="J71" s="71" t="str">
        <f t="shared" si="12"/>
        <v/>
      </c>
      <c r="K71" s="14"/>
      <c r="L71" s="49"/>
      <c r="M71">
        <f t="shared" si="13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8"/>
        <v/>
      </c>
      <c r="C72" s="69" t="str">
        <f t="shared" si="14"/>
        <v/>
      </c>
      <c r="D72" s="70" t="str">
        <f t="shared" si="9"/>
        <v/>
      </c>
      <c r="E72" s="70" t="str">
        <f t="shared" si="10"/>
        <v/>
      </c>
      <c r="F72" s="70" t="str">
        <f t="shared" si="10"/>
        <v/>
      </c>
      <c r="G72" s="70" t="str">
        <f t="shared" si="11"/>
        <v/>
      </c>
      <c r="H72" s="70" t="str">
        <f>IF(M72=0,"",1+COUNTIF(会員コール!$A$1:$A$198,M72))</f>
        <v/>
      </c>
      <c r="I72" s="71"/>
      <c r="J72" s="71" t="str">
        <f t="shared" si="12"/>
        <v/>
      </c>
      <c r="K72" s="14"/>
      <c r="L72" s="49"/>
      <c r="M72">
        <f t="shared" si="13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8"/>
        <v/>
      </c>
      <c r="C73" s="69" t="str">
        <f t="shared" si="14"/>
        <v/>
      </c>
      <c r="D73" s="70" t="str">
        <f t="shared" si="9"/>
        <v/>
      </c>
      <c r="E73" s="70" t="str">
        <f t="shared" si="10"/>
        <v/>
      </c>
      <c r="F73" s="70" t="str">
        <f t="shared" si="10"/>
        <v/>
      </c>
      <c r="G73" s="70" t="str">
        <f t="shared" si="11"/>
        <v/>
      </c>
      <c r="H73" s="70" t="str">
        <f>IF(M73=0,"",1+COUNTIF(会員コール!$A$1:$A$198,M73))</f>
        <v/>
      </c>
      <c r="I73" s="71"/>
      <c r="J73" s="71" t="str">
        <f t="shared" si="12"/>
        <v/>
      </c>
      <c r="K73" s="14"/>
      <c r="L73" s="49"/>
      <c r="M73">
        <f t="shared" si="13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8"/>
        <v/>
      </c>
      <c r="C74" s="69" t="str">
        <f t="shared" si="14"/>
        <v/>
      </c>
      <c r="D74" s="70" t="str">
        <f t="shared" si="9"/>
        <v/>
      </c>
      <c r="E74" s="70" t="str">
        <f t="shared" si="10"/>
        <v/>
      </c>
      <c r="F74" s="70" t="str">
        <f t="shared" si="10"/>
        <v/>
      </c>
      <c r="G74" s="70" t="str">
        <f t="shared" si="11"/>
        <v/>
      </c>
      <c r="H74" s="70" t="str">
        <f>IF(M74=0,"",1+COUNTIF(会員コール!$A$1:$A$198,M74))</f>
        <v/>
      </c>
      <c r="I74" s="71"/>
      <c r="J74" s="71" t="str">
        <f t="shared" si="12"/>
        <v/>
      </c>
      <c r="K74" s="14"/>
      <c r="L74" s="49"/>
      <c r="M74">
        <f t="shared" si="13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8"/>
        <v/>
      </c>
      <c r="C75" s="69" t="str">
        <f t="shared" si="14"/>
        <v/>
      </c>
      <c r="D75" s="70" t="str">
        <f t="shared" si="9"/>
        <v/>
      </c>
      <c r="E75" s="70" t="str">
        <f t="shared" si="10"/>
        <v/>
      </c>
      <c r="F75" s="70" t="str">
        <f t="shared" si="10"/>
        <v/>
      </c>
      <c r="G75" s="70" t="str">
        <f t="shared" si="11"/>
        <v/>
      </c>
      <c r="H75" s="70" t="str">
        <f>IF(M75=0,"",1+COUNTIF(会員コール!$A$1:$A$198,M75))</f>
        <v/>
      </c>
      <c r="I75" s="71"/>
      <c r="J75" s="71" t="str">
        <f t="shared" si="12"/>
        <v/>
      </c>
      <c r="K75" s="14"/>
      <c r="L75" s="49"/>
      <c r="M75">
        <f t="shared" si="13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8"/>
        <v/>
      </c>
      <c r="C76" s="69" t="str">
        <f t="shared" si="14"/>
        <v/>
      </c>
      <c r="D76" s="70" t="str">
        <f t="shared" si="9"/>
        <v/>
      </c>
      <c r="E76" s="70" t="str">
        <f t="shared" si="10"/>
        <v/>
      </c>
      <c r="F76" s="70" t="str">
        <f t="shared" si="10"/>
        <v/>
      </c>
      <c r="G76" s="70" t="str">
        <f t="shared" si="11"/>
        <v/>
      </c>
      <c r="H76" s="70" t="str">
        <f>IF(M76=0,"",1+COUNTIF(会員コール!$A$1:$A$198,M76))</f>
        <v/>
      </c>
      <c r="I76" s="71"/>
      <c r="J76" s="71" t="str">
        <f t="shared" si="12"/>
        <v/>
      </c>
      <c r="K76" s="14"/>
      <c r="L76" s="15"/>
      <c r="M76">
        <f t="shared" si="13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8"/>
        <v/>
      </c>
      <c r="C77" s="69" t="str">
        <f t="shared" si="14"/>
        <v/>
      </c>
      <c r="D77" s="73" t="str">
        <f t="shared" si="9"/>
        <v/>
      </c>
      <c r="E77" s="73" t="str">
        <f t="shared" si="10"/>
        <v/>
      </c>
      <c r="F77" s="73" t="str">
        <f t="shared" si="10"/>
        <v/>
      </c>
      <c r="G77" s="73" t="str">
        <f t="shared" si="11"/>
        <v/>
      </c>
      <c r="H77" s="73" t="str">
        <f>IF(M77=0,"",1+COUNTIF(会員コール!$A$1:$A$198,M77))</f>
        <v/>
      </c>
      <c r="I77" s="74"/>
      <c r="J77" s="74" t="str">
        <f t="shared" si="12"/>
        <v/>
      </c>
      <c r="K77" s="14"/>
      <c r="L77" s="15"/>
      <c r="M77">
        <f t="shared" si="13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8"/>
        <v/>
      </c>
      <c r="C78" s="69" t="str">
        <f t="shared" si="14"/>
        <v/>
      </c>
      <c r="D78" s="70" t="str">
        <f t="shared" si="9"/>
        <v/>
      </c>
      <c r="E78" s="70" t="str">
        <f t="shared" si="10"/>
        <v/>
      </c>
      <c r="F78" s="70" t="str">
        <f t="shared" si="10"/>
        <v/>
      </c>
      <c r="G78" s="70" t="str">
        <f t="shared" si="11"/>
        <v/>
      </c>
      <c r="H78" s="70" t="str">
        <f>IF(M78=0,"",1+COUNTIF(会員コール!$A$1:$A$198,M78))</f>
        <v/>
      </c>
      <c r="I78" s="71"/>
      <c r="J78" s="71" t="str">
        <f t="shared" si="12"/>
        <v/>
      </c>
      <c r="K78" s="14"/>
      <c r="L78" s="15"/>
      <c r="M78">
        <f t="shared" si="13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8"/>
        <v/>
      </c>
      <c r="C79" s="69" t="str">
        <f t="shared" si="14"/>
        <v/>
      </c>
      <c r="D79" s="70" t="str">
        <f t="shared" si="9"/>
        <v/>
      </c>
      <c r="E79" s="70" t="str">
        <f t="shared" si="10"/>
        <v/>
      </c>
      <c r="F79" s="70" t="str">
        <f t="shared" si="10"/>
        <v/>
      </c>
      <c r="G79" s="70" t="str">
        <f t="shared" si="11"/>
        <v/>
      </c>
      <c r="H79" s="70" t="str">
        <f>IF(M79=0,"",1+COUNTIF(会員コール!$A$1:$A$198,M79))</f>
        <v/>
      </c>
      <c r="I79" s="71"/>
      <c r="J79" s="71" t="str">
        <f t="shared" si="12"/>
        <v/>
      </c>
      <c r="K79" s="14"/>
      <c r="L79" s="15"/>
      <c r="M79">
        <f t="shared" si="13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8"/>
        <v/>
      </c>
      <c r="C80" s="69" t="str">
        <f t="shared" si="14"/>
        <v/>
      </c>
      <c r="D80" s="70" t="str">
        <f t="shared" si="9"/>
        <v/>
      </c>
      <c r="E80" s="70" t="str">
        <f t="shared" si="10"/>
        <v/>
      </c>
      <c r="F80" s="70" t="str">
        <f t="shared" si="10"/>
        <v/>
      </c>
      <c r="G80" s="70" t="str">
        <f t="shared" si="11"/>
        <v/>
      </c>
      <c r="H80" s="70" t="str">
        <f>IF(M80=0,"",1+COUNTIF(会員コール!$A$1:$A$198,M80))</f>
        <v/>
      </c>
      <c r="I80" s="71"/>
      <c r="J80" s="71" t="str">
        <f t="shared" si="12"/>
        <v/>
      </c>
      <c r="K80" s="14"/>
      <c r="L80" s="15"/>
      <c r="M80">
        <f t="shared" si="13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8"/>
        <v/>
      </c>
      <c r="C81" s="69" t="str">
        <f t="shared" si="14"/>
        <v/>
      </c>
      <c r="D81" s="70" t="str">
        <f t="shared" si="9"/>
        <v/>
      </c>
      <c r="E81" s="70" t="str">
        <f t="shared" si="10"/>
        <v/>
      </c>
      <c r="F81" s="70" t="str">
        <f t="shared" si="10"/>
        <v/>
      </c>
      <c r="G81" s="70" t="str">
        <f t="shared" si="11"/>
        <v/>
      </c>
      <c r="H81" s="70" t="str">
        <f>IF(M81=0,"",1+COUNTIF(会員コール!$A$1:$A$198,M81))</f>
        <v/>
      </c>
      <c r="I81" s="71"/>
      <c r="J81" s="71" t="str">
        <f t="shared" si="12"/>
        <v/>
      </c>
      <c r="K81" s="14"/>
      <c r="L81" s="15"/>
      <c r="M81">
        <f t="shared" si="13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8"/>
        <v/>
      </c>
      <c r="C82" s="69" t="str">
        <f t="shared" si="14"/>
        <v/>
      </c>
      <c r="D82" s="70" t="str">
        <f t="shared" si="9"/>
        <v/>
      </c>
      <c r="E82" s="70" t="str">
        <f t="shared" si="10"/>
        <v/>
      </c>
      <c r="F82" s="70" t="str">
        <f t="shared" si="10"/>
        <v/>
      </c>
      <c r="G82" s="70" t="str">
        <f t="shared" si="11"/>
        <v/>
      </c>
      <c r="H82" s="70" t="str">
        <f>IF(M82=0,"",1+COUNTIF(会員コール!$A$1:$A$198,M82))</f>
        <v/>
      </c>
      <c r="I82" s="71"/>
      <c r="J82" s="71" t="str">
        <f t="shared" si="12"/>
        <v/>
      </c>
      <c r="K82" s="14"/>
      <c r="L82" s="15"/>
      <c r="M82">
        <f t="shared" si="13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8"/>
        <v/>
      </c>
      <c r="C83" s="69" t="str">
        <f t="shared" si="14"/>
        <v/>
      </c>
      <c r="D83" s="70" t="str">
        <f t="shared" si="9"/>
        <v/>
      </c>
      <c r="E83" s="70" t="str">
        <f t="shared" si="10"/>
        <v/>
      </c>
      <c r="F83" s="70" t="str">
        <f t="shared" si="10"/>
        <v/>
      </c>
      <c r="G83" s="70" t="str">
        <f t="shared" si="11"/>
        <v/>
      </c>
      <c r="H83" s="70" t="str">
        <f>IF(M83=0,"",1+COUNTIF(会員コール!$A$1:$A$198,M83))</f>
        <v/>
      </c>
      <c r="I83" s="71"/>
      <c r="J83" s="71" t="str">
        <f t="shared" si="12"/>
        <v/>
      </c>
      <c r="K83" s="14"/>
      <c r="L83" s="15"/>
      <c r="M83">
        <f t="shared" si="13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8"/>
        <v/>
      </c>
      <c r="C84" s="69" t="str">
        <f t="shared" si="14"/>
        <v/>
      </c>
      <c r="D84" s="70" t="str">
        <f t="shared" si="9"/>
        <v/>
      </c>
      <c r="E84" s="70" t="str">
        <f t="shared" si="10"/>
        <v/>
      </c>
      <c r="F84" s="70" t="str">
        <f t="shared" si="10"/>
        <v/>
      </c>
      <c r="G84" s="70" t="str">
        <f t="shared" si="11"/>
        <v/>
      </c>
      <c r="H84" s="70" t="str">
        <f>IF(M84=0,"",1+COUNTIF(会員コール!$A$1:$A$198,M84))</f>
        <v/>
      </c>
      <c r="I84" s="71"/>
      <c r="J84" s="71" t="str">
        <f t="shared" si="12"/>
        <v/>
      </c>
      <c r="K84" s="14"/>
      <c r="L84" s="15"/>
      <c r="M84">
        <f t="shared" si="13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8"/>
        <v/>
      </c>
      <c r="C85" s="69" t="str">
        <f t="shared" si="14"/>
        <v/>
      </c>
      <c r="D85" s="73" t="str">
        <f t="shared" si="9"/>
        <v/>
      </c>
      <c r="E85" s="73" t="str">
        <f t="shared" si="10"/>
        <v/>
      </c>
      <c r="F85" s="73" t="str">
        <f t="shared" si="10"/>
        <v/>
      </c>
      <c r="G85" s="73" t="str">
        <f t="shared" si="11"/>
        <v/>
      </c>
      <c r="H85" s="73" t="str">
        <f>IF(M85=0,"",1+COUNTIF(会員コール!$A$1:$A$198,M85))</f>
        <v/>
      </c>
      <c r="I85" s="74"/>
      <c r="J85" s="74" t="str">
        <f t="shared" si="12"/>
        <v/>
      </c>
      <c r="K85" s="14"/>
      <c r="L85" s="15"/>
      <c r="M85">
        <f t="shared" si="13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8"/>
        <v/>
      </c>
      <c r="C86" s="69" t="str">
        <f t="shared" si="14"/>
        <v/>
      </c>
      <c r="D86" s="70" t="str">
        <f t="shared" si="9"/>
        <v/>
      </c>
      <c r="E86" s="70" t="str">
        <f t="shared" si="10"/>
        <v/>
      </c>
      <c r="F86" s="70" t="str">
        <f t="shared" si="10"/>
        <v/>
      </c>
      <c r="G86" s="70" t="str">
        <f t="shared" si="11"/>
        <v/>
      </c>
      <c r="H86" s="70" t="str">
        <f>IF(M86=0,"",1+COUNTIF(会員コール!$A$1:$A$198,M86))</f>
        <v/>
      </c>
      <c r="I86" s="71"/>
      <c r="J86" s="71" t="str">
        <f t="shared" si="12"/>
        <v/>
      </c>
      <c r="K86" s="14"/>
      <c r="L86" s="15"/>
      <c r="M86">
        <f t="shared" si="13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8"/>
        <v/>
      </c>
      <c r="C87" s="69" t="str">
        <f t="shared" si="14"/>
        <v/>
      </c>
      <c r="D87" s="73" t="str">
        <f t="shared" si="9"/>
        <v/>
      </c>
      <c r="E87" s="73" t="str">
        <f t="shared" si="10"/>
        <v/>
      </c>
      <c r="F87" s="73" t="str">
        <f t="shared" si="10"/>
        <v/>
      </c>
      <c r="G87" s="73" t="str">
        <f t="shared" si="11"/>
        <v/>
      </c>
      <c r="H87" s="73" t="str">
        <f>IF(M87=0,"",1+COUNTIF(会員コール!$A$1:$A$198,M87))</f>
        <v/>
      </c>
      <c r="I87" s="74"/>
      <c r="J87" s="74" t="str">
        <f t="shared" si="12"/>
        <v/>
      </c>
      <c r="K87" s="14"/>
      <c r="L87" s="15"/>
      <c r="M87">
        <f t="shared" si="13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8"/>
        <v/>
      </c>
      <c r="C88" s="69" t="str">
        <f t="shared" si="14"/>
        <v/>
      </c>
      <c r="D88" s="70" t="str">
        <f t="shared" si="9"/>
        <v/>
      </c>
      <c r="E88" s="70" t="str">
        <f t="shared" si="10"/>
        <v/>
      </c>
      <c r="F88" s="70" t="str">
        <f t="shared" si="10"/>
        <v/>
      </c>
      <c r="G88" s="70" t="str">
        <f t="shared" si="11"/>
        <v/>
      </c>
      <c r="H88" s="70" t="str">
        <f>IF(M88=0,"",1+COUNTIF(会員コール!$A$1:$A$198,M88))</f>
        <v/>
      </c>
      <c r="I88" s="71"/>
      <c r="J88" s="71" t="str">
        <f t="shared" si="12"/>
        <v/>
      </c>
      <c r="K88" s="14"/>
      <c r="L88" s="15"/>
      <c r="M88">
        <f t="shared" si="13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8"/>
        <v/>
      </c>
      <c r="C89" s="69" t="str">
        <f t="shared" si="14"/>
        <v/>
      </c>
      <c r="D89" s="73" t="str">
        <f t="shared" si="9"/>
        <v/>
      </c>
      <c r="E89" s="73" t="str">
        <f t="shared" si="10"/>
        <v/>
      </c>
      <c r="F89" s="73" t="str">
        <f t="shared" si="10"/>
        <v/>
      </c>
      <c r="G89" s="73" t="str">
        <f t="shared" si="11"/>
        <v/>
      </c>
      <c r="H89" s="73" t="str">
        <f>IF(M89=0,"",1+COUNTIF(会員コール!$A$1:$A$198,M89))</f>
        <v/>
      </c>
      <c r="I89" s="74"/>
      <c r="J89" s="74" t="str">
        <f t="shared" si="12"/>
        <v/>
      </c>
      <c r="K89" s="14"/>
      <c r="L89" s="15"/>
      <c r="M89">
        <f t="shared" si="13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8"/>
        <v/>
      </c>
      <c r="C90" s="69" t="str">
        <f t="shared" si="14"/>
        <v/>
      </c>
      <c r="D90" s="70" t="str">
        <f t="shared" si="9"/>
        <v/>
      </c>
      <c r="E90" s="70" t="str">
        <f t="shared" si="10"/>
        <v/>
      </c>
      <c r="F90" s="70" t="str">
        <f t="shared" si="10"/>
        <v/>
      </c>
      <c r="G90" s="70" t="str">
        <f t="shared" si="11"/>
        <v/>
      </c>
      <c r="H90" s="70" t="str">
        <f>IF(M90=0,"",1+COUNTIF(会員コール!$A$1:$A$198,M90))</f>
        <v/>
      </c>
      <c r="I90" s="71"/>
      <c r="J90" s="71" t="str">
        <f t="shared" si="12"/>
        <v/>
      </c>
      <c r="K90" s="14"/>
      <c r="L90" s="15"/>
      <c r="M90">
        <f t="shared" si="13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8"/>
        <v/>
      </c>
      <c r="C91" s="69" t="str">
        <f t="shared" si="14"/>
        <v/>
      </c>
      <c r="D91" s="73" t="str">
        <f t="shared" si="9"/>
        <v/>
      </c>
      <c r="E91" s="73" t="str">
        <f t="shared" si="10"/>
        <v/>
      </c>
      <c r="F91" s="73" t="str">
        <f t="shared" si="10"/>
        <v/>
      </c>
      <c r="G91" s="73" t="str">
        <f t="shared" si="11"/>
        <v/>
      </c>
      <c r="H91" s="73" t="str">
        <f>IF(M91=0,"",1+COUNTIF(会員コール!$A$1:$A$198,M91))</f>
        <v/>
      </c>
      <c r="I91" s="74"/>
      <c r="J91" s="74" t="str">
        <f t="shared" si="12"/>
        <v/>
      </c>
      <c r="K91" s="14"/>
      <c r="L91" s="15"/>
      <c r="M91">
        <f t="shared" si="13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si="8"/>
        <v/>
      </c>
      <c r="C92" s="69" t="str">
        <f t="shared" si="14"/>
        <v/>
      </c>
      <c r="D92" s="70" t="str">
        <f t="shared" si="9"/>
        <v/>
      </c>
      <c r="E92" s="70" t="str">
        <f t="shared" ref="E92:F109" si="15">IF(Q92="","",Q92)</f>
        <v/>
      </c>
      <c r="F92" s="70" t="str">
        <f t="shared" si="15"/>
        <v/>
      </c>
      <c r="G92" s="70" t="str">
        <f t="shared" si="11"/>
        <v/>
      </c>
      <c r="H92" s="70" t="str">
        <f>IF(M92=0,"",1+COUNTIF(会員コール!$A$1:$A$198,M92))</f>
        <v/>
      </c>
      <c r="I92" s="71"/>
      <c r="J92" s="71" t="str">
        <f t="shared" si="12"/>
        <v/>
      </c>
      <c r="K92" s="14"/>
      <c r="L92" s="15"/>
      <c r="M92">
        <f t="shared" si="13"/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8"/>
        <v/>
      </c>
      <c r="C93" s="69" t="str">
        <f t="shared" si="14"/>
        <v/>
      </c>
      <c r="D93" s="73" t="str">
        <f t="shared" si="9"/>
        <v/>
      </c>
      <c r="E93" s="73" t="str">
        <f t="shared" si="15"/>
        <v/>
      </c>
      <c r="F93" s="73" t="str">
        <f t="shared" si="15"/>
        <v/>
      </c>
      <c r="G93" s="73" t="str">
        <f t="shared" si="11"/>
        <v/>
      </c>
      <c r="H93" s="73" t="str">
        <f>IF(M93=0,"",1+COUNTIF(会員コール!$A$1:$A$198,M93))</f>
        <v/>
      </c>
      <c r="I93" s="74"/>
      <c r="J93" s="74" t="str">
        <f t="shared" si="12"/>
        <v/>
      </c>
      <c r="K93" s="14"/>
      <c r="L93" s="15"/>
      <c r="M93">
        <f t="shared" si="13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8"/>
        <v/>
      </c>
      <c r="C94" s="69" t="str">
        <f t="shared" si="14"/>
        <v/>
      </c>
      <c r="D94" s="70" t="str">
        <f t="shared" si="9"/>
        <v/>
      </c>
      <c r="E94" s="70" t="str">
        <f t="shared" si="15"/>
        <v/>
      </c>
      <c r="F94" s="70" t="str">
        <f t="shared" si="15"/>
        <v/>
      </c>
      <c r="G94" s="70" t="str">
        <f t="shared" si="11"/>
        <v/>
      </c>
      <c r="H94" s="70" t="str">
        <f>IF(M94=0,"",1+COUNTIF(会員コール!$A$1:$A$198,M94))</f>
        <v/>
      </c>
      <c r="I94" s="71"/>
      <c r="J94" s="71" t="str">
        <f t="shared" si="12"/>
        <v/>
      </c>
      <c r="K94" s="14"/>
      <c r="L94" s="15"/>
      <c r="M94">
        <f t="shared" si="13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8"/>
        <v/>
      </c>
      <c r="C95" s="69" t="str">
        <f t="shared" si="14"/>
        <v/>
      </c>
      <c r="D95" s="73" t="str">
        <f t="shared" si="9"/>
        <v/>
      </c>
      <c r="E95" s="73" t="str">
        <f t="shared" si="15"/>
        <v/>
      </c>
      <c r="F95" s="73" t="str">
        <f t="shared" si="15"/>
        <v/>
      </c>
      <c r="G95" s="73" t="str">
        <f t="shared" si="11"/>
        <v/>
      </c>
      <c r="H95" s="73" t="str">
        <f>IF(M95=0,"",1+COUNTIF(会員コール!$A$1:$A$198,M95))</f>
        <v/>
      </c>
      <c r="I95" s="74"/>
      <c r="J95" s="74" t="str">
        <f t="shared" si="12"/>
        <v/>
      </c>
      <c r="K95" s="14"/>
      <c r="L95" s="15"/>
      <c r="M95">
        <f t="shared" si="13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8"/>
        <v/>
      </c>
      <c r="C96" s="69" t="str">
        <f t="shared" si="14"/>
        <v/>
      </c>
      <c r="D96" s="70" t="str">
        <f t="shared" si="9"/>
        <v/>
      </c>
      <c r="E96" s="70" t="str">
        <f t="shared" si="15"/>
        <v/>
      </c>
      <c r="F96" s="70" t="str">
        <f t="shared" si="15"/>
        <v/>
      </c>
      <c r="G96" s="70" t="str">
        <f t="shared" si="11"/>
        <v/>
      </c>
      <c r="H96" s="70" t="str">
        <f>IF(M96=0,"",1+COUNTIF(会員コール!$A$1:$A$198,M96))</f>
        <v/>
      </c>
      <c r="I96" s="71"/>
      <c r="J96" s="71" t="str">
        <f t="shared" si="12"/>
        <v/>
      </c>
      <c r="K96" s="14"/>
      <c r="L96" s="15"/>
      <c r="M96">
        <f t="shared" si="13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8"/>
        <v/>
      </c>
      <c r="C97" s="69" t="str">
        <f t="shared" si="14"/>
        <v/>
      </c>
      <c r="D97" s="73" t="str">
        <f t="shared" si="9"/>
        <v/>
      </c>
      <c r="E97" s="73" t="str">
        <f t="shared" si="15"/>
        <v/>
      </c>
      <c r="F97" s="73" t="str">
        <f t="shared" si="15"/>
        <v/>
      </c>
      <c r="G97" s="73" t="str">
        <f t="shared" si="11"/>
        <v/>
      </c>
      <c r="H97" s="73" t="str">
        <f>IF(M97=0,"",1+COUNTIF(会員コール!$A$1:$A$198,M97))</f>
        <v/>
      </c>
      <c r="I97" s="74"/>
      <c r="J97" s="74" t="str">
        <f t="shared" si="12"/>
        <v/>
      </c>
      <c r="K97" s="14"/>
      <c r="L97" s="15"/>
      <c r="M97">
        <f t="shared" si="13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8"/>
        <v/>
      </c>
      <c r="C98" s="69" t="str">
        <f t="shared" si="14"/>
        <v/>
      </c>
      <c r="D98" s="70" t="str">
        <f t="shared" si="9"/>
        <v/>
      </c>
      <c r="E98" s="70" t="str">
        <f t="shared" si="15"/>
        <v/>
      </c>
      <c r="F98" s="70" t="str">
        <f t="shared" si="15"/>
        <v/>
      </c>
      <c r="G98" s="70" t="str">
        <f t="shared" si="11"/>
        <v/>
      </c>
      <c r="H98" s="70" t="str">
        <f>IF(M98=0,"",1+COUNTIF(会員コール!$A$1:$A$198,M98))</f>
        <v/>
      </c>
      <c r="I98" s="71"/>
      <c r="J98" s="71" t="str">
        <f t="shared" si="12"/>
        <v/>
      </c>
      <c r="K98" s="14"/>
      <c r="L98" s="15"/>
      <c r="M98">
        <f t="shared" si="13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8"/>
        <v/>
      </c>
      <c r="C99" s="69" t="str">
        <f t="shared" si="14"/>
        <v/>
      </c>
      <c r="D99" s="73" t="str">
        <f t="shared" si="9"/>
        <v/>
      </c>
      <c r="E99" s="73" t="str">
        <f t="shared" si="15"/>
        <v/>
      </c>
      <c r="F99" s="73" t="str">
        <f t="shared" si="15"/>
        <v/>
      </c>
      <c r="G99" s="73" t="str">
        <f t="shared" si="11"/>
        <v/>
      </c>
      <c r="H99" s="73" t="str">
        <f>IF(M99=0,"",1+COUNTIF(会員コール!$A$1:$A$198,M99))</f>
        <v/>
      </c>
      <c r="I99" s="74"/>
      <c r="J99" s="74" t="str">
        <f t="shared" si="12"/>
        <v/>
      </c>
      <c r="K99" s="14"/>
      <c r="L99" s="15"/>
      <c r="M99">
        <f t="shared" si="13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8"/>
        <v/>
      </c>
      <c r="C100" s="69" t="str">
        <f t="shared" si="14"/>
        <v/>
      </c>
      <c r="D100" s="70" t="str">
        <f t="shared" si="9"/>
        <v/>
      </c>
      <c r="E100" s="70" t="str">
        <f t="shared" si="15"/>
        <v/>
      </c>
      <c r="F100" s="70" t="str">
        <f t="shared" si="15"/>
        <v/>
      </c>
      <c r="G100" s="70" t="str">
        <f t="shared" si="11"/>
        <v/>
      </c>
      <c r="H100" s="70" t="str">
        <f>IF(M100=0,"",1+COUNTIF(会員コール!$A$1:$A$198,M100))</f>
        <v/>
      </c>
      <c r="I100" s="71"/>
      <c r="J100" s="71" t="str">
        <f t="shared" si="12"/>
        <v/>
      </c>
      <c r="K100" s="14"/>
      <c r="L100" s="15"/>
      <c r="M100">
        <f t="shared" si="13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8"/>
        <v/>
      </c>
      <c r="C101" s="69" t="str">
        <f t="shared" si="14"/>
        <v/>
      </c>
      <c r="D101" s="70" t="str">
        <f t="shared" si="9"/>
        <v/>
      </c>
      <c r="E101" s="70" t="str">
        <f t="shared" si="15"/>
        <v/>
      </c>
      <c r="F101" s="70" t="str">
        <f t="shared" si="15"/>
        <v/>
      </c>
      <c r="G101" s="70" t="str">
        <f t="shared" si="11"/>
        <v/>
      </c>
      <c r="H101" s="70" t="str">
        <f>IF(M101=0,"",1+COUNTIF(会員コール!$A$1:$A$198,M101))</f>
        <v/>
      </c>
      <c r="I101" s="71"/>
      <c r="J101" s="71" t="str">
        <f t="shared" si="12"/>
        <v/>
      </c>
      <c r="K101" s="14"/>
      <c r="L101" s="15"/>
      <c r="M101">
        <f t="shared" si="13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8"/>
        <v/>
      </c>
      <c r="C102" s="69" t="str">
        <f t="shared" si="14"/>
        <v/>
      </c>
      <c r="D102" s="73" t="str">
        <f t="shared" si="9"/>
        <v/>
      </c>
      <c r="E102" s="73" t="str">
        <f t="shared" si="15"/>
        <v/>
      </c>
      <c r="F102" s="73" t="str">
        <f t="shared" si="15"/>
        <v/>
      </c>
      <c r="G102" s="73" t="str">
        <f t="shared" si="11"/>
        <v/>
      </c>
      <c r="H102" s="73" t="str">
        <f>IF(M102=0,"",1+COUNTIF(会員コール!$A$1:$A$198,M102))</f>
        <v/>
      </c>
      <c r="I102" s="74"/>
      <c r="J102" s="74" t="str">
        <f t="shared" si="12"/>
        <v/>
      </c>
      <c r="K102" s="14"/>
      <c r="L102" s="15"/>
      <c r="M102">
        <f t="shared" si="13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8"/>
        <v/>
      </c>
      <c r="C103" s="69" t="str">
        <f t="shared" si="14"/>
        <v/>
      </c>
      <c r="D103" s="70" t="str">
        <f t="shared" si="9"/>
        <v/>
      </c>
      <c r="E103" s="70" t="str">
        <f t="shared" si="15"/>
        <v/>
      </c>
      <c r="F103" s="70" t="str">
        <f t="shared" si="15"/>
        <v/>
      </c>
      <c r="G103" s="70" t="str">
        <f t="shared" si="11"/>
        <v/>
      </c>
      <c r="H103" s="70" t="str">
        <f>IF(M103=0,"",1+COUNTIF(会員コール!$A$1:$A$198,M103))</f>
        <v/>
      </c>
      <c r="I103" s="71"/>
      <c r="J103" s="71" t="str">
        <f t="shared" si="12"/>
        <v/>
      </c>
      <c r="K103" s="14"/>
      <c r="L103" s="15"/>
      <c r="M103">
        <f t="shared" si="13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8"/>
        <v/>
      </c>
      <c r="C104" s="69" t="str">
        <f t="shared" si="14"/>
        <v/>
      </c>
      <c r="D104" s="73" t="str">
        <f t="shared" si="9"/>
        <v/>
      </c>
      <c r="E104" s="73" t="str">
        <f t="shared" si="15"/>
        <v/>
      </c>
      <c r="F104" s="73" t="str">
        <f t="shared" si="15"/>
        <v/>
      </c>
      <c r="G104" s="73" t="str">
        <f t="shared" si="11"/>
        <v/>
      </c>
      <c r="H104" s="73" t="str">
        <f>IF(M104=0,"",1+COUNTIF(会員コール!$A$1:$A$198,M104))</f>
        <v/>
      </c>
      <c r="I104" s="74"/>
      <c r="J104" s="74" t="str">
        <f t="shared" si="12"/>
        <v/>
      </c>
      <c r="K104" s="14"/>
      <c r="L104" s="15"/>
      <c r="M104">
        <f t="shared" si="13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8"/>
        <v/>
      </c>
      <c r="C105" s="69" t="str">
        <f t="shared" si="14"/>
        <v/>
      </c>
      <c r="D105" s="70" t="str">
        <f t="shared" si="9"/>
        <v/>
      </c>
      <c r="E105" s="70" t="str">
        <f t="shared" si="15"/>
        <v/>
      </c>
      <c r="F105" s="70" t="str">
        <f t="shared" si="15"/>
        <v/>
      </c>
      <c r="G105" s="70" t="str">
        <f t="shared" si="11"/>
        <v/>
      </c>
      <c r="H105" s="70" t="str">
        <f>IF(M105=0,"",1+COUNTIF(会員コール!$A$1:$A$198,M105))</f>
        <v/>
      </c>
      <c r="I105" s="71"/>
      <c r="J105" s="71" t="str">
        <f t="shared" si="12"/>
        <v/>
      </c>
      <c r="K105" s="14"/>
      <c r="L105" s="15"/>
      <c r="M105">
        <f t="shared" si="13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8"/>
        <v/>
      </c>
      <c r="C106" s="69" t="str">
        <f t="shared" si="14"/>
        <v/>
      </c>
      <c r="D106" s="73" t="str">
        <f t="shared" si="9"/>
        <v/>
      </c>
      <c r="E106" s="73" t="str">
        <f t="shared" si="15"/>
        <v/>
      </c>
      <c r="F106" s="73" t="str">
        <f t="shared" si="15"/>
        <v/>
      </c>
      <c r="G106" s="73" t="str">
        <f t="shared" si="11"/>
        <v/>
      </c>
      <c r="H106" s="73" t="str">
        <f>IF(M106=0,"",1+COUNTIF(会員コール!$A$1:$A$198,M106))</f>
        <v/>
      </c>
      <c r="I106" s="74"/>
      <c r="J106" s="74" t="str">
        <f t="shared" si="12"/>
        <v/>
      </c>
      <c r="K106" s="14"/>
      <c r="L106" s="15"/>
      <c r="M106">
        <f t="shared" si="13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8"/>
        <v/>
      </c>
      <c r="C107" s="69" t="str">
        <f t="shared" si="14"/>
        <v/>
      </c>
      <c r="D107" s="70" t="str">
        <f t="shared" si="9"/>
        <v/>
      </c>
      <c r="E107" s="70" t="str">
        <f t="shared" si="15"/>
        <v/>
      </c>
      <c r="F107" s="70" t="str">
        <f t="shared" si="15"/>
        <v/>
      </c>
      <c r="G107" s="70" t="str">
        <f t="shared" si="11"/>
        <v/>
      </c>
      <c r="H107" s="70" t="str">
        <f>IF(M107=0,"",1+COUNTIF(会員コール!$A$1:$A$198,M107))</f>
        <v/>
      </c>
      <c r="I107" s="71"/>
      <c r="J107" s="71" t="str">
        <f t="shared" si="12"/>
        <v/>
      </c>
      <c r="K107" s="14"/>
      <c r="L107" s="15"/>
      <c r="M107">
        <f t="shared" si="13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8"/>
        <v/>
      </c>
      <c r="C108" s="69" t="str">
        <f t="shared" si="14"/>
        <v/>
      </c>
      <c r="D108" s="70" t="str">
        <f t="shared" si="9"/>
        <v/>
      </c>
      <c r="E108" s="70" t="str">
        <f t="shared" si="15"/>
        <v/>
      </c>
      <c r="F108" s="70" t="str">
        <f t="shared" si="15"/>
        <v/>
      </c>
      <c r="G108" s="70" t="str">
        <f t="shared" si="11"/>
        <v/>
      </c>
      <c r="H108" s="70" t="str">
        <f>IF(M108=0,"",1+COUNTIF(会員コール!$A$1:$A$198,M108))</f>
        <v/>
      </c>
      <c r="I108" s="71"/>
      <c r="J108" s="71" t="str">
        <f t="shared" si="12"/>
        <v/>
      </c>
      <c r="K108" s="14"/>
      <c r="L108" s="15"/>
      <c r="M108">
        <f t="shared" si="13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8"/>
        <v/>
      </c>
      <c r="C109" s="76" t="str">
        <f>IF(P109="","",LEFT(P109,6))</f>
        <v/>
      </c>
      <c r="D109" s="77" t="str">
        <f t="shared" si="9"/>
        <v/>
      </c>
      <c r="E109" s="77" t="str">
        <f t="shared" si="15"/>
        <v/>
      </c>
      <c r="F109" s="77" t="str">
        <f t="shared" si="15"/>
        <v/>
      </c>
      <c r="G109" s="77" t="str">
        <f t="shared" si="11"/>
        <v/>
      </c>
      <c r="H109" s="77" t="str">
        <f>IF(M109=0,"",1+COUNTIF(会員コール!$A$1:$A$198,M109))</f>
        <v/>
      </c>
      <c r="I109" s="78"/>
      <c r="J109" s="78" t="str">
        <f t="shared" si="12"/>
        <v/>
      </c>
      <c r="K109" s="14"/>
      <c r="L109" s="15"/>
      <c r="M109">
        <f t="shared" si="13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9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10</v>
      </c>
      <c r="C112" s="170"/>
      <c r="D112" s="47" t="str">
        <f>基本データ入力!$B$8</f>
        <v>JA1QRZ</v>
      </c>
      <c r="E112" s="52" t="s">
        <v>136</v>
      </c>
      <c r="F112" s="47" t="s">
        <v>311</v>
      </c>
      <c r="G112" s="171" t="s">
        <v>137</v>
      </c>
      <c r="H112" s="171"/>
      <c r="I112" s="171"/>
      <c r="J112" s="53" t="s">
        <v>365</v>
      </c>
      <c r="K112" s="10"/>
      <c r="N112" s="9"/>
      <c r="V112" s="11"/>
      <c r="W112" s="12"/>
    </row>
    <row r="113" spans="1:28" ht="15" customHeight="1">
      <c r="B113" s="18" t="s">
        <v>11</v>
      </c>
      <c r="C113" s="91" t="s">
        <v>411</v>
      </c>
      <c r="D113" s="18" t="s">
        <v>12</v>
      </c>
      <c r="E113" s="172" t="s">
        <v>13</v>
      </c>
      <c r="F113" s="172"/>
      <c r="G113" s="18" t="s">
        <v>14</v>
      </c>
      <c r="H113" s="17" t="s">
        <v>15</v>
      </c>
      <c r="I113" s="18" t="s">
        <v>16</v>
      </c>
      <c r="J113" s="18" t="s">
        <v>17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64" si="16">IF(O115="","",O115)</f>
        <v/>
      </c>
      <c r="C115" s="65" t="str">
        <f>IF(P115="","",LEFT(P115,6))</f>
        <v/>
      </c>
      <c r="D115" s="66" t="str">
        <f t="shared" ref="D115:D164" si="17">IF(N115="","",N115)</f>
        <v/>
      </c>
      <c r="E115" s="66" t="str">
        <f t="shared" ref="E115:F146" si="18">IF(Q115="","",Q115)</f>
        <v/>
      </c>
      <c r="F115" s="66" t="str">
        <f t="shared" si="18"/>
        <v/>
      </c>
      <c r="G115" s="66" t="str">
        <f t="shared" ref="G115:G164" si="19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64" si="20">IF(T115="","",T115)</f>
        <v/>
      </c>
      <c r="K115" s="14"/>
      <c r="L115" s="49"/>
      <c r="M115">
        <f t="shared" ref="M115:M164" si="21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16"/>
        <v/>
      </c>
      <c r="C116" s="69" t="str">
        <f>IF(P116="","",LEFT(P116,6))</f>
        <v/>
      </c>
      <c r="D116" s="70" t="str">
        <f t="shared" si="17"/>
        <v/>
      </c>
      <c r="E116" s="70" t="str">
        <f t="shared" si="18"/>
        <v/>
      </c>
      <c r="F116" s="70" t="str">
        <f t="shared" si="18"/>
        <v/>
      </c>
      <c r="G116" s="70" t="str">
        <f t="shared" si="19"/>
        <v/>
      </c>
      <c r="H116" s="70" t="str">
        <f>IF(M116=0,"",1+COUNTIF(会員コール!$A$1:$A$198,M116))</f>
        <v/>
      </c>
      <c r="I116" s="71"/>
      <c r="J116" s="71" t="str">
        <f t="shared" si="20"/>
        <v/>
      </c>
      <c r="K116" s="14"/>
      <c r="L116" s="49"/>
      <c r="M116">
        <f t="shared" si="21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16"/>
        <v/>
      </c>
      <c r="C117" s="69" t="str">
        <f t="shared" ref="C117:C163" si="22">IF(P117="","",LEFT(P117,6))</f>
        <v/>
      </c>
      <c r="D117" s="70" t="str">
        <f t="shared" si="17"/>
        <v/>
      </c>
      <c r="E117" s="70" t="str">
        <f t="shared" si="18"/>
        <v/>
      </c>
      <c r="F117" s="70" t="str">
        <f t="shared" si="18"/>
        <v/>
      </c>
      <c r="G117" s="70" t="str">
        <f t="shared" si="19"/>
        <v/>
      </c>
      <c r="H117" s="70" t="str">
        <f>IF(M117=0,"",1+COUNTIF(会員コール!$A$1:$A$198,M117))</f>
        <v/>
      </c>
      <c r="I117" s="71"/>
      <c r="J117" s="71" t="str">
        <f t="shared" si="20"/>
        <v/>
      </c>
      <c r="K117" s="14"/>
      <c r="L117" s="49"/>
      <c r="M117">
        <f t="shared" si="21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16"/>
        <v/>
      </c>
      <c r="C118" s="69" t="str">
        <f t="shared" si="22"/>
        <v/>
      </c>
      <c r="D118" s="70" t="str">
        <f t="shared" si="17"/>
        <v/>
      </c>
      <c r="E118" s="70" t="str">
        <f t="shared" si="18"/>
        <v/>
      </c>
      <c r="F118" s="70" t="str">
        <f t="shared" si="18"/>
        <v/>
      </c>
      <c r="G118" s="70" t="str">
        <f t="shared" si="19"/>
        <v/>
      </c>
      <c r="H118" s="70" t="str">
        <f>IF(M118=0,"",1+COUNTIF(会員コール!$A$1:$A$198,M118))</f>
        <v/>
      </c>
      <c r="I118" s="71"/>
      <c r="J118" s="71" t="str">
        <f t="shared" si="20"/>
        <v/>
      </c>
      <c r="K118" s="14"/>
      <c r="L118" s="49"/>
      <c r="M118">
        <f t="shared" si="21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16"/>
        <v/>
      </c>
      <c r="C119" s="69" t="str">
        <f t="shared" si="22"/>
        <v/>
      </c>
      <c r="D119" s="70" t="str">
        <f t="shared" si="17"/>
        <v/>
      </c>
      <c r="E119" s="70" t="str">
        <f t="shared" si="18"/>
        <v/>
      </c>
      <c r="F119" s="70" t="str">
        <f t="shared" si="18"/>
        <v/>
      </c>
      <c r="G119" s="70" t="str">
        <f t="shared" si="19"/>
        <v/>
      </c>
      <c r="H119" s="70" t="str">
        <f>IF(M119=0,"",1+COUNTIF(会員コール!$A$1:$A$198,M119))</f>
        <v/>
      </c>
      <c r="I119" s="71"/>
      <c r="J119" s="71" t="str">
        <f t="shared" si="20"/>
        <v/>
      </c>
      <c r="K119" s="14"/>
      <c r="L119" s="49"/>
      <c r="M119">
        <f t="shared" si="21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16"/>
        <v/>
      </c>
      <c r="C120" s="69" t="str">
        <f t="shared" si="22"/>
        <v/>
      </c>
      <c r="D120" s="70" t="str">
        <f t="shared" si="17"/>
        <v/>
      </c>
      <c r="E120" s="70" t="str">
        <f t="shared" si="18"/>
        <v/>
      </c>
      <c r="F120" s="70" t="str">
        <f t="shared" si="18"/>
        <v/>
      </c>
      <c r="G120" s="70" t="str">
        <f t="shared" si="19"/>
        <v/>
      </c>
      <c r="H120" s="70" t="str">
        <f>IF(M120=0,"",1+COUNTIF(会員コール!$A$1:$A$198,M120))</f>
        <v/>
      </c>
      <c r="I120" s="71"/>
      <c r="J120" s="71" t="str">
        <f t="shared" si="20"/>
        <v/>
      </c>
      <c r="K120" s="14"/>
      <c r="L120" s="49"/>
      <c r="M120">
        <f t="shared" si="21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16"/>
        <v/>
      </c>
      <c r="C121" s="69" t="str">
        <f t="shared" si="22"/>
        <v/>
      </c>
      <c r="D121" s="70" t="str">
        <f t="shared" si="17"/>
        <v/>
      </c>
      <c r="E121" s="70" t="str">
        <f t="shared" si="18"/>
        <v/>
      </c>
      <c r="F121" s="70" t="str">
        <f t="shared" si="18"/>
        <v/>
      </c>
      <c r="G121" s="70" t="str">
        <f t="shared" si="19"/>
        <v/>
      </c>
      <c r="H121" s="70" t="str">
        <f>IF(M121=0,"",1+COUNTIF(会員コール!$A$1:$A$198,M121))</f>
        <v/>
      </c>
      <c r="I121" s="71"/>
      <c r="J121" s="71" t="str">
        <f t="shared" si="20"/>
        <v/>
      </c>
      <c r="K121" s="14"/>
      <c r="L121" s="49"/>
      <c r="M121">
        <f t="shared" si="21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16"/>
        <v/>
      </c>
      <c r="C122" s="69" t="str">
        <f t="shared" si="22"/>
        <v/>
      </c>
      <c r="D122" s="70" t="str">
        <f t="shared" si="17"/>
        <v/>
      </c>
      <c r="E122" s="70" t="str">
        <f t="shared" si="18"/>
        <v/>
      </c>
      <c r="F122" s="70" t="str">
        <f t="shared" si="18"/>
        <v/>
      </c>
      <c r="G122" s="70" t="str">
        <f t="shared" si="19"/>
        <v/>
      </c>
      <c r="H122" s="70" t="str">
        <f>IF(M122=0,"",1+COUNTIF(会員コール!$A$1:$A$198,M122))</f>
        <v/>
      </c>
      <c r="I122" s="71"/>
      <c r="J122" s="71" t="str">
        <f t="shared" si="20"/>
        <v/>
      </c>
      <c r="K122" s="14"/>
      <c r="L122" s="49"/>
      <c r="M122">
        <f t="shared" si="21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16"/>
        <v/>
      </c>
      <c r="C123" s="69" t="str">
        <f t="shared" si="22"/>
        <v/>
      </c>
      <c r="D123" s="70" t="str">
        <f t="shared" si="17"/>
        <v/>
      </c>
      <c r="E123" s="70" t="str">
        <f t="shared" si="18"/>
        <v/>
      </c>
      <c r="F123" s="70" t="str">
        <f t="shared" si="18"/>
        <v/>
      </c>
      <c r="G123" s="70" t="str">
        <f t="shared" si="19"/>
        <v/>
      </c>
      <c r="H123" s="70" t="str">
        <f>IF(M123=0,"",1+COUNTIF(会員コール!$A$1:$A$198,M123))</f>
        <v/>
      </c>
      <c r="I123" s="71"/>
      <c r="J123" s="71" t="str">
        <f t="shared" si="20"/>
        <v/>
      </c>
      <c r="K123" s="14"/>
      <c r="L123" s="49"/>
      <c r="M123">
        <f t="shared" si="21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16"/>
        <v/>
      </c>
      <c r="C124" s="69" t="str">
        <f t="shared" si="22"/>
        <v/>
      </c>
      <c r="D124" s="70" t="str">
        <f t="shared" si="17"/>
        <v/>
      </c>
      <c r="E124" s="70" t="str">
        <f t="shared" si="18"/>
        <v/>
      </c>
      <c r="F124" s="70" t="str">
        <f t="shared" si="18"/>
        <v/>
      </c>
      <c r="G124" s="70" t="str">
        <f t="shared" si="19"/>
        <v/>
      </c>
      <c r="H124" s="70" t="str">
        <f>IF(M124=0,"",1+COUNTIF(会員コール!$A$1:$A$198,M124))</f>
        <v/>
      </c>
      <c r="I124" s="71"/>
      <c r="J124" s="71" t="str">
        <f t="shared" si="20"/>
        <v/>
      </c>
      <c r="K124" s="14"/>
      <c r="L124" s="49"/>
      <c r="M124">
        <f t="shared" si="21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16"/>
        <v/>
      </c>
      <c r="C125" s="69" t="str">
        <f t="shared" si="22"/>
        <v/>
      </c>
      <c r="D125" s="70" t="str">
        <f t="shared" si="17"/>
        <v/>
      </c>
      <c r="E125" s="70" t="str">
        <f t="shared" si="18"/>
        <v/>
      </c>
      <c r="F125" s="70" t="str">
        <f t="shared" si="18"/>
        <v/>
      </c>
      <c r="G125" s="70" t="str">
        <f t="shared" si="19"/>
        <v/>
      </c>
      <c r="H125" s="70" t="str">
        <f>IF(M125=0,"",1+COUNTIF(会員コール!$A$1:$A$198,M125))</f>
        <v/>
      </c>
      <c r="I125" s="71"/>
      <c r="J125" s="71" t="str">
        <f t="shared" si="20"/>
        <v/>
      </c>
      <c r="K125" s="14"/>
      <c r="L125" s="49"/>
      <c r="M125">
        <f t="shared" si="21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16"/>
        <v/>
      </c>
      <c r="C126" s="69" t="str">
        <f t="shared" si="22"/>
        <v/>
      </c>
      <c r="D126" s="70" t="str">
        <f t="shared" si="17"/>
        <v/>
      </c>
      <c r="E126" s="70" t="str">
        <f t="shared" si="18"/>
        <v/>
      </c>
      <c r="F126" s="70" t="str">
        <f t="shared" si="18"/>
        <v/>
      </c>
      <c r="G126" s="70" t="str">
        <f t="shared" si="19"/>
        <v/>
      </c>
      <c r="H126" s="70" t="str">
        <f>IF(M126=0,"",1+COUNTIF(会員コール!$A$1:$A$198,M126))</f>
        <v/>
      </c>
      <c r="I126" s="71"/>
      <c r="J126" s="71" t="str">
        <f t="shared" si="20"/>
        <v/>
      </c>
      <c r="K126" s="14"/>
      <c r="L126" s="49"/>
      <c r="M126">
        <f t="shared" si="21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16"/>
        <v/>
      </c>
      <c r="C127" s="69" t="str">
        <f t="shared" si="22"/>
        <v/>
      </c>
      <c r="D127" s="70" t="str">
        <f t="shared" si="17"/>
        <v/>
      </c>
      <c r="E127" s="70" t="str">
        <f t="shared" si="18"/>
        <v/>
      </c>
      <c r="F127" s="70" t="str">
        <f t="shared" si="18"/>
        <v/>
      </c>
      <c r="G127" s="70" t="str">
        <f t="shared" si="19"/>
        <v/>
      </c>
      <c r="H127" s="70" t="str">
        <f>IF(M127=0,"",1+COUNTIF(会員コール!$A$1:$A$198,M127))</f>
        <v/>
      </c>
      <c r="I127" s="71"/>
      <c r="J127" s="71" t="str">
        <f t="shared" si="20"/>
        <v/>
      </c>
      <c r="K127" s="14"/>
      <c r="L127" s="49"/>
      <c r="M127">
        <f t="shared" si="21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16"/>
        <v/>
      </c>
      <c r="C128" s="69" t="str">
        <f t="shared" si="22"/>
        <v/>
      </c>
      <c r="D128" s="70" t="str">
        <f t="shared" si="17"/>
        <v/>
      </c>
      <c r="E128" s="70" t="str">
        <f t="shared" si="18"/>
        <v/>
      </c>
      <c r="F128" s="70" t="str">
        <f t="shared" si="18"/>
        <v/>
      </c>
      <c r="G128" s="70" t="str">
        <f t="shared" si="19"/>
        <v/>
      </c>
      <c r="H128" s="70" t="str">
        <f>IF(M128=0,"",1+COUNTIF(会員コール!$A$1:$A$198,M128))</f>
        <v/>
      </c>
      <c r="I128" s="71"/>
      <c r="J128" s="71" t="str">
        <f t="shared" si="20"/>
        <v/>
      </c>
      <c r="K128" s="14"/>
      <c r="L128" s="49"/>
      <c r="M128">
        <f t="shared" si="21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16"/>
        <v/>
      </c>
      <c r="C129" s="69" t="str">
        <f t="shared" si="22"/>
        <v/>
      </c>
      <c r="D129" s="70" t="str">
        <f t="shared" si="17"/>
        <v/>
      </c>
      <c r="E129" s="70" t="str">
        <f t="shared" si="18"/>
        <v/>
      </c>
      <c r="F129" s="70" t="str">
        <f t="shared" si="18"/>
        <v/>
      </c>
      <c r="G129" s="70" t="str">
        <f t="shared" si="19"/>
        <v/>
      </c>
      <c r="H129" s="70" t="str">
        <f>IF(M129=0,"",1+COUNTIF(会員コール!$A$1:$A$198,M129))</f>
        <v/>
      </c>
      <c r="I129" s="71"/>
      <c r="J129" s="71" t="str">
        <f t="shared" si="20"/>
        <v/>
      </c>
      <c r="K129" s="14"/>
      <c r="L129" s="49"/>
      <c r="M129">
        <f t="shared" si="21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16"/>
        <v/>
      </c>
      <c r="C130" s="69" t="str">
        <f t="shared" si="22"/>
        <v/>
      </c>
      <c r="D130" s="70" t="str">
        <f t="shared" si="17"/>
        <v/>
      </c>
      <c r="E130" s="70" t="str">
        <f t="shared" si="18"/>
        <v/>
      </c>
      <c r="F130" s="70" t="str">
        <f t="shared" si="18"/>
        <v/>
      </c>
      <c r="G130" s="70" t="str">
        <f t="shared" si="19"/>
        <v/>
      </c>
      <c r="H130" s="70" t="str">
        <f>IF(M130=0,"",1+COUNTIF(会員コール!$A$1:$A$198,M130))</f>
        <v/>
      </c>
      <c r="I130" s="71"/>
      <c r="J130" s="71" t="str">
        <f t="shared" si="20"/>
        <v/>
      </c>
      <c r="K130" s="14"/>
      <c r="L130" s="49"/>
      <c r="M130">
        <f t="shared" si="21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16"/>
        <v/>
      </c>
      <c r="C131" s="69" t="str">
        <f t="shared" si="22"/>
        <v/>
      </c>
      <c r="D131" s="70" t="str">
        <f t="shared" si="17"/>
        <v/>
      </c>
      <c r="E131" s="70" t="str">
        <f t="shared" si="18"/>
        <v/>
      </c>
      <c r="F131" s="70" t="str">
        <f t="shared" si="18"/>
        <v/>
      </c>
      <c r="G131" s="70" t="str">
        <f t="shared" si="19"/>
        <v/>
      </c>
      <c r="H131" s="70" t="str">
        <f>IF(M131=0,"",1+COUNTIF(会員コール!$A$1:$A$198,M131))</f>
        <v/>
      </c>
      <c r="I131" s="71"/>
      <c r="J131" s="71" t="str">
        <f t="shared" si="20"/>
        <v/>
      </c>
      <c r="K131" s="14"/>
      <c r="L131" s="15"/>
      <c r="M131">
        <f t="shared" si="21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16"/>
        <v/>
      </c>
      <c r="C132" s="69" t="str">
        <f t="shared" si="22"/>
        <v/>
      </c>
      <c r="D132" s="73" t="str">
        <f t="shared" si="17"/>
        <v/>
      </c>
      <c r="E132" s="73" t="str">
        <f t="shared" si="18"/>
        <v/>
      </c>
      <c r="F132" s="73" t="str">
        <f t="shared" si="18"/>
        <v/>
      </c>
      <c r="G132" s="73" t="str">
        <f t="shared" si="19"/>
        <v/>
      </c>
      <c r="H132" s="73" t="str">
        <f>IF(M132=0,"",1+COUNTIF(会員コール!$A$1:$A$198,M132))</f>
        <v/>
      </c>
      <c r="I132" s="74"/>
      <c r="J132" s="74" t="str">
        <f t="shared" si="20"/>
        <v/>
      </c>
      <c r="K132" s="14"/>
      <c r="L132" s="15"/>
      <c r="M132">
        <f t="shared" si="21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16"/>
        <v/>
      </c>
      <c r="C133" s="69" t="str">
        <f t="shared" si="22"/>
        <v/>
      </c>
      <c r="D133" s="70" t="str">
        <f t="shared" si="17"/>
        <v/>
      </c>
      <c r="E133" s="70" t="str">
        <f t="shared" si="18"/>
        <v/>
      </c>
      <c r="F133" s="70" t="str">
        <f t="shared" si="18"/>
        <v/>
      </c>
      <c r="G133" s="70" t="str">
        <f t="shared" si="19"/>
        <v/>
      </c>
      <c r="H133" s="70" t="str">
        <f>IF(M133=0,"",1+COUNTIF(会員コール!$A$1:$A$198,M133))</f>
        <v/>
      </c>
      <c r="I133" s="71"/>
      <c r="J133" s="71" t="str">
        <f t="shared" si="20"/>
        <v/>
      </c>
      <c r="K133" s="14"/>
      <c r="L133" s="15"/>
      <c r="M133">
        <f t="shared" si="21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16"/>
        <v/>
      </c>
      <c r="C134" s="69" t="str">
        <f t="shared" si="22"/>
        <v/>
      </c>
      <c r="D134" s="70" t="str">
        <f t="shared" si="17"/>
        <v/>
      </c>
      <c r="E134" s="70" t="str">
        <f t="shared" si="18"/>
        <v/>
      </c>
      <c r="F134" s="70" t="str">
        <f t="shared" si="18"/>
        <v/>
      </c>
      <c r="G134" s="70" t="str">
        <f t="shared" si="19"/>
        <v/>
      </c>
      <c r="H134" s="70" t="str">
        <f>IF(M134=0,"",1+COUNTIF(会員コール!$A$1:$A$198,M134))</f>
        <v/>
      </c>
      <c r="I134" s="71"/>
      <c r="J134" s="71" t="str">
        <f t="shared" si="20"/>
        <v/>
      </c>
      <c r="K134" s="14"/>
      <c r="L134" s="15"/>
      <c r="M134">
        <f t="shared" si="21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16"/>
        <v/>
      </c>
      <c r="C135" s="69" t="str">
        <f t="shared" si="22"/>
        <v/>
      </c>
      <c r="D135" s="70" t="str">
        <f t="shared" si="17"/>
        <v/>
      </c>
      <c r="E135" s="70" t="str">
        <f t="shared" si="18"/>
        <v/>
      </c>
      <c r="F135" s="70" t="str">
        <f t="shared" si="18"/>
        <v/>
      </c>
      <c r="G135" s="70" t="str">
        <f t="shared" si="19"/>
        <v/>
      </c>
      <c r="H135" s="70" t="str">
        <f>IF(M135=0,"",1+COUNTIF(会員コール!$A$1:$A$198,M135))</f>
        <v/>
      </c>
      <c r="I135" s="71"/>
      <c r="J135" s="71" t="str">
        <f t="shared" si="20"/>
        <v/>
      </c>
      <c r="K135" s="14"/>
      <c r="L135" s="15"/>
      <c r="M135">
        <f t="shared" si="21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16"/>
        <v/>
      </c>
      <c r="C136" s="69" t="str">
        <f t="shared" si="22"/>
        <v/>
      </c>
      <c r="D136" s="70" t="str">
        <f t="shared" si="17"/>
        <v/>
      </c>
      <c r="E136" s="70" t="str">
        <f t="shared" si="18"/>
        <v/>
      </c>
      <c r="F136" s="70" t="str">
        <f t="shared" si="18"/>
        <v/>
      </c>
      <c r="G136" s="70" t="str">
        <f t="shared" si="19"/>
        <v/>
      </c>
      <c r="H136" s="70" t="str">
        <f>IF(M136=0,"",1+COUNTIF(会員コール!$A$1:$A$198,M136))</f>
        <v/>
      </c>
      <c r="I136" s="71"/>
      <c r="J136" s="71" t="str">
        <f t="shared" si="20"/>
        <v/>
      </c>
      <c r="K136" s="14"/>
      <c r="L136" s="15"/>
      <c r="M136">
        <f t="shared" si="21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16"/>
        <v/>
      </c>
      <c r="C137" s="69" t="str">
        <f t="shared" si="22"/>
        <v/>
      </c>
      <c r="D137" s="70" t="str">
        <f t="shared" si="17"/>
        <v/>
      </c>
      <c r="E137" s="70" t="str">
        <f t="shared" si="18"/>
        <v/>
      </c>
      <c r="F137" s="70" t="str">
        <f t="shared" si="18"/>
        <v/>
      </c>
      <c r="G137" s="70" t="str">
        <f t="shared" si="19"/>
        <v/>
      </c>
      <c r="H137" s="70" t="str">
        <f>IF(M137=0,"",1+COUNTIF(会員コール!$A$1:$A$198,M137))</f>
        <v/>
      </c>
      <c r="I137" s="71"/>
      <c r="J137" s="71" t="str">
        <f t="shared" si="20"/>
        <v/>
      </c>
      <c r="K137" s="14"/>
      <c r="L137" s="15"/>
      <c r="M137">
        <f t="shared" si="21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16"/>
        <v/>
      </c>
      <c r="C138" s="69" t="str">
        <f t="shared" si="22"/>
        <v/>
      </c>
      <c r="D138" s="70" t="str">
        <f t="shared" si="17"/>
        <v/>
      </c>
      <c r="E138" s="70" t="str">
        <f t="shared" si="18"/>
        <v/>
      </c>
      <c r="F138" s="70" t="str">
        <f t="shared" si="18"/>
        <v/>
      </c>
      <c r="G138" s="70" t="str">
        <f t="shared" si="19"/>
        <v/>
      </c>
      <c r="H138" s="70" t="str">
        <f>IF(M138=0,"",1+COUNTIF(会員コール!$A$1:$A$198,M138))</f>
        <v/>
      </c>
      <c r="I138" s="71"/>
      <c r="J138" s="71" t="str">
        <f t="shared" si="20"/>
        <v/>
      </c>
      <c r="K138" s="14"/>
      <c r="L138" s="15"/>
      <c r="M138">
        <f t="shared" si="21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16"/>
        <v/>
      </c>
      <c r="C139" s="69" t="str">
        <f t="shared" si="22"/>
        <v/>
      </c>
      <c r="D139" s="70" t="str">
        <f t="shared" si="17"/>
        <v/>
      </c>
      <c r="E139" s="70" t="str">
        <f t="shared" si="18"/>
        <v/>
      </c>
      <c r="F139" s="70" t="str">
        <f t="shared" si="18"/>
        <v/>
      </c>
      <c r="G139" s="70" t="str">
        <f t="shared" si="19"/>
        <v/>
      </c>
      <c r="H139" s="70" t="str">
        <f>IF(M139=0,"",1+COUNTIF(会員コール!$A$1:$A$198,M139))</f>
        <v/>
      </c>
      <c r="I139" s="71"/>
      <c r="J139" s="71" t="str">
        <f t="shared" si="20"/>
        <v/>
      </c>
      <c r="K139" s="14"/>
      <c r="L139" s="15"/>
      <c r="M139">
        <f t="shared" si="21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16"/>
        <v/>
      </c>
      <c r="C140" s="69" t="str">
        <f t="shared" si="22"/>
        <v/>
      </c>
      <c r="D140" s="73" t="str">
        <f t="shared" si="17"/>
        <v/>
      </c>
      <c r="E140" s="73" t="str">
        <f t="shared" si="18"/>
        <v/>
      </c>
      <c r="F140" s="73" t="str">
        <f t="shared" si="18"/>
        <v/>
      </c>
      <c r="G140" s="73" t="str">
        <f t="shared" si="19"/>
        <v/>
      </c>
      <c r="H140" s="73" t="str">
        <f>IF(M140=0,"",1+COUNTIF(会員コール!$A$1:$A$198,M140))</f>
        <v/>
      </c>
      <c r="I140" s="74"/>
      <c r="J140" s="74" t="str">
        <f t="shared" si="20"/>
        <v/>
      </c>
      <c r="K140" s="14"/>
      <c r="L140" s="15"/>
      <c r="M140">
        <f t="shared" si="21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16"/>
        <v/>
      </c>
      <c r="C141" s="69" t="str">
        <f t="shared" si="22"/>
        <v/>
      </c>
      <c r="D141" s="70" t="str">
        <f t="shared" si="17"/>
        <v/>
      </c>
      <c r="E141" s="70" t="str">
        <f t="shared" si="18"/>
        <v/>
      </c>
      <c r="F141" s="70" t="str">
        <f t="shared" si="18"/>
        <v/>
      </c>
      <c r="G141" s="70" t="str">
        <f t="shared" si="19"/>
        <v/>
      </c>
      <c r="H141" s="70" t="str">
        <f>IF(M141=0,"",1+COUNTIF(会員コール!$A$1:$A$198,M141))</f>
        <v/>
      </c>
      <c r="I141" s="71"/>
      <c r="J141" s="71" t="str">
        <f t="shared" si="20"/>
        <v/>
      </c>
      <c r="K141" s="14"/>
      <c r="L141" s="15"/>
      <c r="M141">
        <f t="shared" si="21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16"/>
        <v/>
      </c>
      <c r="C142" s="69" t="str">
        <f t="shared" si="22"/>
        <v/>
      </c>
      <c r="D142" s="73" t="str">
        <f t="shared" si="17"/>
        <v/>
      </c>
      <c r="E142" s="73" t="str">
        <f t="shared" si="18"/>
        <v/>
      </c>
      <c r="F142" s="73" t="str">
        <f t="shared" si="18"/>
        <v/>
      </c>
      <c r="G142" s="73" t="str">
        <f t="shared" si="19"/>
        <v/>
      </c>
      <c r="H142" s="73" t="str">
        <f>IF(M142=0,"",1+COUNTIF(会員コール!$A$1:$A$198,M142))</f>
        <v/>
      </c>
      <c r="I142" s="74"/>
      <c r="J142" s="74" t="str">
        <f t="shared" si="20"/>
        <v/>
      </c>
      <c r="K142" s="14"/>
      <c r="L142" s="15"/>
      <c r="M142">
        <f t="shared" si="21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16"/>
        <v/>
      </c>
      <c r="C143" s="69" t="str">
        <f t="shared" si="22"/>
        <v/>
      </c>
      <c r="D143" s="70" t="str">
        <f t="shared" si="17"/>
        <v/>
      </c>
      <c r="E143" s="70" t="str">
        <f t="shared" si="18"/>
        <v/>
      </c>
      <c r="F143" s="70" t="str">
        <f t="shared" si="18"/>
        <v/>
      </c>
      <c r="G143" s="70" t="str">
        <f t="shared" si="19"/>
        <v/>
      </c>
      <c r="H143" s="70" t="str">
        <f>IF(M143=0,"",1+COUNTIF(会員コール!$A$1:$A$198,M143))</f>
        <v/>
      </c>
      <c r="I143" s="71"/>
      <c r="J143" s="71" t="str">
        <f t="shared" si="20"/>
        <v/>
      </c>
      <c r="K143" s="14"/>
      <c r="L143" s="15"/>
      <c r="M143">
        <f t="shared" si="21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16"/>
        <v/>
      </c>
      <c r="C144" s="69" t="str">
        <f t="shared" si="22"/>
        <v/>
      </c>
      <c r="D144" s="73" t="str">
        <f t="shared" si="17"/>
        <v/>
      </c>
      <c r="E144" s="73" t="str">
        <f t="shared" si="18"/>
        <v/>
      </c>
      <c r="F144" s="73" t="str">
        <f t="shared" si="18"/>
        <v/>
      </c>
      <c r="G144" s="73" t="str">
        <f t="shared" si="19"/>
        <v/>
      </c>
      <c r="H144" s="73" t="str">
        <f>IF(M144=0,"",1+COUNTIF(会員コール!$A$1:$A$198,M144))</f>
        <v/>
      </c>
      <c r="I144" s="74"/>
      <c r="J144" s="74" t="str">
        <f t="shared" si="20"/>
        <v/>
      </c>
      <c r="K144" s="14"/>
      <c r="L144" s="15"/>
      <c r="M144">
        <f t="shared" si="21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16"/>
        <v/>
      </c>
      <c r="C145" s="69" t="str">
        <f t="shared" si="22"/>
        <v/>
      </c>
      <c r="D145" s="70" t="str">
        <f t="shared" si="17"/>
        <v/>
      </c>
      <c r="E145" s="70" t="str">
        <f t="shared" si="18"/>
        <v/>
      </c>
      <c r="F145" s="70" t="str">
        <f t="shared" si="18"/>
        <v/>
      </c>
      <c r="G145" s="70" t="str">
        <f t="shared" si="19"/>
        <v/>
      </c>
      <c r="H145" s="70" t="str">
        <f>IF(M145=0,"",1+COUNTIF(会員コール!$A$1:$A$198,M145))</f>
        <v/>
      </c>
      <c r="I145" s="71"/>
      <c r="J145" s="71" t="str">
        <f t="shared" si="20"/>
        <v/>
      </c>
      <c r="K145" s="14"/>
      <c r="L145" s="15"/>
      <c r="M145">
        <f t="shared" si="21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16"/>
        <v/>
      </c>
      <c r="C146" s="69" t="str">
        <f t="shared" si="22"/>
        <v/>
      </c>
      <c r="D146" s="73" t="str">
        <f t="shared" si="17"/>
        <v/>
      </c>
      <c r="E146" s="73" t="str">
        <f t="shared" si="18"/>
        <v/>
      </c>
      <c r="F146" s="73" t="str">
        <f t="shared" si="18"/>
        <v/>
      </c>
      <c r="G146" s="73" t="str">
        <f t="shared" si="19"/>
        <v/>
      </c>
      <c r="H146" s="73" t="str">
        <f>IF(M146=0,"",1+COUNTIF(会員コール!$A$1:$A$198,M146))</f>
        <v/>
      </c>
      <c r="I146" s="74"/>
      <c r="J146" s="74" t="str">
        <f t="shared" si="20"/>
        <v/>
      </c>
      <c r="K146" s="14"/>
      <c r="L146" s="15"/>
      <c r="M146">
        <f t="shared" si="21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si="16"/>
        <v/>
      </c>
      <c r="C147" s="69" t="str">
        <f t="shared" si="22"/>
        <v/>
      </c>
      <c r="D147" s="70" t="str">
        <f t="shared" si="17"/>
        <v/>
      </c>
      <c r="E147" s="70" t="str">
        <f t="shared" ref="E147:F164" si="23">IF(Q147="","",Q147)</f>
        <v/>
      </c>
      <c r="F147" s="70" t="str">
        <f t="shared" si="23"/>
        <v/>
      </c>
      <c r="G147" s="70" t="str">
        <f t="shared" si="19"/>
        <v/>
      </c>
      <c r="H147" s="70" t="str">
        <f>IF(M147=0,"",1+COUNTIF(会員コール!$A$1:$A$198,M147))</f>
        <v/>
      </c>
      <c r="I147" s="71"/>
      <c r="J147" s="71" t="str">
        <f t="shared" si="20"/>
        <v/>
      </c>
      <c r="K147" s="14"/>
      <c r="L147" s="15"/>
      <c r="M147">
        <f t="shared" si="21"/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16"/>
        <v/>
      </c>
      <c r="C148" s="69" t="str">
        <f t="shared" si="22"/>
        <v/>
      </c>
      <c r="D148" s="73" t="str">
        <f t="shared" si="17"/>
        <v/>
      </c>
      <c r="E148" s="73" t="str">
        <f t="shared" si="23"/>
        <v/>
      </c>
      <c r="F148" s="73" t="str">
        <f t="shared" si="23"/>
        <v/>
      </c>
      <c r="G148" s="73" t="str">
        <f t="shared" si="19"/>
        <v/>
      </c>
      <c r="H148" s="73" t="str">
        <f>IF(M148=0,"",1+COUNTIF(会員コール!$A$1:$A$198,M148))</f>
        <v/>
      </c>
      <c r="I148" s="74"/>
      <c r="J148" s="74" t="str">
        <f t="shared" si="20"/>
        <v/>
      </c>
      <c r="K148" s="14"/>
      <c r="L148" s="15"/>
      <c r="M148">
        <f t="shared" si="21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16"/>
        <v/>
      </c>
      <c r="C149" s="69" t="str">
        <f t="shared" si="22"/>
        <v/>
      </c>
      <c r="D149" s="70" t="str">
        <f t="shared" si="17"/>
        <v/>
      </c>
      <c r="E149" s="70" t="str">
        <f t="shared" si="23"/>
        <v/>
      </c>
      <c r="F149" s="70" t="str">
        <f t="shared" si="23"/>
        <v/>
      </c>
      <c r="G149" s="70" t="str">
        <f t="shared" si="19"/>
        <v/>
      </c>
      <c r="H149" s="70" t="str">
        <f>IF(M149=0,"",1+COUNTIF(会員コール!$A$1:$A$198,M149))</f>
        <v/>
      </c>
      <c r="I149" s="71"/>
      <c r="J149" s="71" t="str">
        <f t="shared" si="20"/>
        <v/>
      </c>
      <c r="K149" s="14"/>
      <c r="L149" s="15"/>
      <c r="M149">
        <f t="shared" si="21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16"/>
        <v/>
      </c>
      <c r="C150" s="69" t="str">
        <f t="shared" si="22"/>
        <v/>
      </c>
      <c r="D150" s="73" t="str">
        <f t="shared" si="17"/>
        <v/>
      </c>
      <c r="E150" s="73" t="str">
        <f t="shared" si="23"/>
        <v/>
      </c>
      <c r="F150" s="73" t="str">
        <f t="shared" si="23"/>
        <v/>
      </c>
      <c r="G150" s="73" t="str">
        <f t="shared" si="19"/>
        <v/>
      </c>
      <c r="H150" s="73" t="str">
        <f>IF(M150=0,"",1+COUNTIF(会員コール!$A$1:$A$198,M150))</f>
        <v/>
      </c>
      <c r="I150" s="74"/>
      <c r="J150" s="74" t="str">
        <f t="shared" si="20"/>
        <v/>
      </c>
      <c r="K150" s="14"/>
      <c r="L150" s="15"/>
      <c r="M150">
        <f t="shared" si="21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16"/>
        <v/>
      </c>
      <c r="C151" s="69" t="str">
        <f t="shared" si="22"/>
        <v/>
      </c>
      <c r="D151" s="70" t="str">
        <f t="shared" si="17"/>
        <v/>
      </c>
      <c r="E151" s="70" t="str">
        <f t="shared" si="23"/>
        <v/>
      </c>
      <c r="F151" s="70" t="str">
        <f t="shared" si="23"/>
        <v/>
      </c>
      <c r="G151" s="70" t="str">
        <f t="shared" si="19"/>
        <v/>
      </c>
      <c r="H151" s="70" t="str">
        <f>IF(M151=0,"",1+COUNTIF(会員コール!$A$1:$A$198,M151))</f>
        <v/>
      </c>
      <c r="I151" s="71"/>
      <c r="J151" s="71" t="str">
        <f t="shared" si="20"/>
        <v/>
      </c>
      <c r="K151" s="14"/>
      <c r="L151" s="15"/>
      <c r="M151">
        <f t="shared" si="21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16"/>
        <v/>
      </c>
      <c r="C152" s="69" t="str">
        <f t="shared" si="22"/>
        <v/>
      </c>
      <c r="D152" s="73" t="str">
        <f t="shared" si="17"/>
        <v/>
      </c>
      <c r="E152" s="73" t="str">
        <f t="shared" si="23"/>
        <v/>
      </c>
      <c r="F152" s="73" t="str">
        <f t="shared" si="23"/>
        <v/>
      </c>
      <c r="G152" s="73" t="str">
        <f t="shared" si="19"/>
        <v/>
      </c>
      <c r="H152" s="73" t="str">
        <f>IF(M152=0,"",1+COUNTIF(会員コール!$A$1:$A$198,M152))</f>
        <v/>
      </c>
      <c r="I152" s="74"/>
      <c r="J152" s="74" t="str">
        <f t="shared" si="20"/>
        <v/>
      </c>
      <c r="K152" s="14"/>
      <c r="L152" s="15"/>
      <c r="M152">
        <f t="shared" si="21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16"/>
        <v/>
      </c>
      <c r="C153" s="69" t="str">
        <f t="shared" si="22"/>
        <v/>
      </c>
      <c r="D153" s="70" t="str">
        <f t="shared" si="17"/>
        <v/>
      </c>
      <c r="E153" s="70" t="str">
        <f t="shared" si="23"/>
        <v/>
      </c>
      <c r="F153" s="70" t="str">
        <f t="shared" si="23"/>
        <v/>
      </c>
      <c r="G153" s="70" t="str">
        <f t="shared" si="19"/>
        <v/>
      </c>
      <c r="H153" s="70" t="str">
        <f>IF(M153=0,"",1+COUNTIF(会員コール!$A$1:$A$198,M153))</f>
        <v/>
      </c>
      <c r="I153" s="71"/>
      <c r="J153" s="71" t="str">
        <f t="shared" si="20"/>
        <v/>
      </c>
      <c r="K153" s="14"/>
      <c r="L153" s="15"/>
      <c r="M153">
        <f t="shared" si="21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16"/>
        <v/>
      </c>
      <c r="C154" s="69" t="str">
        <f t="shared" si="22"/>
        <v/>
      </c>
      <c r="D154" s="73" t="str">
        <f t="shared" si="17"/>
        <v/>
      </c>
      <c r="E154" s="73" t="str">
        <f t="shared" si="23"/>
        <v/>
      </c>
      <c r="F154" s="73" t="str">
        <f t="shared" si="23"/>
        <v/>
      </c>
      <c r="G154" s="73" t="str">
        <f t="shared" si="19"/>
        <v/>
      </c>
      <c r="H154" s="73" t="str">
        <f>IF(M154=0,"",1+COUNTIF(会員コール!$A$1:$A$198,M154))</f>
        <v/>
      </c>
      <c r="I154" s="74"/>
      <c r="J154" s="74" t="str">
        <f t="shared" si="20"/>
        <v/>
      </c>
      <c r="K154" s="14"/>
      <c r="L154" s="15"/>
      <c r="M154">
        <f t="shared" si="21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16"/>
        <v/>
      </c>
      <c r="C155" s="69" t="str">
        <f t="shared" si="22"/>
        <v/>
      </c>
      <c r="D155" s="70" t="str">
        <f t="shared" si="17"/>
        <v/>
      </c>
      <c r="E155" s="70" t="str">
        <f t="shared" si="23"/>
        <v/>
      </c>
      <c r="F155" s="70" t="str">
        <f t="shared" si="23"/>
        <v/>
      </c>
      <c r="G155" s="70" t="str">
        <f t="shared" si="19"/>
        <v/>
      </c>
      <c r="H155" s="70" t="str">
        <f>IF(M155=0,"",1+COUNTIF(会員コール!$A$1:$A$198,M155))</f>
        <v/>
      </c>
      <c r="I155" s="71"/>
      <c r="J155" s="71" t="str">
        <f t="shared" si="20"/>
        <v/>
      </c>
      <c r="K155" s="14"/>
      <c r="L155" s="15"/>
      <c r="M155">
        <f t="shared" si="21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16"/>
        <v/>
      </c>
      <c r="C156" s="69" t="str">
        <f t="shared" si="22"/>
        <v/>
      </c>
      <c r="D156" s="70" t="str">
        <f t="shared" si="17"/>
        <v/>
      </c>
      <c r="E156" s="70" t="str">
        <f t="shared" si="23"/>
        <v/>
      </c>
      <c r="F156" s="70" t="str">
        <f t="shared" si="23"/>
        <v/>
      </c>
      <c r="G156" s="70" t="str">
        <f t="shared" si="19"/>
        <v/>
      </c>
      <c r="H156" s="70" t="str">
        <f>IF(M156=0,"",1+COUNTIF(会員コール!$A$1:$A$198,M156))</f>
        <v/>
      </c>
      <c r="I156" s="71"/>
      <c r="J156" s="71" t="str">
        <f t="shared" si="20"/>
        <v/>
      </c>
      <c r="K156" s="14"/>
      <c r="L156" s="15"/>
      <c r="M156">
        <f t="shared" si="21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16"/>
        <v/>
      </c>
      <c r="C157" s="69" t="str">
        <f t="shared" si="22"/>
        <v/>
      </c>
      <c r="D157" s="73" t="str">
        <f t="shared" si="17"/>
        <v/>
      </c>
      <c r="E157" s="73" t="str">
        <f t="shared" si="23"/>
        <v/>
      </c>
      <c r="F157" s="73" t="str">
        <f t="shared" si="23"/>
        <v/>
      </c>
      <c r="G157" s="73" t="str">
        <f t="shared" si="19"/>
        <v/>
      </c>
      <c r="H157" s="73" t="str">
        <f>IF(M157=0,"",1+COUNTIF(会員コール!$A$1:$A$198,M157))</f>
        <v/>
      </c>
      <c r="I157" s="74"/>
      <c r="J157" s="74" t="str">
        <f t="shared" si="20"/>
        <v/>
      </c>
      <c r="K157" s="14"/>
      <c r="L157" s="15"/>
      <c r="M157">
        <f t="shared" si="21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16"/>
        <v/>
      </c>
      <c r="C158" s="69" t="str">
        <f t="shared" si="22"/>
        <v/>
      </c>
      <c r="D158" s="70" t="str">
        <f t="shared" si="17"/>
        <v/>
      </c>
      <c r="E158" s="70" t="str">
        <f t="shared" si="23"/>
        <v/>
      </c>
      <c r="F158" s="70" t="str">
        <f t="shared" si="23"/>
        <v/>
      </c>
      <c r="G158" s="70" t="str">
        <f t="shared" si="19"/>
        <v/>
      </c>
      <c r="H158" s="70" t="str">
        <f>IF(M158=0,"",1+COUNTIF(会員コール!$A$1:$A$198,M158))</f>
        <v/>
      </c>
      <c r="I158" s="71"/>
      <c r="J158" s="71" t="str">
        <f t="shared" si="20"/>
        <v/>
      </c>
      <c r="K158" s="14"/>
      <c r="L158" s="15"/>
      <c r="M158">
        <f t="shared" si="21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16"/>
        <v/>
      </c>
      <c r="C159" s="69" t="str">
        <f t="shared" si="22"/>
        <v/>
      </c>
      <c r="D159" s="73" t="str">
        <f t="shared" si="17"/>
        <v/>
      </c>
      <c r="E159" s="73" t="str">
        <f t="shared" si="23"/>
        <v/>
      </c>
      <c r="F159" s="73" t="str">
        <f t="shared" si="23"/>
        <v/>
      </c>
      <c r="G159" s="73" t="str">
        <f t="shared" si="19"/>
        <v/>
      </c>
      <c r="H159" s="73" t="str">
        <f>IF(M159=0,"",1+COUNTIF(会員コール!$A$1:$A$198,M159))</f>
        <v/>
      </c>
      <c r="I159" s="74"/>
      <c r="J159" s="74" t="str">
        <f t="shared" si="20"/>
        <v/>
      </c>
      <c r="K159" s="14"/>
      <c r="L159" s="15"/>
      <c r="M159">
        <f t="shared" si="21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16"/>
        <v/>
      </c>
      <c r="C160" s="69" t="str">
        <f t="shared" si="22"/>
        <v/>
      </c>
      <c r="D160" s="70" t="str">
        <f t="shared" si="17"/>
        <v/>
      </c>
      <c r="E160" s="70" t="str">
        <f t="shared" si="23"/>
        <v/>
      </c>
      <c r="F160" s="70" t="str">
        <f t="shared" si="23"/>
        <v/>
      </c>
      <c r="G160" s="70" t="str">
        <f t="shared" si="19"/>
        <v/>
      </c>
      <c r="H160" s="70" t="str">
        <f>IF(M160=0,"",1+COUNTIF(会員コール!$A$1:$A$198,M160))</f>
        <v/>
      </c>
      <c r="I160" s="71"/>
      <c r="J160" s="71" t="str">
        <f t="shared" si="20"/>
        <v/>
      </c>
      <c r="K160" s="14"/>
      <c r="L160" s="15"/>
      <c r="M160">
        <f t="shared" si="21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16"/>
        <v/>
      </c>
      <c r="C161" s="69" t="str">
        <f t="shared" si="22"/>
        <v/>
      </c>
      <c r="D161" s="73" t="str">
        <f t="shared" si="17"/>
        <v/>
      </c>
      <c r="E161" s="73" t="str">
        <f t="shared" si="23"/>
        <v/>
      </c>
      <c r="F161" s="73" t="str">
        <f t="shared" si="23"/>
        <v/>
      </c>
      <c r="G161" s="73" t="str">
        <f t="shared" si="19"/>
        <v/>
      </c>
      <c r="H161" s="73" t="str">
        <f>IF(M161=0,"",1+COUNTIF(会員コール!$A$1:$A$198,M161))</f>
        <v/>
      </c>
      <c r="I161" s="74"/>
      <c r="J161" s="74" t="str">
        <f t="shared" si="20"/>
        <v/>
      </c>
      <c r="K161" s="14"/>
      <c r="L161" s="15"/>
      <c r="M161">
        <f t="shared" si="21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16"/>
        <v/>
      </c>
      <c r="C162" s="69" t="str">
        <f t="shared" si="22"/>
        <v/>
      </c>
      <c r="D162" s="70" t="str">
        <f t="shared" si="17"/>
        <v/>
      </c>
      <c r="E162" s="70" t="str">
        <f t="shared" si="23"/>
        <v/>
      </c>
      <c r="F162" s="70" t="str">
        <f t="shared" si="23"/>
        <v/>
      </c>
      <c r="G162" s="70" t="str">
        <f t="shared" si="19"/>
        <v/>
      </c>
      <c r="H162" s="70" t="str">
        <f>IF(M162=0,"",1+COUNTIF(会員コール!$A$1:$A$198,M162))</f>
        <v/>
      </c>
      <c r="I162" s="71"/>
      <c r="J162" s="71" t="str">
        <f t="shared" si="20"/>
        <v/>
      </c>
      <c r="K162" s="14"/>
      <c r="L162" s="15"/>
      <c r="M162">
        <f t="shared" si="21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16"/>
        <v/>
      </c>
      <c r="C163" s="69" t="str">
        <f t="shared" si="22"/>
        <v/>
      </c>
      <c r="D163" s="70" t="str">
        <f t="shared" si="17"/>
        <v/>
      </c>
      <c r="E163" s="70" t="str">
        <f t="shared" si="23"/>
        <v/>
      </c>
      <c r="F163" s="70" t="str">
        <f t="shared" si="23"/>
        <v/>
      </c>
      <c r="G163" s="70" t="str">
        <f t="shared" si="19"/>
        <v/>
      </c>
      <c r="H163" s="70" t="str">
        <f>IF(M163=0,"",1+COUNTIF(会員コール!$A$1:$A$198,M163))</f>
        <v/>
      </c>
      <c r="I163" s="71"/>
      <c r="J163" s="71" t="str">
        <f t="shared" si="20"/>
        <v/>
      </c>
      <c r="K163" s="14"/>
      <c r="L163" s="15"/>
      <c r="M163">
        <f t="shared" si="21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16"/>
        <v/>
      </c>
      <c r="C164" s="76" t="str">
        <f>IF(P164="","",LEFT(P164,6))</f>
        <v/>
      </c>
      <c r="D164" s="77" t="str">
        <f t="shared" si="17"/>
        <v/>
      </c>
      <c r="E164" s="77" t="str">
        <f t="shared" si="23"/>
        <v/>
      </c>
      <c r="F164" s="77" t="str">
        <f t="shared" si="23"/>
        <v/>
      </c>
      <c r="G164" s="77" t="str">
        <f t="shared" si="19"/>
        <v/>
      </c>
      <c r="H164" s="77" t="str">
        <f>IF(M164=0,"",1+COUNTIF(会員コール!$A$1:$A$198,M164))</f>
        <v/>
      </c>
      <c r="I164" s="78"/>
      <c r="J164" s="78" t="str">
        <f t="shared" si="20"/>
        <v/>
      </c>
      <c r="K164" s="14"/>
      <c r="L164" s="15"/>
      <c r="M164">
        <f t="shared" si="21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9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10</v>
      </c>
      <c r="C167" s="170"/>
      <c r="D167" s="47" t="str">
        <f>基本データ入力!$B$8</f>
        <v>JA1QRZ</v>
      </c>
      <c r="E167" s="52" t="s">
        <v>136</v>
      </c>
      <c r="F167" s="47" t="s">
        <v>311</v>
      </c>
      <c r="G167" s="171" t="s">
        <v>137</v>
      </c>
      <c r="H167" s="171"/>
      <c r="I167" s="171"/>
      <c r="J167" s="53" t="s">
        <v>366</v>
      </c>
      <c r="K167" s="10"/>
      <c r="N167" s="9"/>
      <c r="V167" s="11"/>
      <c r="W167" s="12"/>
    </row>
    <row r="168" spans="1:28" ht="15" customHeight="1">
      <c r="B168" s="18" t="s">
        <v>11</v>
      </c>
      <c r="C168" s="91" t="s">
        <v>411</v>
      </c>
      <c r="D168" s="18" t="s">
        <v>12</v>
      </c>
      <c r="E168" s="172" t="s">
        <v>13</v>
      </c>
      <c r="F168" s="172"/>
      <c r="G168" s="18" t="s">
        <v>14</v>
      </c>
      <c r="H168" s="17" t="s">
        <v>15</v>
      </c>
      <c r="I168" s="18" t="s">
        <v>16</v>
      </c>
      <c r="J168" s="18" t="s">
        <v>17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19" si="24">IF(O170="","",O170)</f>
        <v/>
      </c>
      <c r="C170" s="65" t="str">
        <f>IF(P170="","",LEFT(P170,6))</f>
        <v/>
      </c>
      <c r="D170" s="66" t="str">
        <f t="shared" ref="D170:D219" si="25">IF(N170="","",N170)</f>
        <v/>
      </c>
      <c r="E170" s="66" t="str">
        <f t="shared" ref="E170:F201" si="26">IF(Q170="","",Q170)</f>
        <v/>
      </c>
      <c r="F170" s="66" t="str">
        <f t="shared" si="26"/>
        <v/>
      </c>
      <c r="G170" s="66" t="str">
        <f t="shared" ref="G170:G219" si="27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19" si="28">IF(T170="","",T170)</f>
        <v/>
      </c>
      <c r="K170" s="14"/>
      <c r="L170" s="49"/>
      <c r="M170">
        <f t="shared" ref="M170:M219" si="29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24"/>
        <v/>
      </c>
      <c r="C171" s="69" t="str">
        <f>IF(P171="","",LEFT(P171,6))</f>
        <v/>
      </c>
      <c r="D171" s="70" t="str">
        <f t="shared" si="25"/>
        <v/>
      </c>
      <c r="E171" s="70" t="str">
        <f t="shared" si="26"/>
        <v/>
      </c>
      <c r="F171" s="70" t="str">
        <f t="shared" si="26"/>
        <v/>
      </c>
      <c r="G171" s="70" t="str">
        <f t="shared" si="27"/>
        <v/>
      </c>
      <c r="H171" s="70" t="str">
        <f>IF(M171=0,"",1+COUNTIF(会員コール!$A$1:$A$198,M171))</f>
        <v/>
      </c>
      <c r="I171" s="71"/>
      <c r="J171" s="71" t="str">
        <f t="shared" si="28"/>
        <v/>
      </c>
      <c r="K171" s="14"/>
      <c r="L171" s="49"/>
      <c r="M171">
        <f t="shared" si="29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24"/>
        <v/>
      </c>
      <c r="C172" s="69" t="str">
        <f t="shared" ref="C172:C218" si="30">IF(P172="","",LEFT(P172,6))</f>
        <v/>
      </c>
      <c r="D172" s="70" t="str">
        <f t="shared" si="25"/>
        <v/>
      </c>
      <c r="E172" s="70" t="str">
        <f t="shared" si="26"/>
        <v/>
      </c>
      <c r="F172" s="70" t="str">
        <f t="shared" si="26"/>
        <v/>
      </c>
      <c r="G172" s="70" t="str">
        <f t="shared" si="27"/>
        <v/>
      </c>
      <c r="H172" s="70" t="str">
        <f>IF(M172=0,"",1+COUNTIF(会員コール!$A$1:$A$198,M172))</f>
        <v/>
      </c>
      <c r="I172" s="71"/>
      <c r="J172" s="71" t="str">
        <f t="shared" si="28"/>
        <v/>
      </c>
      <c r="K172" s="14"/>
      <c r="L172" s="49"/>
      <c r="M172">
        <f t="shared" si="29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24"/>
        <v/>
      </c>
      <c r="C173" s="69" t="str">
        <f t="shared" si="30"/>
        <v/>
      </c>
      <c r="D173" s="70" t="str">
        <f t="shared" si="25"/>
        <v/>
      </c>
      <c r="E173" s="70" t="str">
        <f t="shared" si="26"/>
        <v/>
      </c>
      <c r="F173" s="70" t="str">
        <f t="shared" si="26"/>
        <v/>
      </c>
      <c r="G173" s="70" t="str">
        <f t="shared" si="27"/>
        <v/>
      </c>
      <c r="H173" s="70" t="str">
        <f>IF(M173=0,"",1+COUNTIF(会員コール!$A$1:$A$198,M173))</f>
        <v/>
      </c>
      <c r="I173" s="71"/>
      <c r="J173" s="71" t="str">
        <f t="shared" si="28"/>
        <v/>
      </c>
      <c r="K173" s="14"/>
      <c r="L173" s="49"/>
      <c r="M173">
        <f t="shared" si="29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24"/>
        <v/>
      </c>
      <c r="C174" s="69" t="str">
        <f t="shared" si="30"/>
        <v/>
      </c>
      <c r="D174" s="70" t="str">
        <f t="shared" si="25"/>
        <v/>
      </c>
      <c r="E174" s="70" t="str">
        <f t="shared" si="26"/>
        <v/>
      </c>
      <c r="F174" s="70" t="str">
        <f t="shared" si="26"/>
        <v/>
      </c>
      <c r="G174" s="70" t="str">
        <f t="shared" si="27"/>
        <v/>
      </c>
      <c r="H174" s="70" t="str">
        <f>IF(M174=0,"",1+COUNTIF(会員コール!$A$1:$A$198,M174))</f>
        <v/>
      </c>
      <c r="I174" s="71"/>
      <c r="J174" s="71" t="str">
        <f t="shared" si="28"/>
        <v/>
      </c>
      <c r="K174" s="14"/>
      <c r="L174" s="49"/>
      <c r="M174">
        <f t="shared" si="29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24"/>
        <v/>
      </c>
      <c r="C175" s="69" t="str">
        <f t="shared" si="30"/>
        <v/>
      </c>
      <c r="D175" s="70" t="str">
        <f t="shared" si="25"/>
        <v/>
      </c>
      <c r="E175" s="70" t="str">
        <f t="shared" si="26"/>
        <v/>
      </c>
      <c r="F175" s="70" t="str">
        <f t="shared" si="26"/>
        <v/>
      </c>
      <c r="G175" s="70" t="str">
        <f t="shared" si="27"/>
        <v/>
      </c>
      <c r="H175" s="70" t="str">
        <f>IF(M175=0,"",1+COUNTIF(会員コール!$A$1:$A$198,M175))</f>
        <v/>
      </c>
      <c r="I175" s="71"/>
      <c r="J175" s="71" t="str">
        <f t="shared" si="28"/>
        <v/>
      </c>
      <c r="K175" s="14"/>
      <c r="L175" s="49"/>
      <c r="M175">
        <f t="shared" si="29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24"/>
        <v/>
      </c>
      <c r="C176" s="69" t="str">
        <f t="shared" si="30"/>
        <v/>
      </c>
      <c r="D176" s="70" t="str">
        <f t="shared" si="25"/>
        <v/>
      </c>
      <c r="E176" s="70" t="str">
        <f t="shared" si="26"/>
        <v/>
      </c>
      <c r="F176" s="70" t="str">
        <f t="shared" si="26"/>
        <v/>
      </c>
      <c r="G176" s="70" t="str">
        <f t="shared" si="27"/>
        <v/>
      </c>
      <c r="H176" s="70" t="str">
        <f>IF(M176=0,"",1+COUNTIF(会員コール!$A$1:$A$198,M176))</f>
        <v/>
      </c>
      <c r="I176" s="71"/>
      <c r="J176" s="71" t="str">
        <f t="shared" si="28"/>
        <v/>
      </c>
      <c r="K176" s="14"/>
      <c r="L176" s="49"/>
      <c r="M176">
        <f t="shared" si="29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24"/>
        <v/>
      </c>
      <c r="C177" s="69" t="str">
        <f t="shared" si="30"/>
        <v/>
      </c>
      <c r="D177" s="70" t="str">
        <f t="shared" si="25"/>
        <v/>
      </c>
      <c r="E177" s="70" t="str">
        <f t="shared" si="26"/>
        <v/>
      </c>
      <c r="F177" s="70" t="str">
        <f t="shared" si="26"/>
        <v/>
      </c>
      <c r="G177" s="70" t="str">
        <f t="shared" si="27"/>
        <v/>
      </c>
      <c r="H177" s="70" t="str">
        <f>IF(M177=0,"",1+COUNTIF(会員コール!$A$1:$A$198,M177))</f>
        <v/>
      </c>
      <c r="I177" s="71"/>
      <c r="J177" s="71" t="str">
        <f t="shared" si="28"/>
        <v/>
      </c>
      <c r="K177" s="14"/>
      <c r="L177" s="49"/>
      <c r="M177">
        <f t="shared" si="29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24"/>
        <v/>
      </c>
      <c r="C178" s="69" t="str">
        <f t="shared" si="30"/>
        <v/>
      </c>
      <c r="D178" s="70" t="str">
        <f t="shared" si="25"/>
        <v/>
      </c>
      <c r="E178" s="70" t="str">
        <f t="shared" si="26"/>
        <v/>
      </c>
      <c r="F178" s="70" t="str">
        <f t="shared" si="26"/>
        <v/>
      </c>
      <c r="G178" s="70" t="str">
        <f t="shared" si="27"/>
        <v/>
      </c>
      <c r="H178" s="70" t="str">
        <f>IF(M178=0,"",1+COUNTIF(会員コール!$A$1:$A$198,M178))</f>
        <v/>
      </c>
      <c r="I178" s="71"/>
      <c r="J178" s="71" t="str">
        <f t="shared" si="28"/>
        <v/>
      </c>
      <c r="K178" s="14"/>
      <c r="L178" s="49"/>
      <c r="M178">
        <f t="shared" si="29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24"/>
        <v/>
      </c>
      <c r="C179" s="69" t="str">
        <f t="shared" si="30"/>
        <v/>
      </c>
      <c r="D179" s="70" t="str">
        <f t="shared" si="25"/>
        <v/>
      </c>
      <c r="E179" s="70" t="str">
        <f t="shared" si="26"/>
        <v/>
      </c>
      <c r="F179" s="70" t="str">
        <f t="shared" si="26"/>
        <v/>
      </c>
      <c r="G179" s="70" t="str">
        <f t="shared" si="27"/>
        <v/>
      </c>
      <c r="H179" s="70" t="str">
        <f>IF(M179=0,"",1+COUNTIF(会員コール!$A$1:$A$198,M179))</f>
        <v/>
      </c>
      <c r="I179" s="71"/>
      <c r="J179" s="71" t="str">
        <f t="shared" si="28"/>
        <v/>
      </c>
      <c r="K179" s="14"/>
      <c r="L179" s="49"/>
      <c r="M179">
        <f t="shared" si="29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24"/>
        <v/>
      </c>
      <c r="C180" s="69" t="str">
        <f t="shared" si="30"/>
        <v/>
      </c>
      <c r="D180" s="70" t="str">
        <f t="shared" si="25"/>
        <v/>
      </c>
      <c r="E180" s="70" t="str">
        <f t="shared" si="26"/>
        <v/>
      </c>
      <c r="F180" s="70" t="str">
        <f t="shared" si="26"/>
        <v/>
      </c>
      <c r="G180" s="70" t="str">
        <f t="shared" si="27"/>
        <v/>
      </c>
      <c r="H180" s="70" t="str">
        <f>IF(M180=0,"",1+COUNTIF(会員コール!$A$1:$A$198,M180))</f>
        <v/>
      </c>
      <c r="I180" s="71"/>
      <c r="J180" s="71" t="str">
        <f t="shared" si="28"/>
        <v/>
      </c>
      <c r="K180" s="14"/>
      <c r="L180" s="49"/>
      <c r="M180">
        <f t="shared" si="29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24"/>
        <v/>
      </c>
      <c r="C181" s="69" t="str">
        <f t="shared" si="30"/>
        <v/>
      </c>
      <c r="D181" s="70" t="str">
        <f t="shared" si="25"/>
        <v/>
      </c>
      <c r="E181" s="70" t="str">
        <f t="shared" si="26"/>
        <v/>
      </c>
      <c r="F181" s="70" t="str">
        <f t="shared" si="26"/>
        <v/>
      </c>
      <c r="G181" s="70" t="str">
        <f t="shared" si="27"/>
        <v/>
      </c>
      <c r="H181" s="70" t="str">
        <f>IF(M181=0,"",1+COUNTIF(会員コール!$A$1:$A$198,M181))</f>
        <v/>
      </c>
      <c r="I181" s="71"/>
      <c r="J181" s="71" t="str">
        <f t="shared" si="28"/>
        <v/>
      </c>
      <c r="K181" s="14"/>
      <c r="L181" s="49"/>
      <c r="M181">
        <f t="shared" si="29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24"/>
        <v/>
      </c>
      <c r="C182" s="69" t="str">
        <f t="shared" si="30"/>
        <v/>
      </c>
      <c r="D182" s="70" t="str">
        <f t="shared" si="25"/>
        <v/>
      </c>
      <c r="E182" s="70" t="str">
        <f t="shared" si="26"/>
        <v/>
      </c>
      <c r="F182" s="70" t="str">
        <f t="shared" si="26"/>
        <v/>
      </c>
      <c r="G182" s="70" t="str">
        <f t="shared" si="27"/>
        <v/>
      </c>
      <c r="H182" s="70" t="str">
        <f>IF(M182=0,"",1+COUNTIF(会員コール!$A$1:$A$198,M182))</f>
        <v/>
      </c>
      <c r="I182" s="71"/>
      <c r="J182" s="71" t="str">
        <f t="shared" si="28"/>
        <v/>
      </c>
      <c r="K182" s="14"/>
      <c r="L182" s="49"/>
      <c r="M182">
        <f t="shared" si="29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24"/>
        <v/>
      </c>
      <c r="C183" s="69" t="str">
        <f t="shared" si="30"/>
        <v/>
      </c>
      <c r="D183" s="70" t="str">
        <f t="shared" si="25"/>
        <v/>
      </c>
      <c r="E183" s="70" t="str">
        <f t="shared" si="26"/>
        <v/>
      </c>
      <c r="F183" s="70" t="str">
        <f t="shared" si="26"/>
        <v/>
      </c>
      <c r="G183" s="70" t="str">
        <f t="shared" si="27"/>
        <v/>
      </c>
      <c r="H183" s="70" t="str">
        <f>IF(M183=0,"",1+COUNTIF(会員コール!$A$1:$A$198,M183))</f>
        <v/>
      </c>
      <c r="I183" s="71"/>
      <c r="J183" s="71" t="str">
        <f t="shared" si="28"/>
        <v/>
      </c>
      <c r="K183" s="14"/>
      <c r="L183" s="49"/>
      <c r="M183">
        <f t="shared" si="29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24"/>
        <v/>
      </c>
      <c r="C184" s="69" t="str">
        <f t="shared" si="30"/>
        <v/>
      </c>
      <c r="D184" s="70" t="str">
        <f t="shared" si="25"/>
        <v/>
      </c>
      <c r="E184" s="70" t="str">
        <f t="shared" si="26"/>
        <v/>
      </c>
      <c r="F184" s="70" t="str">
        <f t="shared" si="26"/>
        <v/>
      </c>
      <c r="G184" s="70" t="str">
        <f t="shared" si="27"/>
        <v/>
      </c>
      <c r="H184" s="70" t="str">
        <f>IF(M184=0,"",1+COUNTIF(会員コール!$A$1:$A$198,M184))</f>
        <v/>
      </c>
      <c r="I184" s="71"/>
      <c r="J184" s="71" t="str">
        <f t="shared" si="28"/>
        <v/>
      </c>
      <c r="K184" s="14"/>
      <c r="L184" s="49"/>
      <c r="M184">
        <f t="shared" si="29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24"/>
        <v/>
      </c>
      <c r="C185" s="69" t="str">
        <f t="shared" si="30"/>
        <v/>
      </c>
      <c r="D185" s="70" t="str">
        <f t="shared" si="25"/>
        <v/>
      </c>
      <c r="E185" s="70" t="str">
        <f t="shared" si="26"/>
        <v/>
      </c>
      <c r="F185" s="70" t="str">
        <f t="shared" si="26"/>
        <v/>
      </c>
      <c r="G185" s="70" t="str">
        <f t="shared" si="27"/>
        <v/>
      </c>
      <c r="H185" s="70" t="str">
        <f>IF(M185=0,"",1+COUNTIF(会員コール!$A$1:$A$198,M185))</f>
        <v/>
      </c>
      <c r="I185" s="71"/>
      <c r="J185" s="71" t="str">
        <f t="shared" si="28"/>
        <v/>
      </c>
      <c r="K185" s="14"/>
      <c r="L185" s="49"/>
      <c r="M185">
        <f t="shared" si="29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24"/>
        <v/>
      </c>
      <c r="C186" s="69" t="str">
        <f t="shared" si="30"/>
        <v/>
      </c>
      <c r="D186" s="70" t="str">
        <f t="shared" si="25"/>
        <v/>
      </c>
      <c r="E186" s="70" t="str">
        <f t="shared" si="26"/>
        <v/>
      </c>
      <c r="F186" s="70" t="str">
        <f t="shared" si="26"/>
        <v/>
      </c>
      <c r="G186" s="70" t="str">
        <f t="shared" si="27"/>
        <v/>
      </c>
      <c r="H186" s="70" t="str">
        <f>IF(M186=0,"",1+COUNTIF(会員コール!$A$1:$A$198,M186))</f>
        <v/>
      </c>
      <c r="I186" s="71"/>
      <c r="J186" s="71" t="str">
        <f t="shared" si="28"/>
        <v/>
      </c>
      <c r="K186" s="14"/>
      <c r="L186" s="15"/>
      <c r="M186">
        <f t="shared" si="29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24"/>
        <v/>
      </c>
      <c r="C187" s="69" t="str">
        <f t="shared" si="30"/>
        <v/>
      </c>
      <c r="D187" s="73" t="str">
        <f t="shared" si="25"/>
        <v/>
      </c>
      <c r="E187" s="73" t="str">
        <f t="shared" si="26"/>
        <v/>
      </c>
      <c r="F187" s="73" t="str">
        <f t="shared" si="26"/>
        <v/>
      </c>
      <c r="G187" s="73" t="str">
        <f t="shared" si="27"/>
        <v/>
      </c>
      <c r="H187" s="73" t="str">
        <f>IF(M187=0,"",1+COUNTIF(会員コール!$A$1:$A$198,M187))</f>
        <v/>
      </c>
      <c r="I187" s="74"/>
      <c r="J187" s="74" t="str">
        <f t="shared" si="28"/>
        <v/>
      </c>
      <c r="K187" s="14"/>
      <c r="L187" s="15"/>
      <c r="M187">
        <f t="shared" si="29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24"/>
        <v/>
      </c>
      <c r="C188" s="69" t="str">
        <f t="shared" si="30"/>
        <v/>
      </c>
      <c r="D188" s="70" t="str">
        <f t="shared" si="25"/>
        <v/>
      </c>
      <c r="E188" s="70" t="str">
        <f t="shared" si="26"/>
        <v/>
      </c>
      <c r="F188" s="70" t="str">
        <f t="shared" si="26"/>
        <v/>
      </c>
      <c r="G188" s="70" t="str">
        <f t="shared" si="27"/>
        <v/>
      </c>
      <c r="H188" s="70" t="str">
        <f>IF(M188=0,"",1+COUNTIF(会員コール!$A$1:$A$198,M188))</f>
        <v/>
      </c>
      <c r="I188" s="71"/>
      <c r="J188" s="71" t="str">
        <f t="shared" si="28"/>
        <v/>
      </c>
      <c r="K188" s="14"/>
      <c r="L188" s="15"/>
      <c r="M188">
        <f t="shared" si="29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24"/>
        <v/>
      </c>
      <c r="C189" s="69" t="str">
        <f t="shared" si="30"/>
        <v/>
      </c>
      <c r="D189" s="70" t="str">
        <f t="shared" si="25"/>
        <v/>
      </c>
      <c r="E189" s="70" t="str">
        <f t="shared" si="26"/>
        <v/>
      </c>
      <c r="F189" s="70" t="str">
        <f t="shared" si="26"/>
        <v/>
      </c>
      <c r="G189" s="70" t="str">
        <f t="shared" si="27"/>
        <v/>
      </c>
      <c r="H189" s="70" t="str">
        <f>IF(M189=0,"",1+COUNTIF(会員コール!$A$1:$A$198,M189))</f>
        <v/>
      </c>
      <c r="I189" s="71"/>
      <c r="J189" s="71" t="str">
        <f t="shared" si="28"/>
        <v/>
      </c>
      <c r="K189" s="14"/>
      <c r="L189" s="15"/>
      <c r="M189">
        <f t="shared" si="29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24"/>
        <v/>
      </c>
      <c r="C190" s="69" t="str">
        <f t="shared" si="30"/>
        <v/>
      </c>
      <c r="D190" s="70" t="str">
        <f t="shared" si="25"/>
        <v/>
      </c>
      <c r="E190" s="70" t="str">
        <f t="shared" si="26"/>
        <v/>
      </c>
      <c r="F190" s="70" t="str">
        <f t="shared" si="26"/>
        <v/>
      </c>
      <c r="G190" s="70" t="str">
        <f t="shared" si="27"/>
        <v/>
      </c>
      <c r="H190" s="70" t="str">
        <f>IF(M190=0,"",1+COUNTIF(会員コール!$A$1:$A$198,M190))</f>
        <v/>
      </c>
      <c r="I190" s="71"/>
      <c r="J190" s="71" t="str">
        <f t="shared" si="28"/>
        <v/>
      </c>
      <c r="K190" s="14"/>
      <c r="L190" s="15"/>
      <c r="M190">
        <f t="shared" si="29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24"/>
        <v/>
      </c>
      <c r="C191" s="69" t="str">
        <f t="shared" si="30"/>
        <v/>
      </c>
      <c r="D191" s="70" t="str">
        <f t="shared" si="25"/>
        <v/>
      </c>
      <c r="E191" s="70" t="str">
        <f t="shared" si="26"/>
        <v/>
      </c>
      <c r="F191" s="70" t="str">
        <f t="shared" si="26"/>
        <v/>
      </c>
      <c r="G191" s="70" t="str">
        <f t="shared" si="27"/>
        <v/>
      </c>
      <c r="H191" s="70" t="str">
        <f>IF(M191=0,"",1+COUNTIF(会員コール!$A$1:$A$198,M191))</f>
        <v/>
      </c>
      <c r="I191" s="71"/>
      <c r="J191" s="71" t="str">
        <f t="shared" si="28"/>
        <v/>
      </c>
      <c r="K191" s="14"/>
      <c r="L191" s="15"/>
      <c r="M191">
        <f t="shared" si="29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24"/>
        <v/>
      </c>
      <c r="C192" s="69" t="str">
        <f t="shared" si="30"/>
        <v/>
      </c>
      <c r="D192" s="70" t="str">
        <f t="shared" si="25"/>
        <v/>
      </c>
      <c r="E192" s="70" t="str">
        <f t="shared" si="26"/>
        <v/>
      </c>
      <c r="F192" s="70" t="str">
        <f t="shared" si="26"/>
        <v/>
      </c>
      <c r="G192" s="70" t="str">
        <f t="shared" si="27"/>
        <v/>
      </c>
      <c r="H192" s="70" t="str">
        <f>IF(M192=0,"",1+COUNTIF(会員コール!$A$1:$A$198,M192))</f>
        <v/>
      </c>
      <c r="I192" s="71"/>
      <c r="J192" s="71" t="str">
        <f t="shared" si="28"/>
        <v/>
      </c>
      <c r="K192" s="14"/>
      <c r="L192" s="15"/>
      <c r="M192">
        <f t="shared" si="29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24"/>
        <v/>
      </c>
      <c r="C193" s="69" t="str">
        <f t="shared" si="30"/>
        <v/>
      </c>
      <c r="D193" s="70" t="str">
        <f t="shared" si="25"/>
        <v/>
      </c>
      <c r="E193" s="70" t="str">
        <f t="shared" si="26"/>
        <v/>
      </c>
      <c r="F193" s="70" t="str">
        <f t="shared" si="26"/>
        <v/>
      </c>
      <c r="G193" s="70" t="str">
        <f t="shared" si="27"/>
        <v/>
      </c>
      <c r="H193" s="70" t="str">
        <f>IF(M193=0,"",1+COUNTIF(会員コール!$A$1:$A$198,M193))</f>
        <v/>
      </c>
      <c r="I193" s="71"/>
      <c r="J193" s="71" t="str">
        <f t="shared" si="28"/>
        <v/>
      </c>
      <c r="K193" s="14"/>
      <c r="L193" s="15"/>
      <c r="M193">
        <f t="shared" si="29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24"/>
        <v/>
      </c>
      <c r="C194" s="69" t="str">
        <f t="shared" si="30"/>
        <v/>
      </c>
      <c r="D194" s="70" t="str">
        <f t="shared" si="25"/>
        <v/>
      </c>
      <c r="E194" s="70" t="str">
        <f t="shared" si="26"/>
        <v/>
      </c>
      <c r="F194" s="70" t="str">
        <f t="shared" si="26"/>
        <v/>
      </c>
      <c r="G194" s="70" t="str">
        <f t="shared" si="27"/>
        <v/>
      </c>
      <c r="H194" s="70" t="str">
        <f>IF(M194=0,"",1+COUNTIF(会員コール!$A$1:$A$198,M194))</f>
        <v/>
      </c>
      <c r="I194" s="71"/>
      <c r="J194" s="71" t="str">
        <f t="shared" si="28"/>
        <v/>
      </c>
      <c r="K194" s="14"/>
      <c r="L194" s="15"/>
      <c r="M194">
        <f t="shared" si="29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24"/>
        <v/>
      </c>
      <c r="C195" s="69" t="str">
        <f t="shared" si="30"/>
        <v/>
      </c>
      <c r="D195" s="73" t="str">
        <f t="shared" si="25"/>
        <v/>
      </c>
      <c r="E195" s="73" t="str">
        <f t="shared" si="26"/>
        <v/>
      </c>
      <c r="F195" s="73" t="str">
        <f t="shared" si="26"/>
        <v/>
      </c>
      <c r="G195" s="73" t="str">
        <f t="shared" si="27"/>
        <v/>
      </c>
      <c r="H195" s="73" t="str">
        <f>IF(M195=0,"",1+COUNTIF(会員コール!$A$1:$A$198,M195))</f>
        <v/>
      </c>
      <c r="I195" s="74"/>
      <c r="J195" s="74" t="str">
        <f t="shared" si="28"/>
        <v/>
      </c>
      <c r="K195" s="14"/>
      <c r="L195" s="15"/>
      <c r="M195">
        <f t="shared" si="29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24"/>
        <v/>
      </c>
      <c r="C196" s="69" t="str">
        <f t="shared" si="30"/>
        <v/>
      </c>
      <c r="D196" s="70" t="str">
        <f t="shared" si="25"/>
        <v/>
      </c>
      <c r="E196" s="70" t="str">
        <f t="shared" si="26"/>
        <v/>
      </c>
      <c r="F196" s="70" t="str">
        <f t="shared" si="26"/>
        <v/>
      </c>
      <c r="G196" s="70" t="str">
        <f t="shared" si="27"/>
        <v/>
      </c>
      <c r="H196" s="70" t="str">
        <f>IF(M196=0,"",1+COUNTIF(会員コール!$A$1:$A$198,M196))</f>
        <v/>
      </c>
      <c r="I196" s="71"/>
      <c r="J196" s="71" t="str">
        <f t="shared" si="28"/>
        <v/>
      </c>
      <c r="K196" s="14"/>
      <c r="L196" s="15"/>
      <c r="M196">
        <f t="shared" si="29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24"/>
        <v/>
      </c>
      <c r="C197" s="69" t="str">
        <f t="shared" si="30"/>
        <v/>
      </c>
      <c r="D197" s="73" t="str">
        <f t="shared" si="25"/>
        <v/>
      </c>
      <c r="E197" s="73" t="str">
        <f t="shared" si="26"/>
        <v/>
      </c>
      <c r="F197" s="73" t="str">
        <f t="shared" si="26"/>
        <v/>
      </c>
      <c r="G197" s="73" t="str">
        <f t="shared" si="27"/>
        <v/>
      </c>
      <c r="H197" s="73" t="str">
        <f>IF(M197=0,"",1+COUNTIF(会員コール!$A$1:$A$198,M197))</f>
        <v/>
      </c>
      <c r="I197" s="74"/>
      <c r="J197" s="74" t="str">
        <f t="shared" si="28"/>
        <v/>
      </c>
      <c r="K197" s="14"/>
      <c r="L197" s="15"/>
      <c r="M197">
        <f t="shared" si="29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24"/>
        <v/>
      </c>
      <c r="C198" s="69" t="str">
        <f t="shared" si="30"/>
        <v/>
      </c>
      <c r="D198" s="70" t="str">
        <f t="shared" si="25"/>
        <v/>
      </c>
      <c r="E198" s="70" t="str">
        <f t="shared" si="26"/>
        <v/>
      </c>
      <c r="F198" s="70" t="str">
        <f t="shared" si="26"/>
        <v/>
      </c>
      <c r="G198" s="70" t="str">
        <f t="shared" si="27"/>
        <v/>
      </c>
      <c r="H198" s="70" t="str">
        <f>IF(M198=0,"",1+COUNTIF(会員コール!$A$1:$A$198,M198))</f>
        <v/>
      </c>
      <c r="I198" s="71"/>
      <c r="J198" s="71" t="str">
        <f t="shared" si="28"/>
        <v/>
      </c>
      <c r="K198" s="14"/>
      <c r="L198" s="15"/>
      <c r="M198">
        <f t="shared" si="29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24"/>
        <v/>
      </c>
      <c r="C199" s="69" t="str">
        <f t="shared" si="30"/>
        <v/>
      </c>
      <c r="D199" s="73" t="str">
        <f t="shared" si="25"/>
        <v/>
      </c>
      <c r="E199" s="73" t="str">
        <f t="shared" si="26"/>
        <v/>
      </c>
      <c r="F199" s="73" t="str">
        <f t="shared" si="26"/>
        <v/>
      </c>
      <c r="G199" s="73" t="str">
        <f t="shared" si="27"/>
        <v/>
      </c>
      <c r="H199" s="73" t="str">
        <f>IF(M199=0,"",1+COUNTIF(会員コール!$A$1:$A$198,M199))</f>
        <v/>
      </c>
      <c r="I199" s="74"/>
      <c r="J199" s="74" t="str">
        <f t="shared" si="28"/>
        <v/>
      </c>
      <c r="K199" s="14"/>
      <c r="L199" s="15"/>
      <c r="M199">
        <f t="shared" si="29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24"/>
        <v/>
      </c>
      <c r="C200" s="69" t="str">
        <f t="shared" si="30"/>
        <v/>
      </c>
      <c r="D200" s="70" t="str">
        <f t="shared" si="25"/>
        <v/>
      </c>
      <c r="E200" s="70" t="str">
        <f t="shared" si="26"/>
        <v/>
      </c>
      <c r="F200" s="70" t="str">
        <f t="shared" si="26"/>
        <v/>
      </c>
      <c r="G200" s="70" t="str">
        <f t="shared" si="27"/>
        <v/>
      </c>
      <c r="H200" s="70" t="str">
        <f>IF(M200=0,"",1+COUNTIF(会員コール!$A$1:$A$198,M200))</f>
        <v/>
      </c>
      <c r="I200" s="71"/>
      <c r="J200" s="71" t="str">
        <f t="shared" si="28"/>
        <v/>
      </c>
      <c r="K200" s="14"/>
      <c r="L200" s="15"/>
      <c r="M200">
        <f t="shared" si="29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24"/>
        <v/>
      </c>
      <c r="C201" s="69" t="str">
        <f t="shared" si="30"/>
        <v/>
      </c>
      <c r="D201" s="73" t="str">
        <f t="shared" si="25"/>
        <v/>
      </c>
      <c r="E201" s="73" t="str">
        <f t="shared" si="26"/>
        <v/>
      </c>
      <c r="F201" s="73" t="str">
        <f t="shared" si="26"/>
        <v/>
      </c>
      <c r="G201" s="73" t="str">
        <f t="shared" si="27"/>
        <v/>
      </c>
      <c r="H201" s="73" t="str">
        <f>IF(M201=0,"",1+COUNTIF(会員コール!$A$1:$A$198,M201))</f>
        <v/>
      </c>
      <c r="I201" s="74"/>
      <c r="J201" s="74" t="str">
        <f t="shared" si="28"/>
        <v/>
      </c>
      <c r="K201" s="14"/>
      <c r="L201" s="15"/>
      <c r="M201">
        <f t="shared" si="29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si="24"/>
        <v/>
      </c>
      <c r="C202" s="69" t="str">
        <f t="shared" si="30"/>
        <v/>
      </c>
      <c r="D202" s="70" t="str">
        <f t="shared" si="25"/>
        <v/>
      </c>
      <c r="E202" s="70" t="str">
        <f t="shared" ref="E202:F219" si="31">IF(Q202="","",Q202)</f>
        <v/>
      </c>
      <c r="F202" s="70" t="str">
        <f t="shared" si="31"/>
        <v/>
      </c>
      <c r="G202" s="70" t="str">
        <f t="shared" si="27"/>
        <v/>
      </c>
      <c r="H202" s="70" t="str">
        <f>IF(M202=0,"",1+COUNTIF(会員コール!$A$1:$A$198,M202))</f>
        <v/>
      </c>
      <c r="I202" s="71"/>
      <c r="J202" s="71" t="str">
        <f t="shared" si="28"/>
        <v/>
      </c>
      <c r="K202" s="14"/>
      <c r="L202" s="15"/>
      <c r="M202">
        <f t="shared" si="29"/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24"/>
        <v/>
      </c>
      <c r="C203" s="69" t="str">
        <f t="shared" si="30"/>
        <v/>
      </c>
      <c r="D203" s="73" t="str">
        <f t="shared" si="25"/>
        <v/>
      </c>
      <c r="E203" s="73" t="str">
        <f t="shared" si="31"/>
        <v/>
      </c>
      <c r="F203" s="73" t="str">
        <f t="shared" si="31"/>
        <v/>
      </c>
      <c r="G203" s="73" t="str">
        <f t="shared" si="27"/>
        <v/>
      </c>
      <c r="H203" s="73" t="str">
        <f>IF(M203=0,"",1+COUNTIF(会員コール!$A$1:$A$198,M203))</f>
        <v/>
      </c>
      <c r="I203" s="74"/>
      <c r="J203" s="74" t="str">
        <f t="shared" si="28"/>
        <v/>
      </c>
      <c r="K203" s="14"/>
      <c r="L203" s="15"/>
      <c r="M203">
        <f t="shared" si="2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24"/>
        <v/>
      </c>
      <c r="C204" s="69" t="str">
        <f t="shared" si="30"/>
        <v/>
      </c>
      <c r="D204" s="70" t="str">
        <f t="shared" si="25"/>
        <v/>
      </c>
      <c r="E204" s="70" t="str">
        <f t="shared" si="31"/>
        <v/>
      </c>
      <c r="F204" s="70" t="str">
        <f t="shared" si="31"/>
        <v/>
      </c>
      <c r="G204" s="70" t="str">
        <f t="shared" si="27"/>
        <v/>
      </c>
      <c r="H204" s="70" t="str">
        <f>IF(M204=0,"",1+COUNTIF(会員コール!$A$1:$A$198,M204))</f>
        <v/>
      </c>
      <c r="I204" s="71"/>
      <c r="J204" s="71" t="str">
        <f t="shared" si="28"/>
        <v/>
      </c>
      <c r="K204" s="14"/>
      <c r="L204" s="15"/>
      <c r="M204">
        <f t="shared" si="2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24"/>
        <v/>
      </c>
      <c r="C205" s="69" t="str">
        <f t="shared" si="30"/>
        <v/>
      </c>
      <c r="D205" s="73" t="str">
        <f t="shared" si="25"/>
        <v/>
      </c>
      <c r="E205" s="73" t="str">
        <f t="shared" si="31"/>
        <v/>
      </c>
      <c r="F205" s="73" t="str">
        <f t="shared" si="31"/>
        <v/>
      </c>
      <c r="G205" s="73" t="str">
        <f t="shared" si="27"/>
        <v/>
      </c>
      <c r="H205" s="73" t="str">
        <f>IF(M205=0,"",1+COUNTIF(会員コール!$A$1:$A$198,M205))</f>
        <v/>
      </c>
      <c r="I205" s="74"/>
      <c r="J205" s="74" t="str">
        <f t="shared" si="28"/>
        <v/>
      </c>
      <c r="K205" s="14"/>
      <c r="L205" s="15"/>
      <c r="M205">
        <f t="shared" si="2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24"/>
        <v/>
      </c>
      <c r="C206" s="69" t="str">
        <f t="shared" si="30"/>
        <v/>
      </c>
      <c r="D206" s="70" t="str">
        <f t="shared" si="25"/>
        <v/>
      </c>
      <c r="E206" s="70" t="str">
        <f t="shared" si="31"/>
        <v/>
      </c>
      <c r="F206" s="70" t="str">
        <f t="shared" si="31"/>
        <v/>
      </c>
      <c r="G206" s="70" t="str">
        <f t="shared" si="27"/>
        <v/>
      </c>
      <c r="H206" s="70" t="str">
        <f>IF(M206=0,"",1+COUNTIF(会員コール!$A$1:$A$198,M206))</f>
        <v/>
      </c>
      <c r="I206" s="71"/>
      <c r="J206" s="71" t="str">
        <f t="shared" si="28"/>
        <v/>
      </c>
      <c r="K206" s="14"/>
      <c r="L206" s="15"/>
      <c r="M206">
        <f t="shared" si="2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24"/>
        <v/>
      </c>
      <c r="C207" s="69" t="str">
        <f t="shared" si="30"/>
        <v/>
      </c>
      <c r="D207" s="73" t="str">
        <f t="shared" si="25"/>
        <v/>
      </c>
      <c r="E207" s="73" t="str">
        <f t="shared" si="31"/>
        <v/>
      </c>
      <c r="F207" s="73" t="str">
        <f t="shared" si="31"/>
        <v/>
      </c>
      <c r="G207" s="73" t="str">
        <f t="shared" si="27"/>
        <v/>
      </c>
      <c r="H207" s="73" t="str">
        <f>IF(M207=0,"",1+COUNTIF(会員コール!$A$1:$A$198,M207))</f>
        <v/>
      </c>
      <c r="I207" s="74"/>
      <c r="J207" s="74" t="str">
        <f t="shared" si="28"/>
        <v/>
      </c>
      <c r="K207" s="14"/>
      <c r="L207" s="15"/>
      <c r="M207">
        <f t="shared" si="2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24"/>
        <v/>
      </c>
      <c r="C208" s="69" t="str">
        <f t="shared" si="30"/>
        <v/>
      </c>
      <c r="D208" s="70" t="str">
        <f t="shared" si="25"/>
        <v/>
      </c>
      <c r="E208" s="70" t="str">
        <f t="shared" si="31"/>
        <v/>
      </c>
      <c r="F208" s="70" t="str">
        <f t="shared" si="31"/>
        <v/>
      </c>
      <c r="G208" s="70" t="str">
        <f t="shared" si="27"/>
        <v/>
      </c>
      <c r="H208" s="70" t="str">
        <f>IF(M208=0,"",1+COUNTIF(会員コール!$A$1:$A$198,M208))</f>
        <v/>
      </c>
      <c r="I208" s="71"/>
      <c r="J208" s="71" t="str">
        <f t="shared" si="28"/>
        <v/>
      </c>
      <c r="K208" s="14"/>
      <c r="L208" s="15"/>
      <c r="M208">
        <f t="shared" si="2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24"/>
        <v/>
      </c>
      <c r="C209" s="69" t="str">
        <f t="shared" si="30"/>
        <v/>
      </c>
      <c r="D209" s="73" t="str">
        <f t="shared" si="25"/>
        <v/>
      </c>
      <c r="E209" s="73" t="str">
        <f t="shared" si="31"/>
        <v/>
      </c>
      <c r="F209" s="73" t="str">
        <f t="shared" si="31"/>
        <v/>
      </c>
      <c r="G209" s="73" t="str">
        <f t="shared" si="27"/>
        <v/>
      </c>
      <c r="H209" s="73" t="str">
        <f>IF(M209=0,"",1+COUNTIF(会員コール!$A$1:$A$198,M209))</f>
        <v/>
      </c>
      <c r="I209" s="74"/>
      <c r="J209" s="74" t="str">
        <f t="shared" si="28"/>
        <v/>
      </c>
      <c r="K209" s="14"/>
      <c r="L209" s="15"/>
      <c r="M209">
        <f t="shared" si="2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24"/>
        <v/>
      </c>
      <c r="C210" s="69" t="str">
        <f t="shared" si="30"/>
        <v/>
      </c>
      <c r="D210" s="70" t="str">
        <f t="shared" si="25"/>
        <v/>
      </c>
      <c r="E210" s="70" t="str">
        <f t="shared" si="31"/>
        <v/>
      </c>
      <c r="F210" s="70" t="str">
        <f t="shared" si="31"/>
        <v/>
      </c>
      <c r="G210" s="70" t="str">
        <f t="shared" si="27"/>
        <v/>
      </c>
      <c r="H210" s="70" t="str">
        <f>IF(M210=0,"",1+COUNTIF(会員コール!$A$1:$A$198,M210))</f>
        <v/>
      </c>
      <c r="I210" s="71"/>
      <c r="J210" s="71" t="str">
        <f t="shared" si="28"/>
        <v/>
      </c>
      <c r="K210" s="14"/>
      <c r="L210" s="15"/>
      <c r="M210">
        <f t="shared" si="2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24"/>
        <v/>
      </c>
      <c r="C211" s="69" t="str">
        <f t="shared" si="30"/>
        <v/>
      </c>
      <c r="D211" s="70" t="str">
        <f t="shared" si="25"/>
        <v/>
      </c>
      <c r="E211" s="70" t="str">
        <f t="shared" si="31"/>
        <v/>
      </c>
      <c r="F211" s="70" t="str">
        <f t="shared" si="31"/>
        <v/>
      </c>
      <c r="G211" s="70" t="str">
        <f t="shared" si="27"/>
        <v/>
      </c>
      <c r="H211" s="70" t="str">
        <f>IF(M211=0,"",1+COUNTIF(会員コール!$A$1:$A$198,M211))</f>
        <v/>
      </c>
      <c r="I211" s="71"/>
      <c r="J211" s="71" t="str">
        <f t="shared" si="28"/>
        <v/>
      </c>
      <c r="K211" s="14"/>
      <c r="L211" s="15"/>
      <c r="M211">
        <f t="shared" si="2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24"/>
        <v/>
      </c>
      <c r="C212" s="69" t="str">
        <f t="shared" si="30"/>
        <v/>
      </c>
      <c r="D212" s="73" t="str">
        <f t="shared" si="25"/>
        <v/>
      </c>
      <c r="E212" s="73" t="str">
        <f t="shared" si="31"/>
        <v/>
      </c>
      <c r="F212" s="73" t="str">
        <f t="shared" si="31"/>
        <v/>
      </c>
      <c r="G212" s="73" t="str">
        <f t="shared" si="27"/>
        <v/>
      </c>
      <c r="H212" s="73" t="str">
        <f>IF(M212=0,"",1+COUNTIF(会員コール!$A$1:$A$198,M212))</f>
        <v/>
      </c>
      <c r="I212" s="74"/>
      <c r="J212" s="74" t="str">
        <f t="shared" si="28"/>
        <v/>
      </c>
      <c r="K212" s="14"/>
      <c r="L212" s="15"/>
      <c r="M212">
        <f t="shared" si="2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24"/>
        <v/>
      </c>
      <c r="C213" s="69" t="str">
        <f t="shared" si="30"/>
        <v/>
      </c>
      <c r="D213" s="70" t="str">
        <f t="shared" si="25"/>
        <v/>
      </c>
      <c r="E213" s="70" t="str">
        <f t="shared" si="31"/>
        <v/>
      </c>
      <c r="F213" s="70" t="str">
        <f t="shared" si="31"/>
        <v/>
      </c>
      <c r="G213" s="70" t="str">
        <f t="shared" si="27"/>
        <v/>
      </c>
      <c r="H213" s="70" t="str">
        <f>IF(M213=0,"",1+COUNTIF(会員コール!$A$1:$A$198,M213))</f>
        <v/>
      </c>
      <c r="I213" s="71"/>
      <c r="J213" s="71" t="str">
        <f t="shared" si="28"/>
        <v/>
      </c>
      <c r="K213" s="14"/>
      <c r="L213" s="15"/>
      <c r="M213">
        <f t="shared" si="2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24"/>
        <v/>
      </c>
      <c r="C214" s="69" t="str">
        <f t="shared" si="30"/>
        <v/>
      </c>
      <c r="D214" s="73" t="str">
        <f t="shared" si="25"/>
        <v/>
      </c>
      <c r="E214" s="73" t="str">
        <f t="shared" si="31"/>
        <v/>
      </c>
      <c r="F214" s="73" t="str">
        <f t="shared" si="31"/>
        <v/>
      </c>
      <c r="G214" s="73" t="str">
        <f t="shared" si="27"/>
        <v/>
      </c>
      <c r="H214" s="73" t="str">
        <f>IF(M214=0,"",1+COUNTIF(会員コール!$A$1:$A$198,M214))</f>
        <v/>
      </c>
      <c r="I214" s="74"/>
      <c r="J214" s="74" t="str">
        <f t="shared" si="28"/>
        <v/>
      </c>
      <c r="K214" s="14"/>
      <c r="L214" s="15"/>
      <c r="M214">
        <f t="shared" si="2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24"/>
        <v/>
      </c>
      <c r="C215" s="69" t="str">
        <f t="shared" si="30"/>
        <v/>
      </c>
      <c r="D215" s="70" t="str">
        <f t="shared" si="25"/>
        <v/>
      </c>
      <c r="E215" s="70" t="str">
        <f t="shared" si="31"/>
        <v/>
      </c>
      <c r="F215" s="70" t="str">
        <f t="shared" si="31"/>
        <v/>
      </c>
      <c r="G215" s="70" t="str">
        <f t="shared" si="27"/>
        <v/>
      </c>
      <c r="H215" s="70" t="str">
        <f>IF(M215=0,"",1+COUNTIF(会員コール!$A$1:$A$198,M215))</f>
        <v/>
      </c>
      <c r="I215" s="71"/>
      <c r="J215" s="71" t="str">
        <f t="shared" si="28"/>
        <v/>
      </c>
      <c r="K215" s="14"/>
      <c r="L215" s="15"/>
      <c r="M215">
        <f t="shared" si="2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24"/>
        <v/>
      </c>
      <c r="C216" s="69" t="str">
        <f t="shared" si="30"/>
        <v/>
      </c>
      <c r="D216" s="73" t="str">
        <f t="shared" si="25"/>
        <v/>
      </c>
      <c r="E216" s="73" t="str">
        <f t="shared" si="31"/>
        <v/>
      </c>
      <c r="F216" s="73" t="str">
        <f t="shared" si="31"/>
        <v/>
      </c>
      <c r="G216" s="73" t="str">
        <f t="shared" si="27"/>
        <v/>
      </c>
      <c r="H216" s="73" t="str">
        <f>IF(M216=0,"",1+COUNTIF(会員コール!$A$1:$A$198,M216))</f>
        <v/>
      </c>
      <c r="I216" s="74"/>
      <c r="J216" s="74" t="str">
        <f t="shared" si="28"/>
        <v/>
      </c>
      <c r="K216" s="14"/>
      <c r="L216" s="15"/>
      <c r="M216">
        <f t="shared" si="2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24"/>
        <v/>
      </c>
      <c r="C217" s="69" t="str">
        <f t="shared" si="30"/>
        <v/>
      </c>
      <c r="D217" s="70" t="str">
        <f t="shared" si="25"/>
        <v/>
      </c>
      <c r="E217" s="70" t="str">
        <f t="shared" si="31"/>
        <v/>
      </c>
      <c r="F217" s="70" t="str">
        <f t="shared" si="31"/>
        <v/>
      </c>
      <c r="G217" s="70" t="str">
        <f t="shared" si="27"/>
        <v/>
      </c>
      <c r="H217" s="70" t="str">
        <f>IF(M217=0,"",1+COUNTIF(会員コール!$A$1:$A$198,M217))</f>
        <v/>
      </c>
      <c r="I217" s="71"/>
      <c r="J217" s="71" t="str">
        <f t="shared" si="28"/>
        <v/>
      </c>
      <c r="K217" s="14"/>
      <c r="L217" s="15"/>
      <c r="M217">
        <f t="shared" si="2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24"/>
        <v/>
      </c>
      <c r="C218" s="69" t="str">
        <f t="shared" si="30"/>
        <v/>
      </c>
      <c r="D218" s="70" t="str">
        <f t="shared" si="25"/>
        <v/>
      </c>
      <c r="E218" s="70" t="str">
        <f t="shared" si="31"/>
        <v/>
      </c>
      <c r="F218" s="70" t="str">
        <f t="shared" si="31"/>
        <v/>
      </c>
      <c r="G218" s="70" t="str">
        <f t="shared" si="27"/>
        <v/>
      </c>
      <c r="H218" s="70" t="str">
        <f>IF(M218=0,"",1+COUNTIF(会員コール!$A$1:$A$198,M218))</f>
        <v/>
      </c>
      <c r="I218" s="71"/>
      <c r="J218" s="71" t="str">
        <f t="shared" si="28"/>
        <v/>
      </c>
      <c r="K218" s="14"/>
      <c r="L218" s="15"/>
      <c r="M218">
        <f t="shared" si="2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24"/>
        <v/>
      </c>
      <c r="C219" s="76" t="str">
        <f>IF(P219="","",LEFT(P219,6))</f>
        <v/>
      </c>
      <c r="D219" s="77" t="str">
        <f t="shared" si="25"/>
        <v/>
      </c>
      <c r="E219" s="77" t="str">
        <f t="shared" si="31"/>
        <v/>
      </c>
      <c r="F219" s="77" t="str">
        <f t="shared" si="31"/>
        <v/>
      </c>
      <c r="G219" s="77" t="str">
        <f t="shared" si="27"/>
        <v/>
      </c>
      <c r="H219" s="77" t="str">
        <f>IF(M219=0,"",1+COUNTIF(会員コール!$A$1:$A$198,M219))</f>
        <v/>
      </c>
      <c r="I219" s="78"/>
      <c r="J219" s="78" t="str">
        <f t="shared" si="28"/>
        <v/>
      </c>
      <c r="K219" s="14"/>
      <c r="L219" s="15"/>
      <c r="M219">
        <f t="shared" si="2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9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10</v>
      </c>
      <c r="C222" s="170"/>
      <c r="D222" s="47" t="str">
        <f>基本データ入力!$B$8</f>
        <v>JA1QRZ</v>
      </c>
      <c r="E222" s="52" t="s">
        <v>136</v>
      </c>
      <c r="F222" s="47" t="s">
        <v>311</v>
      </c>
      <c r="G222" s="171" t="s">
        <v>137</v>
      </c>
      <c r="H222" s="171"/>
      <c r="I222" s="171"/>
      <c r="J222" s="53" t="s">
        <v>367</v>
      </c>
      <c r="K222" s="10"/>
      <c r="N222" s="9"/>
      <c r="V222" s="11"/>
      <c r="W222" s="12"/>
    </row>
    <row r="223" spans="1:28" ht="15" customHeight="1">
      <c r="B223" s="18" t="s">
        <v>11</v>
      </c>
      <c r="C223" s="91" t="s">
        <v>411</v>
      </c>
      <c r="D223" s="18" t="s">
        <v>12</v>
      </c>
      <c r="E223" s="172" t="s">
        <v>13</v>
      </c>
      <c r="F223" s="172"/>
      <c r="G223" s="18" t="s">
        <v>14</v>
      </c>
      <c r="H223" s="17" t="s">
        <v>15</v>
      </c>
      <c r="I223" s="18" t="s">
        <v>16</v>
      </c>
      <c r="J223" s="18" t="s">
        <v>17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74" si="32">IF(O225="","",O225)</f>
        <v/>
      </c>
      <c r="C225" s="65" t="str">
        <f>IF(P225="","",LEFT(P225,6))</f>
        <v/>
      </c>
      <c r="D225" s="66" t="str">
        <f t="shared" ref="D225:D274" si="33">IF(N225="","",N225)</f>
        <v/>
      </c>
      <c r="E225" s="66" t="str">
        <f t="shared" ref="E225:F256" si="34">IF(Q225="","",Q225)</f>
        <v/>
      </c>
      <c r="F225" s="66" t="str">
        <f t="shared" si="34"/>
        <v/>
      </c>
      <c r="G225" s="66" t="str">
        <f t="shared" ref="G225:G274" si="35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74" si="36">IF(T225="","",T225)</f>
        <v/>
      </c>
      <c r="K225" s="14"/>
      <c r="L225" s="49"/>
      <c r="M225">
        <f t="shared" ref="M225:M274" si="37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32"/>
        <v/>
      </c>
      <c r="C226" s="69" t="str">
        <f>IF(P226="","",LEFT(P226,6))</f>
        <v/>
      </c>
      <c r="D226" s="70" t="str">
        <f t="shared" si="33"/>
        <v/>
      </c>
      <c r="E226" s="70" t="str">
        <f t="shared" si="34"/>
        <v/>
      </c>
      <c r="F226" s="70" t="str">
        <f t="shared" si="34"/>
        <v/>
      </c>
      <c r="G226" s="70" t="str">
        <f t="shared" si="35"/>
        <v/>
      </c>
      <c r="H226" s="70" t="str">
        <f>IF(M226=0,"",1+COUNTIF(会員コール!$A$1:$A$198,M226))</f>
        <v/>
      </c>
      <c r="I226" s="71"/>
      <c r="J226" s="71" t="str">
        <f t="shared" si="36"/>
        <v/>
      </c>
      <c r="K226" s="14"/>
      <c r="L226" s="49"/>
      <c r="M226">
        <f t="shared" si="37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32"/>
        <v/>
      </c>
      <c r="C227" s="69" t="str">
        <f t="shared" ref="C227:C273" si="38">IF(P227="","",LEFT(P227,6))</f>
        <v/>
      </c>
      <c r="D227" s="70" t="str">
        <f t="shared" si="33"/>
        <v/>
      </c>
      <c r="E227" s="70" t="str">
        <f t="shared" si="34"/>
        <v/>
      </c>
      <c r="F227" s="70" t="str">
        <f t="shared" si="34"/>
        <v/>
      </c>
      <c r="G227" s="70" t="str">
        <f t="shared" si="35"/>
        <v/>
      </c>
      <c r="H227" s="70" t="str">
        <f>IF(M227=0,"",1+COUNTIF(会員コール!$A$1:$A$198,M227))</f>
        <v/>
      </c>
      <c r="I227" s="71"/>
      <c r="J227" s="71" t="str">
        <f t="shared" si="36"/>
        <v/>
      </c>
      <c r="K227" s="14"/>
      <c r="L227" s="49"/>
      <c r="M227">
        <f t="shared" si="37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32"/>
        <v/>
      </c>
      <c r="C228" s="69" t="str">
        <f t="shared" si="38"/>
        <v/>
      </c>
      <c r="D228" s="70" t="str">
        <f t="shared" si="33"/>
        <v/>
      </c>
      <c r="E228" s="70" t="str">
        <f t="shared" si="34"/>
        <v/>
      </c>
      <c r="F228" s="70" t="str">
        <f t="shared" si="34"/>
        <v/>
      </c>
      <c r="G228" s="70" t="str">
        <f t="shared" si="35"/>
        <v/>
      </c>
      <c r="H228" s="70" t="str">
        <f>IF(M228=0,"",1+COUNTIF(会員コール!$A$1:$A$198,M228))</f>
        <v/>
      </c>
      <c r="I228" s="71"/>
      <c r="J228" s="71" t="str">
        <f t="shared" si="36"/>
        <v/>
      </c>
      <c r="K228" s="14"/>
      <c r="L228" s="49"/>
      <c r="M228">
        <f t="shared" si="37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32"/>
        <v/>
      </c>
      <c r="C229" s="69" t="str">
        <f t="shared" si="38"/>
        <v/>
      </c>
      <c r="D229" s="70" t="str">
        <f t="shared" si="33"/>
        <v/>
      </c>
      <c r="E229" s="70" t="str">
        <f t="shared" si="34"/>
        <v/>
      </c>
      <c r="F229" s="70" t="str">
        <f t="shared" si="34"/>
        <v/>
      </c>
      <c r="G229" s="70" t="str">
        <f t="shared" si="35"/>
        <v/>
      </c>
      <c r="H229" s="70" t="str">
        <f>IF(M229=0,"",1+COUNTIF(会員コール!$A$1:$A$198,M229))</f>
        <v/>
      </c>
      <c r="I229" s="71"/>
      <c r="J229" s="71" t="str">
        <f t="shared" si="36"/>
        <v/>
      </c>
      <c r="K229" s="14"/>
      <c r="L229" s="49"/>
      <c r="M229">
        <f t="shared" si="37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32"/>
        <v/>
      </c>
      <c r="C230" s="69" t="str">
        <f t="shared" si="38"/>
        <v/>
      </c>
      <c r="D230" s="70" t="str">
        <f t="shared" si="33"/>
        <v/>
      </c>
      <c r="E230" s="70" t="str">
        <f t="shared" si="34"/>
        <v/>
      </c>
      <c r="F230" s="70" t="str">
        <f t="shared" si="34"/>
        <v/>
      </c>
      <c r="G230" s="70" t="str">
        <f t="shared" si="35"/>
        <v/>
      </c>
      <c r="H230" s="70" t="str">
        <f>IF(M230=0,"",1+COUNTIF(会員コール!$A$1:$A$198,M230))</f>
        <v/>
      </c>
      <c r="I230" s="71"/>
      <c r="J230" s="71" t="str">
        <f t="shared" si="36"/>
        <v/>
      </c>
      <c r="K230" s="14"/>
      <c r="L230" s="49"/>
      <c r="M230">
        <f t="shared" si="37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32"/>
        <v/>
      </c>
      <c r="C231" s="69" t="str">
        <f t="shared" si="38"/>
        <v/>
      </c>
      <c r="D231" s="70" t="str">
        <f t="shared" si="33"/>
        <v/>
      </c>
      <c r="E231" s="70" t="str">
        <f t="shared" si="34"/>
        <v/>
      </c>
      <c r="F231" s="70" t="str">
        <f t="shared" si="34"/>
        <v/>
      </c>
      <c r="G231" s="70" t="str">
        <f t="shared" si="35"/>
        <v/>
      </c>
      <c r="H231" s="70" t="str">
        <f>IF(M231=0,"",1+COUNTIF(会員コール!$A$1:$A$198,M231))</f>
        <v/>
      </c>
      <c r="I231" s="71"/>
      <c r="J231" s="71" t="str">
        <f t="shared" si="36"/>
        <v/>
      </c>
      <c r="K231" s="14"/>
      <c r="L231" s="49"/>
      <c r="M231">
        <f t="shared" si="37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32"/>
        <v/>
      </c>
      <c r="C232" s="69" t="str">
        <f t="shared" si="38"/>
        <v/>
      </c>
      <c r="D232" s="70" t="str">
        <f t="shared" si="33"/>
        <v/>
      </c>
      <c r="E232" s="70" t="str">
        <f t="shared" si="34"/>
        <v/>
      </c>
      <c r="F232" s="70" t="str">
        <f t="shared" si="34"/>
        <v/>
      </c>
      <c r="G232" s="70" t="str">
        <f t="shared" si="35"/>
        <v/>
      </c>
      <c r="H232" s="70" t="str">
        <f>IF(M232=0,"",1+COUNTIF(会員コール!$A$1:$A$198,M232))</f>
        <v/>
      </c>
      <c r="I232" s="71"/>
      <c r="J232" s="71" t="str">
        <f t="shared" si="36"/>
        <v/>
      </c>
      <c r="K232" s="14"/>
      <c r="L232" s="49"/>
      <c r="M232">
        <f t="shared" si="37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32"/>
        <v/>
      </c>
      <c r="C233" s="69" t="str">
        <f t="shared" si="38"/>
        <v/>
      </c>
      <c r="D233" s="70" t="str">
        <f t="shared" si="33"/>
        <v/>
      </c>
      <c r="E233" s="70" t="str">
        <f t="shared" si="34"/>
        <v/>
      </c>
      <c r="F233" s="70" t="str">
        <f t="shared" si="34"/>
        <v/>
      </c>
      <c r="G233" s="70" t="str">
        <f t="shared" si="35"/>
        <v/>
      </c>
      <c r="H233" s="70" t="str">
        <f>IF(M233=0,"",1+COUNTIF(会員コール!$A$1:$A$198,M233))</f>
        <v/>
      </c>
      <c r="I233" s="71"/>
      <c r="J233" s="71" t="str">
        <f t="shared" si="36"/>
        <v/>
      </c>
      <c r="K233" s="14"/>
      <c r="L233" s="49"/>
      <c r="M233">
        <f t="shared" si="37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32"/>
        <v/>
      </c>
      <c r="C234" s="69" t="str">
        <f t="shared" si="38"/>
        <v/>
      </c>
      <c r="D234" s="70" t="str">
        <f t="shared" si="33"/>
        <v/>
      </c>
      <c r="E234" s="70" t="str">
        <f t="shared" si="34"/>
        <v/>
      </c>
      <c r="F234" s="70" t="str">
        <f t="shared" si="34"/>
        <v/>
      </c>
      <c r="G234" s="70" t="str">
        <f t="shared" si="35"/>
        <v/>
      </c>
      <c r="H234" s="70" t="str">
        <f>IF(M234=0,"",1+COUNTIF(会員コール!$A$1:$A$198,M234))</f>
        <v/>
      </c>
      <c r="I234" s="71"/>
      <c r="J234" s="71" t="str">
        <f t="shared" si="36"/>
        <v/>
      </c>
      <c r="K234" s="14"/>
      <c r="L234" s="49"/>
      <c r="M234">
        <f t="shared" si="37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32"/>
        <v/>
      </c>
      <c r="C235" s="69" t="str">
        <f t="shared" si="38"/>
        <v/>
      </c>
      <c r="D235" s="70" t="str">
        <f t="shared" si="33"/>
        <v/>
      </c>
      <c r="E235" s="70" t="str">
        <f t="shared" si="34"/>
        <v/>
      </c>
      <c r="F235" s="70" t="str">
        <f t="shared" si="34"/>
        <v/>
      </c>
      <c r="G235" s="70" t="str">
        <f t="shared" si="35"/>
        <v/>
      </c>
      <c r="H235" s="70" t="str">
        <f>IF(M235=0,"",1+COUNTIF(会員コール!$A$1:$A$198,M235))</f>
        <v/>
      </c>
      <c r="I235" s="71"/>
      <c r="J235" s="71" t="str">
        <f t="shared" si="36"/>
        <v/>
      </c>
      <c r="K235" s="14"/>
      <c r="L235" s="49"/>
      <c r="M235">
        <f t="shared" si="37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32"/>
        <v/>
      </c>
      <c r="C236" s="69" t="str">
        <f t="shared" si="38"/>
        <v/>
      </c>
      <c r="D236" s="70" t="str">
        <f t="shared" si="33"/>
        <v/>
      </c>
      <c r="E236" s="70" t="str">
        <f t="shared" si="34"/>
        <v/>
      </c>
      <c r="F236" s="70" t="str">
        <f t="shared" si="34"/>
        <v/>
      </c>
      <c r="G236" s="70" t="str">
        <f t="shared" si="35"/>
        <v/>
      </c>
      <c r="H236" s="70" t="str">
        <f>IF(M236=0,"",1+COUNTIF(会員コール!$A$1:$A$198,M236))</f>
        <v/>
      </c>
      <c r="I236" s="71"/>
      <c r="J236" s="71" t="str">
        <f t="shared" si="36"/>
        <v/>
      </c>
      <c r="K236" s="14"/>
      <c r="L236" s="49"/>
      <c r="M236">
        <f t="shared" si="37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32"/>
        <v/>
      </c>
      <c r="C237" s="69" t="str">
        <f t="shared" si="38"/>
        <v/>
      </c>
      <c r="D237" s="70" t="str">
        <f t="shared" si="33"/>
        <v/>
      </c>
      <c r="E237" s="70" t="str">
        <f t="shared" si="34"/>
        <v/>
      </c>
      <c r="F237" s="70" t="str">
        <f t="shared" si="34"/>
        <v/>
      </c>
      <c r="G237" s="70" t="str">
        <f t="shared" si="35"/>
        <v/>
      </c>
      <c r="H237" s="70" t="str">
        <f>IF(M237=0,"",1+COUNTIF(会員コール!$A$1:$A$198,M237))</f>
        <v/>
      </c>
      <c r="I237" s="71"/>
      <c r="J237" s="71" t="str">
        <f t="shared" si="36"/>
        <v/>
      </c>
      <c r="K237" s="14"/>
      <c r="L237" s="49"/>
      <c r="M237">
        <f t="shared" si="37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32"/>
        <v/>
      </c>
      <c r="C238" s="69" t="str">
        <f t="shared" si="38"/>
        <v/>
      </c>
      <c r="D238" s="70" t="str">
        <f t="shared" si="33"/>
        <v/>
      </c>
      <c r="E238" s="70" t="str">
        <f t="shared" si="34"/>
        <v/>
      </c>
      <c r="F238" s="70" t="str">
        <f t="shared" si="34"/>
        <v/>
      </c>
      <c r="G238" s="70" t="str">
        <f t="shared" si="35"/>
        <v/>
      </c>
      <c r="H238" s="70" t="str">
        <f>IF(M238=0,"",1+COUNTIF(会員コール!$A$1:$A$198,M238))</f>
        <v/>
      </c>
      <c r="I238" s="71"/>
      <c r="J238" s="71" t="str">
        <f t="shared" si="36"/>
        <v/>
      </c>
      <c r="K238" s="14"/>
      <c r="L238" s="49"/>
      <c r="M238">
        <f t="shared" si="37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32"/>
        <v/>
      </c>
      <c r="C239" s="69" t="str">
        <f t="shared" si="38"/>
        <v/>
      </c>
      <c r="D239" s="70" t="str">
        <f t="shared" si="33"/>
        <v/>
      </c>
      <c r="E239" s="70" t="str">
        <f t="shared" si="34"/>
        <v/>
      </c>
      <c r="F239" s="70" t="str">
        <f t="shared" si="34"/>
        <v/>
      </c>
      <c r="G239" s="70" t="str">
        <f t="shared" si="35"/>
        <v/>
      </c>
      <c r="H239" s="70" t="str">
        <f>IF(M239=0,"",1+COUNTIF(会員コール!$A$1:$A$198,M239))</f>
        <v/>
      </c>
      <c r="I239" s="71"/>
      <c r="J239" s="71" t="str">
        <f t="shared" si="36"/>
        <v/>
      </c>
      <c r="K239" s="14"/>
      <c r="L239" s="49"/>
      <c r="M239">
        <f t="shared" si="37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32"/>
        <v/>
      </c>
      <c r="C240" s="69" t="str">
        <f t="shared" si="38"/>
        <v/>
      </c>
      <c r="D240" s="70" t="str">
        <f t="shared" si="33"/>
        <v/>
      </c>
      <c r="E240" s="70" t="str">
        <f t="shared" si="34"/>
        <v/>
      </c>
      <c r="F240" s="70" t="str">
        <f t="shared" si="34"/>
        <v/>
      </c>
      <c r="G240" s="70" t="str">
        <f t="shared" si="35"/>
        <v/>
      </c>
      <c r="H240" s="70" t="str">
        <f>IF(M240=0,"",1+COUNTIF(会員コール!$A$1:$A$198,M240))</f>
        <v/>
      </c>
      <c r="I240" s="71"/>
      <c r="J240" s="71" t="str">
        <f t="shared" si="36"/>
        <v/>
      </c>
      <c r="K240" s="14"/>
      <c r="L240" s="49"/>
      <c r="M240">
        <f t="shared" si="37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32"/>
        <v/>
      </c>
      <c r="C241" s="69" t="str">
        <f t="shared" si="38"/>
        <v/>
      </c>
      <c r="D241" s="70" t="str">
        <f t="shared" si="33"/>
        <v/>
      </c>
      <c r="E241" s="70" t="str">
        <f t="shared" si="34"/>
        <v/>
      </c>
      <c r="F241" s="70" t="str">
        <f t="shared" si="34"/>
        <v/>
      </c>
      <c r="G241" s="70" t="str">
        <f t="shared" si="35"/>
        <v/>
      </c>
      <c r="H241" s="70" t="str">
        <f>IF(M241=0,"",1+COUNTIF(会員コール!$A$1:$A$198,M241))</f>
        <v/>
      </c>
      <c r="I241" s="71"/>
      <c r="J241" s="71" t="str">
        <f t="shared" si="36"/>
        <v/>
      </c>
      <c r="K241" s="14"/>
      <c r="L241" s="15"/>
      <c r="M241">
        <f t="shared" si="37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32"/>
        <v/>
      </c>
      <c r="C242" s="69" t="str">
        <f t="shared" si="38"/>
        <v/>
      </c>
      <c r="D242" s="73" t="str">
        <f t="shared" si="33"/>
        <v/>
      </c>
      <c r="E242" s="73" t="str">
        <f t="shared" si="34"/>
        <v/>
      </c>
      <c r="F242" s="73" t="str">
        <f t="shared" si="34"/>
        <v/>
      </c>
      <c r="G242" s="73" t="str">
        <f t="shared" si="35"/>
        <v/>
      </c>
      <c r="H242" s="73" t="str">
        <f>IF(M242=0,"",1+COUNTIF(会員コール!$A$1:$A$198,M242))</f>
        <v/>
      </c>
      <c r="I242" s="74"/>
      <c r="J242" s="74" t="str">
        <f t="shared" si="36"/>
        <v/>
      </c>
      <c r="K242" s="14"/>
      <c r="L242" s="15"/>
      <c r="M242">
        <f t="shared" si="37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32"/>
        <v/>
      </c>
      <c r="C243" s="69" t="str">
        <f t="shared" si="38"/>
        <v/>
      </c>
      <c r="D243" s="70" t="str">
        <f t="shared" si="33"/>
        <v/>
      </c>
      <c r="E243" s="70" t="str">
        <f t="shared" si="34"/>
        <v/>
      </c>
      <c r="F243" s="70" t="str">
        <f t="shared" si="34"/>
        <v/>
      </c>
      <c r="G243" s="70" t="str">
        <f t="shared" si="35"/>
        <v/>
      </c>
      <c r="H243" s="70" t="str">
        <f>IF(M243=0,"",1+COUNTIF(会員コール!$A$1:$A$198,M243))</f>
        <v/>
      </c>
      <c r="I243" s="71"/>
      <c r="J243" s="71" t="str">
        <f t="shared" si="36"/>
        <v/>
      </c>
      <c r="K243" s="14"/>
      <c r="L243" s="15"/>
      <c r="M243">
        <f t="shared" si="37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32"/>
        <v/>
      </c>
      <c r="C244" s="69" t="str">
        <f t="shared" si="38"/>
        <v/>
      </c>
      <c r="D244" s="70" t="str">
        <f t="shared" si="33"/>
        <v/>
      </c>
      <c r="E244" s="70" t="str">
        <f t="shared" si="34"/>
        <v/>
      </c>
      <c r="F244" s="70" t="str">
        <f t="shared" si="34"/>
        <v/>
      </c>
      <c r="G244" s="70" t="str">
        <f t="shared" si="35"/>
        <v/>
      </c>
      <c r="H244" s="70" t="str">
        <f>IF(M244=0,"",1+COUNTIF(会員コール!$A$1:$A$198,M244))</f>
        <v/>
      </c>
      <c r="I244" s="71"/>
      <c r="J244" s="71" t="str">
        <f t="shared" si="36"/>
        <v/>
      </c>
      <c r="K244" s="14"/>
      <c r="L244" s="15"/>
      <c r="M244">
        <f t="shared" si="37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32"/>
        <v/>
      </c>
      <c r="C245" s="69" t="str">
        <f t="shared" si="38"/>
        <v/>
      </c>
      <c r="D245" s="70" t="str">
        <f t="shared" si="33"/>
        <v/>
      </c>
      <c r="E245" s="70" t="str">
        <f t="shared" si="34"/>
        <v/>
      </c>
      <c r="F245" s="70" t="str">
        <f t="shared" si="34"/>
        <v/>
      </c>
      <c r="G245" s="70" t="str">
        <f t="shared" si="35"/>
        <v/>
      </c>
      <c r="H245" s="70" t="str">
        <f>IF(M245=0,"",1+COUNTIF(会員コール!$A$1:$A$198,M245))</f>
        <v/>
      </c>
      <c r="I245" s="71"/>
      <c r="J245" s="71" t="str">
        <f t="shared" si="36"/>
        <v/>
      </c>
      <c r="K245" s="14"/>
      <c r="L245" s="15"/>
      <c r="M245">
        <f t="shared" si="37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32"/>
        <v/>
      </c>
      <c r="C246" s="69" t="str">
        <f t="shared" si="38"/>
        <v/>
      </c>
      <c r="D246" s="70" t="str">
        <f t="shared" si="33"/>
        <v/>
      </c>
      <c r="E246" s="70" t="str">
        <f t="shared" si="34"/>
        <v/>
      </c>
      <c r="F246" s="70" t="str">
        <f t="shared" si="34"/>
        <v/>
      </c>
      <c r="G246" s="70" t="str">
        <f t="shared" si="35"/>
        <v/>
      </c>
      <c r="H246" s="70" t="str">
        <f>IF(M246=0,"",1+COUNTIF(会員コール!$A$1:$A$198,M246))</f>
        <v/>
      </c>
      <c r="I246" s="71"/>
      <c r="J246" s="71" t="str">
        <f t="shared" si="36"/>
        <v/>
      </c>
      <c r="K246" s="14"/>
      <c r="L246" s="15"/>
      <c r="M246">
        <f t="shared" si="37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32"/>
        <v/>
      </c>
      <c r="C247" s="69" t="str">
        <f t="shared" si="38"/>
        <v/>
      </c>
      <c r="D247" s="70" t="str">
        <f t="shared" si="33"/>
        <v/>
      </c>
      <c r="E247" s="70" t="str">
        <f t="shared" si="34"/>
        <v/>
      </c>
      <c r="F247" s="70" t="str">
        <f t="shared" si="34"/>
        <v/>
      </c>
      <c r="G247" s="70" t="str">
        <f t="shared" si="35"/>
        <v/>
      </c>
      <c r="H247" s="70" t="str">
        <f>IF(M247=0,"",1+COUNTIF(会員コール!$A$1:$A$198,M247))</f>
        <v/>
      </c>
      <c r="I247" s="71"/>
      <c r="J247" s="71" t="str">
        <f t="shared" si="36"/>
        <v/>
      </c>
      <c r="K247" s="14"/>
      <c r="L247" s="15"/>
      <c r="M247">
        <f t="shared" si="37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32"/>
        <v/>
      </c>
      <c r="C248" s="69" t="str">
        <f t="shared" si="38"/>
        <v/>
      </c>
      <c r="D248" s="70" t="str">
        <f t="shared" si="33"/>
        <v/>
      </c>
      <c r="E248" s="70" t="str">
        <f t="shared" si="34"/>
        <v/>
      </c>
      <c r="F248" s="70" t="str">
        <f t="shared" si="34"/>
        <v/>
      </c>
      <c r="G248" s="70" t="str">
        <f t="shared" si="35"/>
        <v/>
      </c>
      <c r="H248" s="70" t="str">
        <f>IF(M248=0,"",1+COUNTIF(会員コール!$A$1:$A$198,M248))</f>
        <v/>
      </c>
      <c r="I248" s="71"/>
      <c r="J248" s="71" t="str">
        <f t="shared" si="36"/>
        <v/>
      </c>
      <c r="K248" s="14"/>
      <c r="L248" s="15"/>
      <c r="M248">
        <f t="shared" si="37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32"/>
        <v/>
      </c>
      <c r="C249" s="69" t="str">
        <f t="shared" si="38"/>
        <v/>
      </c>
      <c r="D249" s="70" t="str">
        <f t="shared" si="33"/>
        <v/>
      </c>
      <c r="E249" s="70" t="str">
        <f t="shared" si="34"/>
        <v/>
      </c>
      <c r="F249" s="70" t="str">
        <f t="shared" si="34"/>
        <v/>
      </c>
      <c r="G249" s="70" t="str">
        <f t="shared" si="35"/>
        <v/>
      </c>
      <c r="H249" s="70" t="str">
        <f>IF(M249=0,"",1+COUNTIF(会員コール!$A$1:$A$198,M249))</f>
        <v/>
      </c>
      <c r="I249" s="71"/>
      <c r="J249" s="71" t="str">
        <f t="shared" si="36"/>
        <v/>
      </c>
      <c r="K249" s="14"/>
      <c r="L249" s="15"/>
      <c r="M249">
        <f t="shared" si="37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32"/>
        <v/>
      </c>
      <c r="C250" s="69" t="str">
        <f t="shared" si="38"/>
        <v/>
      </c>
      <c r="D250" s="73" t="str">
        <f t="shared" si="33"/>
        <v/>
      </c>
      <c r="E250" s="73" t="str">
        <f t="shared" si="34"/>
        <v/>
      </c>
      <c r="F250" s="73" t="str">
        <f t="shared" si="34"/>
        <v/>
      </c>
      <c r="G250" s="73" t="str">
        <f t="shared" si="35"/>
        <v/>
      </c>
      <c r="H250" s="73" t="str">
        <f>IF(M250=0,"",1+COUNTIF(会員コール!$A$1:$A$198,M250))</f>
        <v/>
      </c>
      <c r="I250" s="74"/>
      <c r="J250" s="74" t="str">
        <f t="shared" si="36"/>
        <v/>
      </c>
      <c r="K250" s="14"/>
      <c r="L250" s="15"/>
      <c r="M250">
        <f t="shared" si="37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32"/>
        <v/>
      </c>
      <c r="C251" s="69" t="str">
        <f t="shared" si="38"/>
        <v/>
      </c>
      <c r="D251" s="70" t="str">
        <f t="shared" si="33"/>
        <v/>
      </c>
      <c r="E251" s="70" t="str">
        <f t="shared" si="34"/>
        <v/>
      </c>
      <c r="F251" s="70" t="str">
        <f t="shared" si="34"/>
        <v/>
      </c>
      <c r="G251" s="70" t="str">
        <f t="shared" si="35"/>
        <v/>
      </c>
      <c r="H251" s="70" t="str">
        <f>IF(M251=0,"",1+COUNTIF(会員コール!$A$1:$A$198,M251))</f>
        <v/>
      </c>
      <c r="I251" s="71"/>
      <c r="J251" s="71" t="str">
        <f t="shared" si="36"/>
        <v/>
      </c>
      <c r="K251" s="14"/>
      <c r="L251" s="15"/>
      <c r="M251">
        <f t="shared" si="37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32"/>
        <v/>
      </c>
      <c r="C252" s="69" t="str">
        <f t="shared" si="38"/>
        <v/>
      </c>
      <c r="D252" s="73" t="str">
        <f t="shared" si="33"/>
        <v/>
      </c>
      <c r="E252" s="73" t="str">
        <f t="shared" si="34"/>
        <v/>
      </c>
      <c r="F252" s="73" t="str">
        <f t="shared" si="34"/>
        <v/>
      </c>
      <c r="G252" s="73" t="str">
        <f t="shared" si="35"/>
        <v/>
      </c>
      <c r="H252" s="73" t="str">
        <f>IF(M252=0,"",1+COUNTIF(会員コール!$A$1:$A$198,M252))</f>
        <v/>
      </c>
      <c r="I252" s="74"/>
      <c r="J252" s="74" t="str">
        <f t="shared" si="36"/>
        <v/>
      </c>
      <c r="K252" s="14"/>
      <c r="L252" s="15"/>
      <c r="M252">
        <f t="shared" si="37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32"/>
        <v/>
      </c>
      <c r="C253" s="69" t="str">
        <f t="shared" si="38"/>
        <v/>
      </c>
      <c r="D253" s="70" t="str">
        <f t="shared" si="33"/>
        <v/>
      </c>
      <c r="E253" s="70" t="str">
        <f t="shared" si="34"/>
        <v/>
      </c>
      <c r="F253" s="70" t="str">
        <f t="shared" si="34"/>
        <v/>
      </c>
      <c r="G253" s="70" t="str">
        <f t="shared" si="35"/>
        <v/>
      </c>
      <c r="H253" s="70" t="str">
        <f>IF(M253=0,"",1+COUNTIF(会員コール!$A$1:$A$198,M253))</f>
        <v/>
      </c>
      <c r="I253" s="71"/>
      <c r="J253" s="71" t="str">
        <f t="shared" si="36"/>
        <v/>
      </c>
      <c r="K253" s="14"/>
      <c r="L253" s="15"/>
      <c r="M253">
        <f t="shared" si="37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32"/>
        <v/>
      </c>
      <c r="C254" s="69" t="str">
        <f t="shared" si="38"/>
        <v/>
      </c>
      <c r="D254" s="73" t="str">
        <f t="shared" si="33"/>
        <v/>
      </c>
      <c r="E254" s="73" t="str">
        <f t="shared" si="34"/>
        <v/>
      </c>
      <c r="F254" s="73" t="str">
        <f t="shared" si="34"/>
        <v/>
      </c>
      <c r="G254" s="73" t="str">
        <f t="shared" si="35"/>
        <v/>
      </c>
      <c r="H254" s="73" t="str">
        <f>IF(M254=0,"",1+COUNTIF(会員コール!$A$1:$A$198,M254))</f>
        <v/>
      </c>
      <c r="I254" s="74"/>
      <c r="J254" s="74" t="str">
        <f t="shared" si="36"/>
        <v/>
      </c>
      <c r="K254" s="14"/>
      <c r="L254" s="15"/>
      <c r="M254">
        <f t="shared" si="37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32"/>
        <v/>
      </c>
      <c r="C255" s="69" t="str">
        <f t="shared" si="38"/>
        <v/>
      </c>
      <c r="D255" s="70" t="str">
        <f t="shared" si="33"/>
        <v/>
      </c>
      <c r="E255" s="70" t="str">
        <f t="shared" si="34"/>
        <v/>
      </c>
      <c r="F255" s="70" t="str">
        <f t="shared" si="34"/>
        <v/>
      </c>
      <c r="G255" s="70" t="str">
        <f t="shared" si="35"/>
        <v/>
      </c>
      <c r="H255" s="70" t="str">
        <f>IF(M255=0,"",1+COUNTIF(会員コール!$A$1:$A$198,M255))</f>
        <v/>
      </c>
      <c r="I255" s="71"/>
      <c r="J255" s="71" t="str">
        <f t="shared" si="36"/>
        <v/>
      </c>
      <c r="K255" s="14"/>
      <c r="L255" s="15"/>
      <c r="M255">
        <f t="shared" si="37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32"/>
        <v/>
      </c>
      <c r="C256" s="69" t="str">
        <f t="shared" si="38"/>
        <v/>
      </c>
      <c r="D256" s="73" t="str">
        <f t="shared" si="33"/>
        <v/>
      </c>
      <c r="E256" s="73" t="str">
        <f t="shared" si="34"/>
        <v/>
      </c>
      <c r="F256" s="73" t="str">
        <f t="shared" si="34"/>
        <v/>
      </c>
      <c r="G256" s="73" t="str">
        <f t="shared" si="35"/>
        <v/>
      </c>
      <c r="H256" s="73" t="str">
        <f>IF(M256=0,"",1+COUNTIF(会員コール!$A$1:$A$198,M256))</f>
        <v/>
      </c>
      <c r="I256" s="74"/>
      <c r="J256" s="74" t="str">
        <f t="shared" si="36"/>
        <v/>
      </c>
      <c r="K256" s="14"/>
      <c r="L256" s="15"/>
      <c r="M256">
        <f t="shared" si="37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si="32"/>
        <v/>
      </c>
      <c r="C257" s="69" t="str">
        <f t="shared" si="38"/>
        <v/>
      </c>
      <c r="D257" s="70" t="str">
        <f t="shared" si="33"/>
        <v/>
      </c>
      <c r="E257" s="70" t="str">
        <f t="shared" ref="E257:F274" si="39">IF(Q257="","",Q257)</f>
        <v/>
      </c>
      <c r="F257" s="70" t="str">
        <f t="shared" si="39"/>
        <v/>
      </c>
      <c r="G257" s="70" t="str">
        <f t="shared" si="35"/>
        <v/>
      </c>
      <c r="H257" s="70" t="str">
        <f>IF(M257=0,"",1+COUNTIF(会員コール!$A$1:$A$198,M257))</f>
        <v/>
      </c>
      <c r="I257" s="71"/>
      <c r="J257" s="71" t="str">
        <f t="shared" si="36"/>
        <v/>
      </c>
      <c r="K257" s="14"/>
      <c r="L257" s="15"/>
      <c r="M257">
        <f t="shared" si="37"/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32"/>
        <v/>
      </c>
      <c r="C258" s="69" t="str">
        <f t="shared" si="38"/>
        <v/>
      </c>
      <c r="D258" s="73" t="str">
        <f t="shared" si="33"/>
        <v/>
      </c>
      <c r="E258" s="73" t="str">
        <f t="shared" si="39"/>
        <v/>
      </c>
      <c r="F258" s="73" t="str">
        <f t="shared" si="39"/>
        <v/>
      </c>
      <c r="G258" s="73" t="str">
        <f t="shared" si="35"/>
        <v/>
      </c>
      <c r="H258" s="73" t="str">
        <f>IF(M258=0,"",1+COUNTIF(会員コール!$A$1:$A$198,M258))</f>
        <v/>
      </c>
      <c r="I258" s="74"/>
      <c r="J258" s="74" t="str">
        <f t="shared" si="36"/>
        <v/>
      </c>
      <c r="K258" s="14"/>
      <c r="L258" s="15"/>
      <c r="M258">
        <f t="shared" si="37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32"/>
        <v/>
      </c>
      <c r="C259" s="69" t="str">
        <f t="shared" si="38"/>
        <v/>
      </c>
      <c r="D259" s="70" t="str">
        <f t="shared" si="33"/>
        <v/>
      </c>
      <c r="E259" s="70" t="str">
        <f t="shared" si="39"/>
        <v/>
      </c>
      <c r="F259" s="70" t="str">
        <f t="shared" si="39"/>
        <v/>
      </c>
      <c r="G259" s="70" t="str">
        <f t="shared" si="35"/>
        <v/>
      </c>
      <c r="H259" s="70" t="str">
        <f>IF(M259=0,"",1+COUNTIF(会員コール!$A$1:$A$198,M259))</f>
        <v/>
      </c>
      <c r="I259" s="71"/>
      <c r="J259" s="71" t="str">
        <f t="shared" si="36"/>
        <v/>
      </c>
      <c r="K259" s="14"/>
      <c r="L259" s="15"/>
      <c r="M259">
        <f t="shared" si="37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32"/>
        <v/>
      </c>
      <c r="C260" s="69" t="str">
        <f t="shared" si="38"/>
        <v/>
      </c>
      <c r="D260" s="73" t="str">
        <f t="shared" si="33"/>
        <v/>
      </c>
      <c r="E260" s="73" t="str">
        <f t="shared" si="39"/>
        <v/>
      </c>
      <c r="F260" s="73" t="str">
        <f t="shared" si="39"/>
        <v/>
      </c>
      <c r="G260" s="73" t="str">
        <f t="shared" si="35"/>
        <v/>
      </c>
      <c r="H260" s="73" t="str">
        <f>IF(M260=0,"",1+COUNTIF(会員コール!$A$1:$A$198,M260))</f>
        <v/>
      </c>
      <c r="I260" s="74"/>
      <c r="J260" s="74" t="str">
        <f t="shared" si="36"/>
        <v/>
      </c>
      <c r="K260" s="14"/>
      <c r="L260" s="15"/>
      <c r="M260">
        <f t="shared" si="37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32"/>
        <v/>
      </c>
      <c r="C261" s="69" t="str">
        <f t="shared" si="38"/>
        <v/>
      </c>
      <c r="D261" s="70" t="str">
        <f t="shared" si="33"/>
        <v/>
      </c>
      <c r="E261" s="70" t="str">
        <f t="shared" si="39"/>
        <v/>
      </c>
      <c r="F261" s="70" t="str">
        <f t="shared" si="39"/>
        <v/>
      </c>
      <c r="G261" s="70" t="str">
        <f t="shared" si="35"/>
        <v/>
      </c>
      <c r="H261" s="70" t="str">
        <f>IF(M261=0,"",1+COUNTIF(会員コール!$A$1:$A$198,M261))</f>
        <v/>
      </c>
      <c r="I261" s="71"/>
      <c r="J261" s="71" t="str">
        <f t="shared" si="36"/>
        <v/>
      </c>
      <c r="K261" s="14"/>
      <c r="L261" s="15"/>
      <c r="M261">
        <f t="shared" si="37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32"/>
        <v/>
      </c>
      <c r="C262" s="69" t="str">
        <f t="shared" si="38"/>
        <v/>
      </c>
      <c r="D262" s="73" t="str">
        <f t="shared" si="33"/>
        <v/>
      </c>
      <c r="E262" s="73" t="str">
        <f t="shared" si="39"/>
        <v/>
      </c>
      <c r="F262" s="73" t="str">
        <f t="shared" si="39"/>
        <v/>
      </c>
      <c r="G262" s="73" t="str">
        <f t="shared" si="35"/>
        <v/>
      </c>
      <c r="H262" s="73" t="str">
        <f>IF(M262=0,"",1+COUNTIF(会員コール!$A$1:$A$198,M262))</f>
        <v/>
      </c>
      <c r="I262" s="74"/>
      <c r="J262" s="74" t="str">
        <f t="shared" si="36"/>
        <v/>
      </c>
      <c r="K262" s="14"/>
      <c r="L262" s="15"/>
      <c r="M262">
        <f t="shared" si="37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32"/>
        <v/>
      </c>
      <c r="C263" s="69" t="str">
        <f t="shared" si="38"/>
        <v/>
      </c>
      <c r="D263" s="70" t="str">
        <f t="shared" si="33"/>
        <v/>
      </c>
      <c r="E263" s="70" t="str">
        <f t="shared" si="39"/>
        <v/>
      </c>
      <c r="F263" s="70" t="str">
        <f t="shared" si="39"/>
        <v/>
      </c>
      <c r="G263" s="70" t="str">
        <f t="shared" si="35"/>
        <v/>
      </c>
      <c r="H263" s="70" t="str">
        <f>IF(M263=0,"",1+COUNTIF(会員コール!$A$1:$A$198,M263))</f>
        <v/>
      </c>
      <c r="I263" s="71"/>
      <c r="J263" s="71" t="str">
        <f t="shared" si="36"/>
        <v/>
      </c>
      <c r="K263" s="14"/>
      <c r="L263" s="15"/>
      <c r="M263">
        <f t="shared" si="37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32"/>
        <v/>
      </c>
      <c r="C264" s="69" t="str">
        <f t="shared" si="38"/>
        <v/>
      </c>
      <c r="D264" s="73" t="str">
        <f t="shared" si="33"/>
        <v/>
      </c>
      <c r="E264" s="73" t="str">
        <f t="shared" si="39"/>
        <v/>
      </c>
      <c r="F264" s="73" t="str">
        <f t="shared" si="39"/>
        <v/>
      </c>
      <c r="G264" s="73" t="str">
        <f t="shared" si="35"/>
        <v/>
      </c>
      <c r="H264" s="73" t="str">
        <f>IF(M264=0,"",1+COUNTIF(会員コール!$A$1:$A$198,M264))</f>
        <v/>
      </c>
      <c r="I264" s="74"/>
      <c r="J264" s="74" t="str">
        <f t="shared" si="36"/>
        <v/>
      </c>
      <c r="K264" s="14"/>
      <c r="L264" s="15"/>
      <c r="M264">
        <f t="shared" si="37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32"/>
        <v/>
      </c>
      <c r="C265" s="69" t="str">
        <f t="shared" si="38"/>
        <v/>
      </c>
      <c r="D265" s="70" t="str">
        <f t="shared" si="33"/>
        <v/>
      </c>
      <c r="E265" s="70" t="str">
        <f t="shared" si="39"/>
        <v/>
      </c>
      <c r="F265" s="70" t="str">
        <f t="shared" si="39"/>
        <v/>
      </c>
      <c r="G265" s="70" t="str">
        <f t="shared" si="35"/>
        <v/>
      </c>
      <c r="H265" s="70" t="str">
        <f>IF(M265=0,"",1+COUNTIF(会員コール!$A$1:$A$198,M265))</f>
        <v/>
      </c>
      <c r="I265" s="71"/>
      <c r="J265" s="71" t="str">
        <f t="shared" si="36"/>
        <v/>
      </c>
      <c r="K265" s="14"/>
      <c r="L265" s="15"/>
      <c r="M265">
        <f t="shared" si="37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32"/>
        <v/>
      </c>
      <c r="C266" s="69" t="str">
        <f t="shared" si="38"/>
        <v/>
      </c>
      <c r="D266" s="70" t="str">
        <f t="shared" si="33"/>
        <v/>
      </c>
      <c r="E266" s="70" t="str">
        <f t="shared" si="39"/>
        <v/>
      </c>
      <c r="F266" s="70" t="str">
        <f t="shared" si="39"/>
        <v/>
      </c>
      <c r="G266" s="70" t="str">
        <f t="shared" si="35"/>
        <v/>
      </c>
      <c r="H266" s="70" t="str">
        <f>IF(M266=0,"",1+COUNTIF(会員コール!$A$1:$A$198,M266))</f>
        <v/>
      </c>
      <c r="I266" s="71"/>
      <c r="J266" s="71" t="str">
        <f t="shared" si="36"/>
        <v/>
      </c>
      <c r="K266" s="14"/>
      <c r="L266" s="15"/>
      <c r="M266">
        <f t="shared" si="37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32"/>
        <v/>
      </c>
      <c r="C267" s="69" t="str">
        <f t="shared" si="38"/>
        <v/>
      </c>
      <c r="D267" s="73" t="str">
        <f t="shared" si="33"/>
        <v/>
      </c>
      <c r="E267" s="73" t="str">
        <f t="shared" si="39"/>
        <v/>
      </c>
      <c r="F267" s="73" t="str">
        <f t="shared" si="39"/>
        <v/>
      </c>
      <c r="G267" s="73" t="str">
        <f t="shared" si="35"/>
        <v/>
      </c>
      <c r="H267" s="73" t="str">
        <f>IF(M267=0,"",1+COUNTIF(会員コール!$A$1:$A$198,M267))</f>
        <v/>
      </c>
      <c r="I267" s="74"/>
      <c r="J267" s="74" t="str">
        <f t="shared" si="36"/>
        <v/>
      </c>
      <c r="K267" s="14"/>
      <c r="L267" s="15"/>
      <c r="M267">
        <f t="shared" si="37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32"/>
        <v/>
      </c>
      <c r="C268" s="69" t="str">
        <f t="shared" si="38"/>
        <v/>
      </c>
      <c r="D268" s="70" t="str">
        <f t="shared" si="33"/>
        <v/>
      </c>
      <c r="E268" s="70" t="str">
        <f t="shared" si="39"/>
        <v/>
      </c>
      <c r="F268" s="70" t="str">
        <f t="shared" si="39"/>
        <v/>
      </c>
      <c r="G268" s="70" t="str">
        <f t="shared" si="35"/>
        <v/>
      </c>
      <c r="H268" s="70" t="str">
        <f>IF(M268=0,"",1+COUNTIF(会員コール!$A$1:$A$198,M268))</f>
        <v/>
      </c>
      <c r="I268" s="71"/>
      <c r="J268" s="71" t="str">
        <f t="shared" si="36"/>
        <v/>
      </c>
      <c r="K268" s="14"/>
      <c r="L268" s="15"/>
      <c r="M268">
        <f t="shared" si="37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32"/>
        <v/>
      </c>
      <c r="C269" s="69" t="str">
        <f t="shared" si="38"/>
        <v/>
      </c>
      <c r="D269" s="73" t="str">
        <f t="shared" si="33"/>
        <v/>
      </c>
      <c r="E269" s="73" t="str">
        <f t="shared" si="39"/>
        <v/>
      </c>
      <c r="F269" s="73" t="str">
        <f t="shared" si="39"/>
        <v/>
      </c>
      <c r="G269" s="73" t="str">
        <f t="shared" si="35"/>
        <v/>
      </c>
      <c r="H269" s="73" t="str">
        <f>IF(M269=0,"",1+COUNTIF(会員コール!$A$1:$A$198,M269))</f>
        <v/>
      </c>
      <c r="I269" s="74"/>
      <c r="J269" s="74" t="str">
        <f t="shared" si="36"/>
        <v/>
      </c>
      <c r="K269" s="14"/>
      <c r="L269" s="15"/>
      <c r="M269">
        <f t="shared" si="37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32"/>
        <v/>
      </c>
      <c r="C270" s="69" t="str">
        <f t="shared" si="38"/>
        <v/>
      </c>
      <c r="D270" s="70" t="str">
        <f t="shared" si="33"/>
        <v/>
      </c>
      <c r="E270" s="70" t="str">
        <f t="shared" si="39"/>
        <v/>
      </c>
      <c r="F270" s="70" t="str">
        <f t="shared" si="39"/>
        <v/>
      </c>
      <c r="G270" s="70" t="str">
        <f t="shared" si="35"/>
        <v/>
      </c>
      <c r="H270" s="70" t="str">
        <f>IF(M270=0,"",1+COUNTIF(会員コール!$A$1:$A$198,M270))</f>
        <v/>
      </c>
      <c r="I270" s="71"/>
      <c r="J270" s="71" t="str">
        <f t="shared" si="36"/>
        <v/>
      </c>
      <c r="K270" s="14"/>
      <c r="L270" s="15"/>
      <c r="M270">
        <f t="shared" si="37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32"/>
        <v/>
      </c>
      <c r="C271" s="69" t="str">
        <f t="shared" si="38"/>
        <v/>
      </c>
      <c r="D271" s="73" t="str">
        <f t="shared" si="33"/>
        <v/>
      </c>
      <c r="E271" s="73" t="str">
        <f t="shared" si="39"/>
        <v/>
      </c>
      <c r="F271" s="73" t="str">
        <f t="shared" si="39"/>
        <v/>
      </c>
      <c r="G271" s="73" t="str">
        <f t="shared" si="35"/>
        <v/>
      </c>
      <c r="H271" s="73" t="str">
        <f>IF(M271=0,"",1+COUNTIF(会員コール!$A$1:$A$198,M271))</f>
        <v/>
      </c>
      <c r="I271" s="74"/>
      <c r="J271" s="74" t="str">
        <f t="shared" si="36"/>
        <v/>
      </c>
      <c r="K271" s="14"/>
      <c r="L271" s="15"/>
      <c r="M271">
        <f t="shared" si="37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32"/>
        <v/>
      </c>
      <c r="C272" s="69" t="str">
        <f t="shared" si="38"/>
        <v/>
      </c>
      <c r="D272" s="70" t="str">
        <f t="shared" si="33"/>
        <v/>
      </c>
      <c r="E272" s="70" t="str">
        <f t="shared" si="39"/>
        <v/>
      </c>
      <c r="F272" s="70" t="str">
        <f t="shared" si="39"/>
        <v/>
      </c>
      <c r="G272" s="70" t="str">
        <f t="shared" si="35"/>
        <v/>
      </c>
      <c r="H272" s="70" t="str">
        <f>IF(M272=0,"",1+COUNTIF(会員コール!$A$1:$A$198,M272))</f>
        <v/>
      </c>
      <c r="I272" s="71"/>
      <c r="J272" s="71" t="str">
        <f t="shared" si="36"/>
        <v/>
      </c>
      <c r="K272" s="14"/>
      <c r="L272" s="15"/>
      <c r="M272">
        <f t="shared" si="37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32"/>
        <v/>
      </c>
      <c r="C273" s="69" t="str">
        <f t="shared" si="38"/>
        <v/>
      </c>
      <c r="D273" s="70" t="str">
        <f t="shared" si="33"/>
        <v/>
      </c>
      <c r="E273" s="70" t="str">
        <f t="shared" si="39"/>
        <v/>
      </c>
      <c r="F273" s="70" t="str">
        <f t="shared" si="39"/>
        <v/>
      </c>
      <c r="G273" s="70" t="str">
        <f t="shared" si="35"/>
        <v/>
      </c>
      <c r="H273" s="70" t="str">
        <f>IF(M273=0,"",1+COUNTIF(会員コール!$A$1:$A$198,M273))</f>
        <v/>
      </c>
      <c r="I273" s="71"/>
      <c r="J273" s="71" t="str">
        <f t="shared" si="36"/>
        <v/>
      </c>
      <c r="K273" s="14"/>
      <c r="L273" s="15"/>
      <c r="M273">
        <f t="shared" si="37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32"/>
        <v/>
      </c>
      <c r="C274" s="76" t="str">
        <f>IF(P274="","",LEFT(P274,6))</f>
        <v/>
      </c>
      <c r="D274" s="77" t="str">
        <f t="shared" si="33"/>
        <v/>
      </c>
      <c r="E274" s="77" t="str">
        <f t="shared" si="39"/>
        <v/>
      </c>
      <c r="F274" s="77" t="str">
        <f t="shared" si="39"/>
        <v/>
      </c>
      <c r="G274" s="77" t="str">
        <f t="shared" si="35"/>
        <v/>
      </c>
      <c r="H274" s="77" t="str">
        <f>IF(M274=0,"",1+COUNTIF(会員コール!$A$1:$A$198,M274))</f>
        <v/>
      </c>
      <c r="I274" s="78"/>
      <c r="J274" s="78" t="str">
        <f t="shared" si="36"/>
        <v/>
      </c>
      <c r="K274" s="14"/>
      <c r="L274" s="15"/>
      <c r="M274">
        <f t="shared" si="37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9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10</v>
      </c>
      <c r="C277" s="170"/>
      <c r="D277" s="47" t="str">
        <f>基本データ入力!$B$8</f>
        <v>JA1QRZ</v>
      </c>
      <c r="E277" s="52" t="s">
        <v>136</v>
      </c>
      <c r="F277" s="47" t="s">
        <v>311</v>
      </c>
      <c r="G277" s="171" t="s">
        <v>137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11</v>
      </c>
      <c r="C278" s="91" t="s">
        <v>411</v>
      </c>
      <c r="D278" s="18" t="s">
        <v>12</v>
      </c>
      <c r="E278" s="172" t="s">
        <v>13</v>
      </c>
      <c r="F278" s="172"/>
      <c r="G278" s="18" t="s">
        <v>14</v>
      </c>
      <c r="H278" s="17" t="s">
        <v>15</v>
      </c>
      <c r="I278" s="18" t="s">
        <v>16</v>
      </c>
      <c r="J278" s="18" t="s">
        <v>17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29" si="40">IF(O280="","",O280)</f>
        <v/>
      </c>
      <c r="C280" s="65" t="str">
        <f>IF(P280="","",LEFT(P280,6))</f>
        <v/>
      </c>
      <c r="D280" s="66" t="str">
        <f t="shared" ref="D280:D329" si="41">IF(N280="","",N280)</f>
        <v/>
      </c>
      <c r="E280" s="66" t="str">
        <f t="shared" ref="E280:F311" si="42">IF(Q280="","",Q280)</f>
        <v/>
      </c>
      <c r="F280" s="66" t="str">
        <f t="shared" si="42"/>
        <v/>
      </c>
      <c r="G280" s="66" t="str">
        <f t="shared" ref="G280:G329" si="43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29" si="44">IF(T280="","",T280)</f>
        <v/>
      </c>
      <c r="K280" s="14"/>
      <c r="L280" s="49"/>
      <c r="M280">
        <f t="shared" ref="M280:M329" si="45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40"/>
        <v/>
      </c>
      <c r="C281" s="69" t="str">
        <f>IF(P281="","",LEFT(P281,6))</f>
        <v/>
      </c>
      <c r="D281" s="70" t="str">
        <f t="shared" si="41"/>
        <v/>
      </c>
      <c r="E281" s="70" t="str">
        <f t="shared" si="42"/>
        <v/>
      </c>
      <c r="F281" s="70" t="str">
        <f t="shared" si="42"/>
        <v/>
      </c>
      <c r="G281" s="70" t="str">
        <f t="shared" si="43"/>
        <v/>
      </c>
      <c r="H281" s="70" t="str">
        <f>IF(M281=0,"",1+COUNTIF(会員コール!$A$1:$A$198,M281))</f>
        <v/>
      </c>
      <c r="I281" s="71"/>
      <c r="J281" s="71" t="str">
        <f t="shared" si="44"/>
        <v/>
      </c>
      <c r="K281" s="14"/>
      <c r="L281" s="49"/>
      <c r="M281">
        <f t="shared" si="45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40"/>
        <v/>
      </c>
      <c r="C282" s="69" t="str">
        <f t="shared" ref="C282:C328" si="46">IF(P282="","",LEFT(P282,6))</f>
        <v/>
      </c>
      <c r="D282" s="70" t="str">
        <f t="shared" si="41"/>
        <v/>
      </c>
      <c r="E282" s="70" t="str">
        <f t="shared" si="42"/>
        <v/>
      </c>
      <c r="F282" s="70" t="str">
        <f t="shared" si="42"/>
        <v/>
      </c>
      <c r="G282" s="70" t="str">
        <f t="shared" si="43"/>
        <v/>
      </c>
      <c r="H282" s="70" t="str">
        <f>IF(M282=0,"",1+COUNTIF(会員コール!$A$1:$A$198,M282))</f>
        <v/>
      </c>
      <c r="I282" s="71"/>
      <c r="J282" s="71" t="str">
        <f t="shared" si="44"/>
        <v/>
      </c>
      <c r="K282" s="14"/>
      <c r="L282" s="49"/>
      <c r="M282">
        <f t="shared" si="45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40"/>
        <v/>
      </c>
      <c r="C283" s="69" t="str">
        <f t="shared" si="46"/>
        <v/>
      </c>
      <c r="D283" s="70" t="str">
        <f t="shared" si="41"/>
        <v/>
      </c>
      <c r="E283" s="70" t="str">
        <f t="shared" si="42"/>
        <v/>
      </c>
      <c r="F283" s="70" t="str">
        <f t="shared" si="42"/>
        <v/>
      </c>
      <c r="G283" s="70" t="str">
        <f t="shared" si="43"/>
        <v/>
      </c>
      <c r="H283" s="70" t="str">
        <f>IF(M283=0,"",1+COUNTIF(会員コール!$A$1:$A$198,M283))</f>
        <v/>
      </c>
      <c r="I283" s="71"/>
      <c r="J283" s="71" t="str">
        <f t="shared" si="44"/>
        <v/>
      </c>
      <c r="K283" s="14"/>
      <c r="L283" s="49"/>
      <c r="M283">
        <f t="shared" si="45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40"/>
        <v/>
      </c>
      <c r="C284" s="69" t="str">
        <f t="shared" si="46"/>
        <v/>
      </c>
      <c r="D284" s="70" t="str">
        <f t="shared" si="41"/>
        <v/>
      </c>
      <c r="E284" s="70" t="str">
        <f t="shared" si="42"/>
        <v/>
      </c>
      <c r="F284" s="70" t="str">
        <f t="shared" si="42"/>
        <v/>
      </c>
      <c r="G284" s="70" t="str">
        <f t="shared" si="43"/>
        <v/>
      </c>
      <c r="H284" s="70" t="str">
        <f>IF(M284=0,"",1+COUNTIF(会員コール!$A$1:$A$198,M284))</f>
        <v/>
      </c>
      <c r="I284" s="71"/>
      <c r="J284" s="71" t="str">
        <f t="shared" si="44"/>
        <v/>
      </c>
      <c r="K284" s="14"/>
      <c r="L284" s="49"/>
      <c r="M284">
        <f t="shared" si="45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40"/>
        <v/>
      </c>
      <c r="C285" s="69" t="str">
        <f t="shared" si="46"/>
        <v/>
      </c>
      <c r="D285" s="70" t="str">
        <f t="shared" si="41"/>
        <v/>
      </c>
      <c r="E285" s="70" t="str">
        <f t="shared" si="42"/>
        <v/>
      </c>
      <c r="F285" s="70" t="str">
        <f t="shared" si="42"/>
        <v/>
      </c>
      <c r="G285" s="70" t="str">
        <f t="shared" si="43"/>
        <v/>
      </c>
      <c r="H285" s="70" t="str">
        <f>IF(M285=0,"",1+COUNTIF(会員コール!$A$1:$A$198,M285))</f>
        <v/>
      </c>
      <c r="I285" s="71"/>
      <c r="J285" s="71" t="str">
        <f t="shared" si="44"/>
        <v/>
      </c>
      <c r="K285" s="14"/>
      <c r="L285" s="49"/>
      <c r="M285">
        <f t="shared" si="45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40"/>
        <v/>
      </c>
      <c r="C286" s="69" t="str">
        <f t="shared" si="46"/>
        <v/>
      </c>
      <c r="D286" s="70" t="str">
        <f t="shared" si="41"/>
        <v/>
      </c>
      <c r="E286" s="70" t="str">
        <f t="shared" si="42"/>
        <v/>
      </c>
      <c r="F286" s="70" t="str">
        <f t="shared" si="42"/>
        <v/>
      </c>
      <c r="G286" s="70" t="str">
        <f t="shared" si="43"/>
        <v/>
      </c>
      <c r="H286" s="70" t="str">
        <f>IF(M286=0,"",1+COUNTIF(会員コール!$A$1:$A$198,M286))</f>
        <v/>
      </c>
      <c r="I286" s="71"/>
      <c r="J286" s="71" t="str">
        <f t="shared" si="44"/>
        <v/>
      </c>
      <c r="K286" s="14"/>
      <c r="L286" s="49"/>
      <c r="M286">
        <f t="shared" si="45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40"/>
        <v/>
      </c>
      <c r="C287" s="69" t="str">
        <f t="shared" si="46"/>
        <v/>
      </c>
      <c r="D287" s="70" t="str">
        <f t="shared" si="41"/>
        <v/>
      </c>
      <c r="E287" s="70" t="str">
        <f t="shared" si="42"/>
        <v/>
      </c>
      <c r="F287" s="70" t="str">
        <f t="shared" si="42"/>
        <v/>
      </c>
      <c r="G287" s="70" t="str">
        <f t="shared" si="43"/>
        <v/>
      </c>
      <c r="H287" s="70" t="str">
        <f>IF(M287=0,"",1+COUNTIF(会員コール!$A$1:$A$198,M287))</f>
        <v/>
      </c>
      <c r="I287" s="71"/>
      <c r="J287" s="71" t="str">
        <f t="shared" si="44"/>
        <v/>
      </c>
      <c r="K287" s="14"/>
      <c r="L287" s="49"/>
      <c r="M287">
        <f t="shared" si="45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40"/>
        <v/>
      </c>
      <c r="C288" s="69" t="str">
        <f t="shared" si="46"/>
        <v/>
      </c>
      <c r="D288" s="70" t="str">
        <f t="shared" si="41"/>
        <v/>
      </c>
      <c r="E288" s="70" t="str">
        <f t="shared" si="42"/>
        <v/>
      </c>
      <c r="F288" s="70" t="str">
        <f t="shared" si="42"/>
        <v/>
      </c>
      <c r="G288" s="70" t="str">
        <f t="shared" si="43"/>
        <v/>
      </c>
      <c r="H288" s="70" t="str">
        <f>IF(M288=0,"",1+COUNTIF(会員コール!$A$1:$A$198,M288))</f>
        <v/>
      </c>
      <c r="I288" s="71"/>
      <c r="J288" s="71" t="str">
        <f t="shared" si="44"/>
        <v/>
      </c>
      <c r="K288" s="14"/>
      <c r="L288" s="49"/>
      <c r="M288">
        <f t="shared" si="45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40"/>
        <v/>
      </c>
      <c r="C289" s="69" t="str">
        <f t="shared" si="46"/>
        <v/>
      </c>
      <c r="D289" s="70" t="str">
        <f t="shared" si="41"/>
        <v/>
      </c>
      <c r="E289" s="70" t="str">
        <f t="shared" si="42"/>
        <v/>
      </c>
      <c r="F289" s="70" t="str">
        <f t="shared" si="42"/>
        <v/>
      </c>
      <c r="G289" s="70" t="str">
        <f t="shared" si="43"/>
        <v/>
      </c>
      <c r="H289" s="70" t="str">
        <f>IF(M289=0,"",1+COUNTIF(会員コール!$A$1:$A$198,M289))</f>
        <v/>
      </c>
      <c r="I289" s="71"/>
      <c r="J289" s="71" t="str">
        <f t="shared" si="44"/>
        <v/>
      </c>
      <c r="K289" s="14"/>
      <c r="L289" s="49"/>
      <c r="M289">
        <f t="shared" si="45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40"/>
        <v/>
      </c>
      <c r="C290" s="69" t="str">
        <f t="shared" si="46"/>
        <v/>
      </c>
      <c r="D290" s="70" t="str">
        <f t="shared" si="41"/>
        <v/>
      </c>
      <c r="E290" s="70" t="str">
        <f t="shared" si="42"/>
        <v/>
      </c>
      <c r="F290" s="70" t="str">
        <f t="shared" si="42"/>
        <v/>
      </c>
      <c r="G290" s="70" t="str">
        <f t="shared" si="43"/>
        <v/>
      </c>
      <c r="H290" s="70" t="str">
        <f>IF(M290=0,"",1+COUNTIF(会員コール!$A$1:$A$198,M290))</f>
        <v/>
      </c>
      <c r="I290" s="71"/>
      <c r="J290" s="71" t="str">
        <f t="shared" si="44"/>
        <v/>
      </c>
      <c r="K290" s="14"/>
      <c r="L290" s="49"/>
      <c r="M290">
        <f t="shared" si="45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40"/>
        <v/>
      </c>
      <c r="C291" s="69" t="str">
        <f t="shared" si="46"/>
        <v/>
      </c>
      <c r="D291" s="70" t="str">
        <f t="shared" si="41"/>
        <v/>
      </c>
      <c r="E291" s="70" t="str">
        <f t="shared" si="42"/>
        <v/>
      </c>
      <c r="F291" s="70" t="str">
        <f t="shared" si="42"/>
        <v/>
      </c>
      <c r="G291" s="70" t="str">
        <f t="shared" si="43"/>
        <v/>
      </c>
      <c r="H291" s="70" t="str">
        <f>IF(M291=0,"",1+COUNTIF(会員コール!$A$1:$A$198,M291))</f>
        <v/>
      </c>
      <c r="I291" s="71"/>
      <c r="J291" s="71" t="str">
        <f t="shared" si="44"/>
        <v/>
      </c>
      <c r="K291" s="14"/>
      <c r="L291" s="49"/>
      <c r="M291">
        <f t="shared" si="45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40"/>
        <v/>
      </c>
      <c r="C292" s="69" t="str">
        <f t="shared" si="46"/>
        <v/>
      </c>
      <c r="D292" s="70" t="str">
        <f t="shared" si="41"/>
        <v/>
      </c>
      <c r="E292" s="70" t="str">
        <f t="shared" si="42"/>
        <v/>
      </c>
      <c r="F292" s="70" t="str">
        <f t="shared" si="42"/>
        <v/>
      </c>
      <c r="G292" s="70" t="str">
        <f t="shared" si="43"/>
        <v/>
      </c>
      <c r="H292" s="70" t="str">
        <f>IF(M292=0,"",1+COUNTIF(会員コール!$A$1:$A$198,M292))</f>
        <v/>
      </c>
      <c r="I292" s="71"/>
      <c r="J292" s="71" t="str">
        <f t="shared" si="44"/>
        <v/>
      </c>
      <c r="K292" s="14"/>
      <c r="L292" s="49"/>
      <c r="M292">
        <f t="shared" si="45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40"/>
        <v/>
      </c>
      <c r="C293" s="69" t="str">
        <f t="shared" si="46"/>
        <v/>
      </c>
      <c r="D293" s="70" t="str">
        <f t="shared" si="41"/>
        <v/>
      </c>
      <c r="E293" s="70" t="str">
        <f t="shared" si="42"/>
        <v/>
      </c>
      <c r="F293" s="70" t="str">
        <f t="shared" si="42"/>
        <v/>
      </c>
      <c r="G293" s="70" t="str">
        <f t="shared" si="43"/>
        <v/>
      </c>
      <c r="H293" s="70" t="str">
        <f>IF(M293=0,"",1+COUNTIF(会員コール!$A$1:$A$198,M293))</f>
        <v/>
      </c>
      <c r="I293" s="71"/>
      <c r="J293" s="71" t="str">
        <f t="shared" si="44"/>
        <v/>
      </c>
      <c r="K293" s="14"/>
      <c r="L293" s="49"/>
      <c r="M293">
        <f t="shared" si="45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40"/>
        <v/>
      </c>
      <c r="C294" s="69" t="str">
        <f t="shared" si="46"/>
        <v/>
      </c>
      <c r="D294" s="70" t="str">
        <f t="shared" si="41"/>
        <v/>
      </c>
      <c r="E294" s="70" t="str">
        <f t="shared" si="42"/>
        <v/>
      </c>
      <c r="F294" s="70" t="str">
        <f t="shared" si="42"/>
        <v/>
      </c>
      <c r="G294" s="70" t="str">
        <f t="shared" si="43"/>
        <v/>
      </c>
      <c r="H294" s="70" t="str">
        <f>IF(M294=0,"",1+COUNTIF(会員コール!$A$1:$A$198,M294))</f>
        <v/>
      </c>
      <c r="I294" s="71"/>
      <c r="J294" s="71" t="str">
        <f t="shared" si="44"/>
        <v/>
      </c>
      <c r="K294" s="14"/>
      <c r="L294" s="49"/>
      <c r="M294">
        <f t="shared" si="45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40"/>
        <v/>
      </c>
      <c r="C295" s="69" t="str">
        <f t="shared" si="46"/>
        <v/>
      </c>
      <c r="D295" s="70" t="str">
        <f t="shared" si="41"/>
        <v/>
      </c>
      <c r="E295" s="70" t="str">
        <f t="shared" si="42"/>
        <v/>
      </c>
      <c r="F295" s="70" t="str">
        <f t="shared" si="42"/>
        <v/>
      </c>
      <c r="G295" s="70" t="str">
        <f t="shared" si="43"/>
        <v/>
      </c>
      <c r="H295" s="70" t="str">
        <f>IF(M295=0,"",1+COUNTIF(会員コール!$A$1:$A$198,M295))</f>
        <v/>
      </c>
      <c r="I295" s="71"/>
      <c r="J295" s="71" t="str">
        <f t="shared" si="44"/>
        <v/>
      </c>
      <c r="K295" s="14"/>
      <c r="L295" s="49"/>
      <c r="M295">
        <f t="shared" si="45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40"/>
        <v/>
      </c>
      <c r="C296" s="69" t="str">
        <f t="shared" si="46"/>
        <v/>
      </c>
      <c r="D296" s="70" t="str">
        <f t="shared" si="41"/>
        <v/>
      </c>
      <c r="E296" s="70" t="str">
        <f t="shared" si="42"/>
        <v/>
      </c>
      <c r="F296" s="70" t="str">
        <f t="shared" si="42"/>
        <v/>
      </c>
      <c r="G296" s="70" t="str">
        <f t="shared" si="43"/>
        <v/>
      </c>
      <c r="H296" s="70" t="str">
        <f>IF(M296=0,"",1+COUNTIF(会員コール!$A$1:$A$198,M296))</f>
        <v/>
      </c>
      <c r="I296" s="71"/>
      <c r="J296" s="71" t="str">
        <f t="shared" si="44"/>
        <v/>
      </c>
      <c r="K296" s="14"/>
      <c r="L296" s="15"/>
      <c r="M296">
        <f t="shared" si="45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40"/>
        <v/>
      </c>
      <c r="C297" s="69" t="str">
        <f t="shared" si="46"/>
        <v/>
      </c>
      <c r="D297" s="73" t="str">
        <f t="shared" si="41"/>
        <v/>
      </c>
      <c r="E297" s="73" t="str">
        <f t="shared" si="42"/>
        <v/>
      </c>
      <c r="F297" s="73" t="str">
        <f t="shared" si="42"/>
        <v/>
      </c>
      <c r="G297" s="73" t="str">
        <f t="shared" si="43"/>
        <v/>
      </c>
      <c r="H297" s="73" t="str">
        <f>IF(M297=0,"",1+COUNTIF(会員コール!$A$1:$A$198,M297))</f>
        <v/>
      </c>
      <c r="I297" s="74"/>
      <c r="J297" s="74" t="str">
        <f t="shared" si="44"/>
        <v/>
      </c>
      <c r="K297" s="14"/>
      <c r="L297" s="15"/>
      <c r="M297">
        <f t="shared" si="45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40"/>
        <v/>
      </c>
      <c r="C298" s="69" t="str">
        <f t="shared" si="46"/>
        <v/>
      </c>
      <c r="D298" s="70" t="str">
        <f t="shared" si="41"/>
        <v/>
      </c>
      <c r="E298" s="70" t="str">
        <f t="shared" si="42"/>
        <v/>
      </c>
      <c r="F298" s="70" t="str">
        <f t="shared" si="42"/>
        <v/>
      </c>
      <c r="G298" s="70" t="str">
        <f t="shared" si="43"/>
        <v/>
      </c>
      <c r="H298" s="70" t="str">
        <f>IF(M298=0,"",1+COUNTIF(会員コール!$A$1:$A$198,M298))</f>
        <v/>
      </c>
      <c r="I298" s="71"/>
      <c r="J298" s="71" t="str">
        <f t="shared" si="44"/>
        <v/>
      </c>
      <c r="K298" s="14"/>
      <c r="L298" s="15"/>
      <c r="M298">
        <f t="shared" si="45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40"/>
        <v/>
      </c>
      <c r="C299" s="69" t="str">
        <f t="shared" si="46"/>
        <v/>
      </c>
      <c r="D299" s="70" t="str">
        <f t="shared" si="41"/>
        <v/>
      </c>
      <c r="E299" s="70" t="str">
        <f t="shared" si="42"/>
        <v/>
      </c>
      <c r="F299" s="70" t="str">
        <f t="shared" si="42"/>
        <v/>
      </c>
      <c r="G299" s="70" t="str">
        <f t="shared" si="43"/>
        <v/>
      </c>
      <c r="H299" s="70" t="str">
        <f>IF(M299=0,"",1+COUNTIF(会員コール!$A$1:$A$198,M299))</f>
        <v/>
      </c>
      <c r="I299" s="71"/>
      <c r="J299" s="71" t="str">
        <f t="shared" si="44"/>
        <v/>
      </c>
      <c r="K299" s="14"/>
      <c r="L299" s="15"/>
      <c r="M299">
        <f t="shared" si="45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40"/>
        <v/>
      </c>
      <c r="C300" s="69" t="str">
        <f t="shared" si="46"/>
        <v/>
      </c>
      <c r="D300" s="70" t="str">
        <f t="shared" si="41"/>
        <v/>
      </c>
      <c r="E300" s="70" t="str">
        <f t="shared" si="42"/>
        <v/>
      </c>
      <c r="F300" s="70" t="str">
        <f t="shared" si="42"/>
        <v/>
      </c>
      <c r="G300" s="70" t="str">
        <f t="shared" si="43"/>
        <v/>
      </c>
      <c r="H300" s="70" t="str">
        <f>IF(M300=0,"",1+COUNTIF(会員コール!$A$1:$A$198,M300))</f>
        <v/>
      </c>
      <c r="I300" s="71"/>
      <c r="J300" s="71" t="str">
        <f t="shared" si="44"/>
        <v/>
      </c>
      <c r="K300" s="14"/>
      <c r="L300" s="15"/>
      <c r="M300">
        <f t="shared" si="45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40"/>
        <v/>
      </c>
      <c r="C301" s="69" t="str">
        <f t="shared" si="46"/>
        <v/>
      </c>
      <c r="D301" s="70" t="str">
        <f t="shared" si="41"/>
        <v/>
      </c>
      <c r="E301" s="70" t="str">
        <f t="shared" si="42"/>
        <v/>
      </c>
      <c r="F301" s="70" t="str">
        <f t="shared" si="42"/>
        <v/>
      </c>
      <c r="G301" s="70" t="str">
        <f t="shared" si="43"/>
        <v/>
      </c>
      <c r="H301" s="70" t="str">
        <f>IF(M301=0,"",1+COUNTIF(会員コール!$A$1:$A$198,M301))</f>
        <v/>
      </c>
      <c r="I301" s="71"/>
      <c r="J301" s="71" t="str">
        <f t="shared" si="44"/>
        <v/>
      </c>
      <c r="K301" s="14"/>
      <c r="L301" s="15"/>
      <c r="M301">
        <f t="shared" si="45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40"/>
        <v/>
      </c>
      <c r="C302" s="69" t="str">
        <f t="shared" si="46"/>
        <v/>
      </c>
      <c r="D302" s="70" t="str">
        <f t="shared" si="41"/>
        <v/>
      </c>
      <c r="E302" s="70" t="str">
        <f t="shared" si="42"/>
        <v/>
      </c>
      <c r="F302" s="70" t="str">
        <f t="shared" si="42"/>
        <v/>
      </c>
      <c r="G302" s="70" t="str">
        <f t="shared" si="43"/>
        <v/>
      </c>
      <c r="H302" s="70" t="str">
        <f>IF(M302=0,"",1+COUNTIF(会員コール!$A$1:$A$198,M302))</f>
        <v/>
      </c>
      <c r="I302" s="71"/>
      <c r="J302" s="71" t="str">
        <f t="shared" si="44"/>
        <v/>
      </c>
      <c r="K302" s="14"/>
      <c r="L302" s="15"/>
      <c r="M302">
        <f t="shared" si="45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40"/>
        <v/>
      </c>
      <c r="C303" s="69" t="str">
        <f t="shared" si="46"/>
        <v/>
      </c>
      <c r="D303" s="70" t="str">
        <f t="shared" si="41"/>
        <v/>
      </c>
      <c r="E303" s="70" t="str">
        <f t="shared" si="42"/>
        <v/>
      </c>
      <c r="F303" s="70" t="str">
        <f t="shared" si="42"/>
        <v/>
      </c>
      <c r="G303" s="70" t="str">
        <f t="shared" si="43"/>
        <v/>
      </c>
      <c r="H303" s="70" t="str">
        <f>IF(M303=0,"",1+COUNTIF(会員コール!$A$1:$A$198,M303))</f>
        <v/>
      </c>
      <c r="I303" s="71"/>
      <c r="J303" s="71" t="str">
        <f t="shared" si="44"/>
        <v/>
      </c>
      <c r="K303" s="14"/>
      <c r="L303" s="15"/>
      <c r="M303">
        <f t="shared" si="45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40"/>
        <v/>
      </c>
      <c r="C304" s="69" t="str">
        <f t="shared" si="46"/>
        <v/>
      </c>
      <c r="D304" s="70" t="str">
        <f t="shared" si="41"/>
        <v/>
      </c>
      <c r="E304" s="70" t="str">
        <f t="shared" si="42"/>
        <v/>
      </c>
      <c r="F304" s="70" t="str">
        <f t="shared" si="42"/>
        <v/>
      </c>
      <c r="G304" s="70" t="str">
        <f t="shared" si="43"/>
        <v/>
      </c>
      <c r="H304" s="70" t="str">
        <f>IF(M304=0,"",1+COUNTIF(会員コール!$A$1:$A$198,M304))</f>
        <v/>
      </c>
      <c r="I304" s="71"/>
      <c r="J304" s="71" t="str">
        <f t="shared" si="44"/>
        <v/>
      </c>
      <c r="K304" s="14"/>
      <c r="L304" s="15"/>
      <c r="M304">
        <f t="shared" si="45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40"/>
        <v/>
      </c>
      <c r="C305" s="69" t="str">
        <f t="shared" si="46"/>
        <v/>
      </c>
      <c r="D305" s="73" t="str">
        <f t="shared" si="41"/>
        <v/>
      </c>
      <c r="E305" s="73" t="str">
        <f t="shared" si="42"/>
        <v/>
      </c>
      <c r="F305" s="73" t="str">
        <f t="shared" si="42"/>
        <v/>
      </c>
      <c r="G305" s="73" t="str">
        <f t="shared" si="43"/>
        <v/>
      </c>
      <c r="H305" s="73" t="str">
        <f>IF(M305=0,"",1+COUNTIF(会員コール!$A$1:$A$198,M305))</f>
        <v/>
      </c>
      <c r="I305" s="74"/>
      <c r="J305" s="74" t="str">
        <f t="shared" si="44"/>
        <v/>
      </c>
      <c r="K305" s="14"/>
      <c r="L305" s="15"/>
      <c r="M305">
        <f t="shared" si="45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40"/>
        <v/>
      </c>
      <c r="C306" s="69" t="str">
        <f t="shared" si="46"/>
        <v/>
      </c>
      <c r="D306" s="70" t="str">
        <f t="shared" si="41"/>
        <v/>
      </c>
      <c r="E306" s="70" t="str">
        <f t="shared" si="42"/>
        <v/>
      </c>
      <c r="F306" s="70" t="str">
        <f t="shared" si="42"/>
        <v/>
      </c>
      <c r="G306" s="70" t="str">
        <f t="shared" si="43"/>
        <v/>
      </c>
      <c r="H306" s="70" t="str">
        <f>IF(M306=0,"",1+COUNTIF(会員コール!$A$1:$A$198,M306))</f>
        <v/>
      </c>
      <c r="I306" s="71"/>
      <c r="J306" s="71" t="str">
        <f t="shared" si="44"/>
        <v/>
      </c>
      <c r="K306" s="14"/>
      <c r="L306" s="15"/>
      <c r="M306">
        <f t="shared" si="45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40"/>
        <v/>
      </c>
      <c r="C307" s="69" t="str">
        <f t="shared" si="46"/>
        <v/>
      </c>
      <c r="D307" s="73" t="str">
        <f t="shared" si="41"/>
        <v/>
      </c>
      <c r="E307" s="73" t="str">
        <f t="shared" si="42"/>
        <v/>
      </c>
      <c r="F307" s="73" t="str">
        <f t="shared" si="42"/>
        <v/>
      </c>
      <c r="G307" s="73" t="str">
        <f t="shared" si="43"/>
        <v/>
      </c>
      <c r="H307" s="73" t="str">
        <f>IF(M307=0,"",1+COUNTIF(会員コール!$A$1:$A$198,M307))</f>
        <v/>
      </c>
      <c r="I307" s="74"/>
      <c r="J307" s="74" t="str">
        <f t="shared" si="44"/>
        <v/>
      </c>
      <c r="K307" s="14"/>
      <c r="L307" s="15"/>
      <c r="M307">
        <f t="shared" si="45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40"/>
        <v/>
      </c>
      <c r="C308" s="69" t="str">
        <f t="shared" si="46"/>
        <v/>
      </c>
      <c r="D308" s="70" t="str">
        <f t="shared" si="41"/>
        <v/>
      </c>
      <c r="E308" s="70" t="str">
        <f t="shared" si="42"/>
        <v/>
      </c>
      <c r="F308" s="70" t="str">
        <f t="shared" si="42"/>
        <v/>
      </c>
      <c r="G308" s="70" t="str">
        <f t="shared" si="43"/>
        <v/>
      </c>
      <c r="H308" s="70" t="str">
        <f>IF(M308=0,"",1+COUNTIF(会員コール!$A$1:$A$198,M308))</f>
        <v/>
      </c>
      <c r="I308" s="71"/>
      <c r="J308" s="71" t="str">
        <f t="shared" si="44"/>
        <v/>
      </c>
      <c r="K308" s="14"/>
      <c r="L308" s="15"/>
      <c r="M308">
        <f t="shared" si="45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40"/>
        <v/>
      </c>
      <c r="C309" s="69" t="str">
        <f t="shared" si="46"/>
        <v/>
      </c>
      <c r="D309" s="73" t="str">
        <f t="shared" si="41"/>
        <v/>
      </c>
      <c r="E309" s="73" t="str">
        <f t="shared" si="42"/>
        <v/>
      </c>
      <c r="F309" s="73" t="str">
        <f t="shared" si="42"/>
        <v/>
      </c>
      <c r="G309" s="73" t="str">
        <f t="shared" si="43"/>
        <v/>
      </c>
      <c r="H309" s="73" t="str">
        <f>IF(M309=0,"",1+COUNTIF(会員コール!$A$1:$A$198,M309))</f>
        <v/>
      </c>
      <c r="I309" s="74"/>
      <c r="J309" s="74" t="str">
        <f t="shared" si="44"/>
        <v/>
      </c>
      <c r="K309" s="14"/>
      <c r="L309" s="15"/>
      <c r="M309">
        <f t="shared" si="45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40"/>
        <v/>
      </c>
      <c r="C310" s="69" t="str">
        <f t="shared" si="46"/>
        <v/>
      </c>
      <c r="D310" s="70" t="str">
        <f t="shared" si="41"/>
        <v/>
      </c>
      <c r="E310" s="70" t="str">
        <f t="shared" si="42"/>
        <v/>
      </c>
      <c r="F310" s="70" t="str">
        <f t="shared" si="42"/>
        <v/>
      </c>
      <c r="G310" s="70" t="str">
        <f t="shared" si="43"/>
        <v/>
      </c>
      <c r="H310" s="70" t="str">
        <f>IF(M310=0,"",1+COUNTIF(会員コール!$A$1:$A$198,M310))</f>
        <v/>
      </c>
      <c r="I310" s="71"/>
      <c r="J310" s="71" t="str">
        <f t="shared" si="44"/>
        <v/>
      </c>
      <c r="K310" s="14"/>
      <c r="L310" s="15"/>
      <c r="M310">
        <f t="shared" si="45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40"/>
        <v/>
      </c>
      <c r="C311" s="69" t="str">
        <f t="shared" si="46"/>
        <v/>
      </c>
      <c r="D311" s="73" t="str">
        <f t="shared" si="41"/>
        <v/>
      </c>
      <c r="E311" s="73" t="str">
        <f t="shared" si="42"/>
        <v/>
      </c>
      <c r="F311" s="73" t="str">
        <f t="shared" si="42"/>
        <v/>
      </c>
      <c r="G311" s="73" t="str">
        <f t="shared" si="43"/>
        <v/>
      </c>
      <c r="H311" s="73" t="str">
        <f>IF(M311=0,"",1+COUNTIF(会員コール!$A$1:$A$198,M311))</f>
        <v/>
      </c>
      <c r="I311" s="74"/>
      <c r="J311" s="74" t="str">
        <f t="shared" si="44"/>
        <v/>
      </c>
      <c r="K311" s="14"/>
      <c r="L311" s="15"/>
      <c r="M311">
        <f t="shared" si="45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si="40"/>
        <v/>
      </c>
      <c r="C312" s="69" t="str">
        <f t="shared" si="46"/>
        <v/>
      </c>
      <c r="D312" s="70" t="str">
        <f t="shared" si="41"/>
        <v/>
      </c>
      <c r="E312" s="70" t="str">
        <f t="shared" ref="E312:F329" si="47">IF(Q312="","",Q312)</f>
        <v/>
      </c>
      <c r="F312" s="70" t="str">
        <f t="shared" si="47"/>
        <v/>
      </c>
      <c r="G312" s="70" t="str">
        <f t="shared" si="43"/>
        <v/>
      </c>
      <c r="H312" s="70" t="str">
        <f>IF(M312=0,"",1+COUNTIF(会員コール!$A$1:$A$198,M312))</f>
        <v/>
      </c>
      <c r="I312" s="71"/>
      <c r="J312" s="71" t="str">
        <f t="shared" si="44"/>
        <v/>
      </c>
      <c r="K312" s="14"/>
      <c r="L312" s="15"/>
      <c r="M312">
        <f t="shared" si="45"/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40"/>
        <v/>
      </c>
      <c r="C313" s="69" t="str">
        <f t="shared" si="46"/>
        <v/>
      </c>
      <c r="D313" s="73" t="str">
        <f t="shared" si="41"/>
        <v/>
      </c>
      <c r="E313" s="73" t="str">
        <f t="shared" si="47"/>
        <v/>
      </c>
      <c r="F313" s="73" t="str">
        <f t="shared" si="47"/>
        <v/>
      </c>
      <c r="G313" s="73" t="str">
        <f t="shared" si="43"/>
        <v/>
      </c>
      <c r="H313" s="73" t="str">
        <f>IF(M313=0,"",1+COUNTIF(会員コール!$A$1:$A$198,M313))</f>
        <v/>
      </c>
      <c r="I313" s="74"/>
      <c r="J313" s="74" t="str">
        <f t="shared" si="44"/>
        <v/>
      </c>
      <c r="K313" s="14"/>
      <c r="L313" s="15"/>
      <c r="M313">
        <f t="shared" si="45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40"/>
        <v/>
      </c>
      <c r="C314" s="69" t="str">
        <f t="shared" si="46"/>
        <v/>
      </c>
      <c r="D314" s="70" t="str">
        <f t="shared" si="41"/>
        <v/>
      </c>
      <c r="E314" s="70" t="str">
        <f t="shared" si="47"/>
        <v/>
      </c>
      <c r="F314" s="70" t="str">
        <f t="shared" si="47"/>
        <v/>
      </c>
      <c r="G314" s="70" t="str">
        <f t="shared" si="43"/>
        <v/>
      </c>
      <c r="H314" s="70" t="str">
        <f>IF(M314=0,"",1+COUNTIF(会員コール!$A$1:$A$198,M314))</f>
        <v/>
      </c>
      <c r="I314" s="71"/>
      <c r="J314" s="71" t="str">
        <f t="shared" si="44"/>
        <v/>
      </c>
      <c r="K314" s="14"/>
      <c r="L314" s="15"/>
      <c r="M314">
        <f t="shared" si="45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40"/>
        <v/>
      </c>
      <c r="C315" s="69" t="str">
        <f t="shared" si="46"/>
        <v/>
      </c>
      <c r="D315" s="73" t="str">
        <f t="shared" si="41"/>
        <v/>
      </c>
      <c r="E315" s="73" t="str">
        <f t="shared" si="47"/>
        <v/>
      </c>
      <c r="F315" s="73" t="str">
        <f t="shared" si="47"/>
        <v/>
      </c>
      <c r="G315" s="73" t="str">
        <f t="shared" si="43"/>
        <v/>
      </c>
      <c r="H315" s="73" t="str">
        <f>IF(M315=0,"",1+COUNTIF(会員コール!$A$1:$A$198,M315))</f>
        <v/>
      </c>
      <c r="I315" s="74"/>
      <c r="J315" s="74" t="str">
        <f t="shared" si="44"/>
        <v/>
      </c>
      <c r="K315" s="14"/>
      <c r="L315" s="15"/>
      <c r="M315">
        <f t="shared" si="45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40"/>
        <v/>
      </c>
      <c r="C316" s="69" t="str">
        <f t="shared" si="46"/>
        <v/>
      </c>
      <c r="D316" s="70" t="str">
        <f t="shared" si="41"/>
        <v/>
      </c>
      <c r="E316" s="70" t="str">
        <f t="shared" si="47"/>
        <v/>
      </c>
      <c r="F316" s="70" t="str">
        <f t="shared" si="47"/>
        <v/>
      </c>
      <c r="G316" s="70" t="str">
        <f t="shared" si="43"/>
        <v/>
      </c>
      <c r="H316" s="70" t="str">
        <f>IF(M316=0,"",1+COUNTIF(会員コール!$A$1:$A$198,M316))</f>
        <v/>
      </c>
      <c r="I316" s="71"/>
      <c r="J316" s="71" t="str">
        <f t="shared" si="44"/>
        <v/>
      </c>
      <c r="K316" s="14"/>
      <c r="L316" s="15"/>
      <c r="M316">
        <f t="shared" si="45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40"/>
        <v/>
      </c>
      <c r="C317" s="69" t="str">
        <f t="shared" si="46"/>
        <v/>
      </c>
      <c r="D317" s="73" t="str">
        <f t="shared" si="41"/>
        <v/>
      </c>
      <c r="E317" s="73" t="str">
        <f t="shared" si="47"/>
        <v/>
      </c>
      <c r="F317" s="73" t="str">
        <f t="shared" si="47"/>
        <v/>
      </c>
      <c r="G317" s="73" t="str">
        <f t="shared" si="43"/>
        <v/>
      </c>
      <c r="H317" s="73" t="str">
        <f>IF(M317=0,"",1+COUNTIF(会員コール!$A$1:$A$198,M317))</f>
        <v/>
      </c>
      <c r="I317" s="74"/>
      <c r="J317" s="74" t="str">
        <f t="shared" si="44"/>
        <v/>
      </c>
      <c r="K317" s="14"/>
      <c r="L317" s="15"/>
      <c r="M317">
        <f t="shared" si="45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40"/>
        <v/>
      </c>
      <c r="C318" s="69" t="str">
        <f t="shared" si="46"/>
        <v/>
      </c>
      <c r="D318" s="70" t="str">
        <f t="shared" si="41"/>
        <v/>
      </c>
      <c r="E318" s="70" t="str">
        <f t="shared" si="47"/>
        <v/>
      </c>
      <c r="F318" s="70" t="str">
        <f t="shared" si="47"/>
        <v/>
      </c>
      <c r="G318" s="70" t="str">
        <f t="shared" si="43"/>
        <v/>
      </c>
      <c r="H318" s="70" t="str">
        <f>IF(M318=0,"",1+COUNTIF(会員コール!$A$1:$A$198,M318))</f>
        <v/>
      </c>
      <c r="I318" s="71"/>
      <c r="J318" s="71" t="str">
        <f t="shared" si="44"/>
        <v/>
      </c>
      <c r="K318" s="14"/>
      <c r="L318" s="15"/>
      <c r="M318">
        <f t="shared" si="45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40"/>
        <v/>
      </c>
      <c r="C319" s="69" t="str">
        <f t="shared" si="46"/>
        <v/>
      </c>
      <c r="D319" s="73" t="str">
        <f t="shared" si="41"/>
        <v/>
      </c>
      <c r="E319" s="73" t="str">
        <f t="shared" si="47"/>
        <v/>
      </c>
      <c r="F319" s="73" t="str">
        <f t="shared" si="47"/>
        <v/>
      </c>
      <c r="G319" s="73" t="str">
        <f t="shared" si="43"/>
        <v/>
      </c>
      <c r="H319" s="73" t="str">
        <f>IF(M319=0,"",1+COUNTIF(会員コール!$A$1:$A$198,M319))</f>
        <v/>
      </c>
      <c r="I319" s="74"/>
      <c r="J319" s="74" t="str">
        <f t="shared" si="44"/>
        <v/>
      </c>
      <c r="K319" s="14"/>
      <c r="L319" s="15"/>
      <c r="M319">
        <f t="shared" si="45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40"/>
        <v/>
      </c>
      <c r="C320" s="69" t="str">
        <f t="shared" si="46"/>
        <v/>
      </c>
      <c r="D320" s="70" t="str">
        <f t="shared" si="41"/>
        <v/>
      </c>
      <c r="E320" s="70" t="str">
        <f t="shared" si="47"/>
        <v/>
      </c>
      <c r="F320" s="70" t="str">
        <f t="shared" si="47"/>
        <v/>
      </c>
      <c r="G320" s="70" t="str">
        <f t="shared" si="43"/>
        <v/>
      </c>
      <c r="H320" s="70" t="str">
        <f>IF(M320=0,"",1+COUNTIF(会員コール!$A$1:$A$198,M320))</f>
        <v/>
      </c>
      <c r="I320" s="71"/>
      <c r="J320" s="71" t="str">
        <f t="shared" si="44"/>
        <v/>
      </c>
      <c r="K320" s="14"/>
      <c r="L320" s="15"/>
      <c r="M320">
        <f t="shared" si="45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40"/>
        <v/>
      </c>
      <c r="C321" s="69" t="str">
        <f t="shared" si="46"/>
        <v/>
      </c>
      <c r="D321" s="70" t="str">
        <f t="shared" si="41"/>
        <v/>
      </c>
      <c r="E321" s="70" t="str">
        <f t="shared" si="47"/>
        <v/>
      </c>
      <c r="F321" s="70" t="str">
        <f t="shared" si="47"/>
        <v/>
      </c>
      <c r="G321" s="70" t="str">
        <f t="shared" si="43"/>
        <v/>
      </c>
      <c r="H321" s="70" t="str">
        <f>IF(M321=0,"",1+COUNTIF(会員コール!$A$1:$A$198,M321))</f>
        <v/>
      </c>
      <c r="I321" s="71"/>
      <c r="J321" s="71" t="str">
        <f t="shared" si="44"/>
        <v/>
      </c>
      <c r="K321" s="14"/>
      <c r="L321" s="15"/>
      <c r="M321">
        <f t="shared" si="45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40"/>
        <v/>
      </c>
      <c r="C322" s="69" t="str">
        <f t="shared" si="46"/>
        <v/>
      </c>
      <c r="D322" s="73" t="str">
        <f t="shared" si="41"/>
        <v/>
      </c>
      <c r="E322" s="73" t="str">
        <f t="shared" si="47"/>
        <v/>
      </c>
      <c r="F322" s="73" t="str">
        <f t="shared" si="47"/>
        <v/>
      </c>
      <c r="G322" s="73" t="str">
        <f t="shared" si="43"/>
        <v/>
      </c>
      <c r="H322" s="73" t="str">
        <f>IF(M322=0,"",1+COUNTIF(会員コール!$A$1:$A$198,M322))</f>
        <v/>
      </c>
      <c r="I322" s="74"/>
      <c r="J322" s="74" t="str">
        <f t="shared" si="44"/>
        <v/>
      </c>
      <c r="K322" s="14"/>
      <c r="L322" s="15"/>
      <c r="M322">
        <f t="shared" si="45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40"/>
        <v/>
      </c>
      <c r="C323" s="69" t="str">
        <f t="shared" si="46"/>
        <v/>
      </c>
      <c r="D323" s="70" t="str">
        <f t="shared" si="41"/>
        <v/>
      </c>
      <c r="E323" s="70" t="str">
        <f t="shared" si="47"/>
        <v/>
      </c>
      <c r="F323" s="70" t="str">
        <f t="shared" si="47"/>
        <v/>
      </c>
      <c r="G323" s="70" t="str">
        <f t="shared" si="43"/>
        <v/>
      </c>
      <c r="H323" s="70" t="str">
        <f>IF(M323=0,"",1+COUNTIF(会員コール!$A$1:$A$198,M323))</f>
        <v/>
      </c>
      <c r="I323" s="71"/>
      <c r="J323" s="71" t="str">
        <f t="shared" si="44"/>
        <v/>
      </c>
      <c r="K323" s="14"/>
      <c r="L323" s="15"/>
      <c r="M323">
        <f t="shared" si="45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40"/>
        <v/>
      </c>
      <c r="C324" s="69" t="str">
        <f t="shared" si="46"/>
        <v/>
      </c>
      <c r="D324" s="73" t="str">
        <f t="shared" si="41"/>
        <v/>
      </c>
      <c r="E324" s="73" t="str">
        <f t="shared" si="47"/>
        <v/>
      </c>
      <c r="F324" s="73" t="str">
        <f t="shared" si="47"/>
        <v/>
      </c>
      <c r="G324" s="73" t="str">
        <f t="shared" si="43"/>
        <v/>
      </c>
      <c r="H324" s="73" t="str">
        <f>IF(M324=0,"",1+COUNTIF(会員コール!$A$1:$A$198,M324))</f>
        <v/>
      </c>
      <c r="I324" s="74"/>
      <c r="J324" s="74" t="str">
        <f t="shared" si="44"/>
        <v/>
      </c>
      <c r="K324" s="14"/>
      <c r="L324" s="15"/>
      <c r="M324">
        <f t="shared" si="45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40"/>
        <v/>
      </c>
      <c r="C325" s="69" t="str">
        <f t="shared" si="46"/>
        <v/>
      </c>
      <c r="D325" s="70" t="str">
        <f t="shared" si="41"/>
        <v/>
      </c>
      <c r="E325" s="70" t="str">
        <f t="shared" si="47"/>
        <v/>
      </c>
      <c r="F325" s="70" t="str">
        <f t="shared" si="47"/>
        <v/>
      </c>
      <c r="G325" s="70" t="str">
        <f t="shared" si="43"/>
        <v/>
      </c>
      <c r="H325" s="70" t="str">
        <f>IF(M325=0,"",1+COUNTIF(会員コール!$A$1:$A$198,M325))</f>
        <v/>
      </c>
      <c r="I325" s="71"/>
      <c r="J325" s="71" t="str">
        <f t="shared" si="44"/>
        <v/>
      </c>
      <c r="K325" s="14"/>
      <c r="L325" s="15"/>
      <c r="M325">
        <f t="shared" si="45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40"/>
        <v/>
      </c>
      <c r="C326" s="69" t="str">
        <f t="shared" si="46"/>
        <v/>
      </c>
      <c r="D326" s="73" t="str">
        <f t="shared" si="41"/>
        <v/>
      </c>
      <c r="E326" s="73" t="str">
        <f t="shared" si="47"/>
        <v/>
      </c>
      <c r="F326" s="73" t="str">
        <f t="shared" si="47"/>
        <v/>
      </c>
      <c r="G326" s="73" t="str">
        <f t="shared" si="43"/>
        <v/>
      </c>
      <c r="H326" s="73" t="str">
        <f>IF(M326=0,"",1+COUNTIF(会員コール!$A$1:$A$198,M326))</f>
        <v/>
      </c>
      <c r="I326" s="74"/>
      <c r="J326" s="74" t="str">
        <f t="shared" si="44"/>
        <v/>
      </c>
      <c r="K326" s="14"/>
      <c r="L326" s="15"/>
      <c r="M326">
        <f t="shared" si="45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40"/>
        <v/>
      </c>
      <c r="C327" s="69" t="str">
        <f t="shared" si="46"/>
        <v/>
      </c>
      <c r="D327" s="70" t="str">
        <f t="shared" si="41"/>
        <v/>
      </c>
      <c r="E327" s="70" t="str">
        <f t="shared" si="47"/>
        <v/>
      </c>
      <c r="F327" s="70" t="str">
        <f t="shared" si="47"/>
        <v/>
      </c>
      <c r="G327" s="70" t="str">
        <f t="shared" si="43"/>
        <v/>
      </c>
      <c r="H327" s="70" t="str">
        <f>IF(M327=0,"",1+COUNTIF(会員コール!$A$1:$A$198,M327))</f>
        <v/>
      </c>
      <c r="I327" s="71"/>
      <c r="J327" s="71" t="str">
        <f t="shared" si="44"/>
        <v/>
      </c>
      <c r="K327" s="14"/>
      <c r="L327" s="15"/>
      <c r="M327">
        <f t="shared" si="45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40"/>
        <v/>
      </c>
      <c r="C328" s="69" t="str">
        <f t="shared" si="46"/>
        <v/>
      </c>
      <c r="D328" s="70" t="str">
        <f t="shared" si="41"/>
        <v/>
      </c>
      <c r="E328" s="70" t="str">
        <f t="shared" si="47"/>
        <v/>
      </c>
      <c r="F328" s="70" t="str">
        <f t="shared" si="47"/>
        <v/>
      </c>
      <c r="G328" s="70" t="str">
        <f t="shared" si="43"/>
        <v/>
      </c>
      <c r="H328" s="70" t="str">
        <f>IF(M328=0,"",1+COUNTIF(会員コール!$A$1:$A$198,M328))</f>
        <v/>
      </c>
      <c r="I328" s="71"/>
      <c r="J328" s="71" t="str">
        <f t="shared" si="44"/>
        <v/>
      </c>
      <c r="K328" s="14"/>
      <c r="L328" s="15"/>
      <c r="M328">
        <f t="shared" si="45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40"/>
        <v/>
      </c>
      <c r="C329" s="76" t="str">
        <f>IF(P329="","",LEFT(P329,6))</f>
        <v/>
      </c>
      <c r="D329" s="77" t="str">
        <f t="shared" si="41"/>
        <v/>
      </c>
      <c r="E329" s="77" t="str">
        <f t="shared" si="47"/>
        <v/>
      </c>
      <c r="F329" s="77" t="str">
        <f t="shared" si="47"/>
        <v/>
      </c>
      <c r="G329" s="77" t="str">
        <f t="shared" si="43"/>
        <v/>
      </c>
      <c r="H329" s="77" t="str">
        <f>IF(M329=0,"",1+COUNTIF(会員コール!$A$1:$A$198,M329))</f>
        <v/>
      </c>
      <c r="I329" s="78"/>
      <c r="J329" s="78" t="str">
        <f t="shared" si="44"/>
        <v/>
      </c>
      <c r="K329" s="14"/>
      <c r="L329" s="15"/>
      <c r="M329">
        <f t="shared" si="45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9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10</v>
      </c>
      <c r="C332" s="170"/>
      <c r="D332" s="47" t="str">
        <f>基本データ入力!$B$8</f>
        <v>JA1QRZ</v>
      </c>
      <c r="E332" s="52" t="s">
        <v>136</v>
      </c>
      <c r="F332" s="47" t="s">
        <v>311</v>
      </c>
      <c r="G332" s="171" t="s">
        <v>137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11</v>
      </c>
      <c r="C333" s="91" t="s">
        <v>411</v>
      </c>
      <c r="D333" s="18" t="s">
        <v>12</v>
      </c>
      <c r="E333" s="172" t="s">
        <v>13</v>
      </c>
      <c r="F333" s="172"/>
      <c r="G333" s="18" t="s">
        <v>14</v>
      </c>
      <c r="H333" s="17" t="s">
        <v>15</v>
      </c>
      <c r="I333" s="18" t="s">
        <v>16</v>
      </c>
      <c r="J333" s="18" t="s">
        <v>17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84" si="48">IF(O335="","",O335)</f>
        <v/>
      </c>
      <c r="C335" s="65" t="str">
        <f>IF(P335="","",LEFT(P335,6))</f>
        <v/>
      </c>
      <c r="D335" s="66" t="str">
        <f t="shared" ref="D335:D384" si="49">IF(N335="","",N335)</f>
        <v/>
      </c>
      <c r="E335" s="66" t="str">
        <f t="shared" ref="E335:F366" si="50">IF(Q335="","",Q335)</f>
        <v/>
      </c>
      <c r="F335" s="66" t="str">
        <f t="shared" si="50"/>
        <v/>
      </c>
      <c r="G335" s="66" t="str">
        <f t="shared" ref="G335:G384" si="51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84" si="52">IF(T335="","",T335)</f>
        <v/>
      </c>
      <c r="K335" s="14"/>
      <c r="L335" s="49"/>
      <c r="M335">
        <f t="shared" ref="M335:M384" si="53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48"/>
        <v/>
      </c>
      <c r="C336" s="69" t="str">
        <f>IF(P336="","",LEFT(P336,6))</f>
        <v/>
      </c>
      <c r="D336" s="70" t="str">
        <f t="shared" si="49"/>
        <v/>
      </c>
      <c r="E336" s="70" t="str">
        <f t="shared" si="50"/>
        <v/>
      </c>
      <c r="F336" s="70" t="str">
        <f t="shared" si="50"/>
        <v/>
      </c>
      <c r="G336" s="70" t="str">
        <f t="shared" si="51"/>
        <v/>
      </c>
      <c r="H336" s="70" t="str">
        <f>IF(M336=0,"",1+COUNTIF(会員コール!$A$1:$A$198,M336))</f>
        <v/>
      </c>
      <c r="I336" s="71"/>
      <c r="J336" s="71" t="str">
        <f t="shared" si="52"/>
        <v/>
      </c>
      <c r="K336" s="14"/>
      <c r="L336" s="49"/>
      <c r="M336">
        <f t="shared" si="53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48"/>
        <v/>
      </c>
      <c r="C337" s="69" t="str">
        <f t="shared" ref="C337:C383" si="54">IF(P337="","",LEFT(P337,6))</f>
        <v/>
      </c>
      <c r="D337" s="70" t="str">
        <f t="shared" si="49"/>
        <v/>
      </c>
      <c r="E337" s="70" t="str">
        <f t="shared" si="50"/>
        <v/>
      </c>
      <c r="F337" s="70" t="str">
        <f t="shared" si="50"/>
        <v/>
      </c>
      <c r="G337" s="70" t="str">
        <f t="shared" si="51"/>
        <v/>
      </c>
      <c r="H337" s="70" t="str">
        <f>IF(M337=0,"",1+COUNTIF(会員コール!$A$1:$A$198,M337))</f>
        <v/>
      </c>
      <c r="I337" s="71"/>
      <c r="J337" s="71" t="str">
        <f t="shared" si="52"/>
        <v/>
      </c>
      <c r="K337" s="14"/>
      <c r="L337" s="49"/>
      <c r="M337">
        <f t="shared" si="53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48"/>
        <v/>
      </c>
      <c r="C338" s="69" t="str">
        <f t="shared" si="54"/>
        <v/>
      </c>
      <c r="D338" s="70" t="str">
        <f t="shared" si="49"/>
        <v/>
      </c>
      <c r="E338" s="70" t="str">
        <f t="shared" si="50"/>
        <v/>
      </c>
      <c r="F338" s="70" t="str">
        <f t="shared" si="50"/>
        <v/>
      </c>
      <c r="G338" s="70" t="str">
        <f t="shared" si="51"/>
        <v/>
      </c>
      <c r="H338" s="70" t="str">
        <f>IF(M338=0,"",1+COUNTIF(会員コール!$A$1:$A$198,M338))</f>
        <v/>
      </c>
      <c r="I338" s="71"/>
      <c r="J338" s="71" t="str">
        <f t="shared" si="52"/>
        <v/>
      </c>
      <c r="K338" s="14"/>
      <c r="L338" s="49"/>
      <c r="M338">
        <f t="shared" si="53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48"/>
        <v/>
      </c>
      <c r="C339" s="69" t="str">
        <f t="shared" si="54"/>
        <v/>
      </c>
      <c r="D339" s="70" t="str">
        <f t="shared" si="49"/>
        <v/>
      </c>
      <c r="E339" s="70" t="str">
        <f t="shared" si="50"/>
        <v/>
      </c>
      <c r="F339" s="70" t="str">
        <f t="shared" si="50"/>
        <v/>
      </c>
      <c r="G339" s="70" t="str">
        <f t="shared" si="51"/>
        <v/>
      </c>
      <c r="H339" s="70" t="str">
        <f>IF(M339=0,"",1+COUNTIF(会員コール!$A$1:$A$198,M339))</f>
        <v/>
      </c>
      <c r="I339" s="71"/>
      <c r="J339" s="71" t="str">
        <f t="shared" si="52"/>
        <v/>
      </c>
      <c r="K339" s="14"/>
      <c r="L339" s="49"/>
      <c r="M339">
        <f t="shared" si="53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48"/>
        <v/>
      </c>
      <c r="C340" s="69" t="str">
        <f t="shared" si="54"/>
        <v/>
      </c>
      <c r="D340" s="70" t="str">
        <f t="shared" si="49"/>
        <v/>
      </c>
      <c r="E340" s="70" t="str">
        <f t="shared" si="50"/>
        <v/>
      </c>
      <c r="F340" s="70" t="str">
        <f t="shared" si="50"/>
        <v/>
      </c>
      <c r="G340" s="70" t="str">
        <f t="shared" si="51"/>
        <v/>
      </c>
      <c r="H340" s="70" t="str">
        <f>IF(M340=0,"",1+COUNTIF(会員コール!$A$1:$A$198,M340))</f>
        <v/>
      </c>
      <c r="I340" s="71"/>
      <c r="J340" s="71" t="str">
        <f t="shared" si="52"/>
        <v/>
      </c>
      <c r="K340" s="14"/>
      <c r="L340" s="49"/>
      <c r="M340">
        <f t="shared" si="53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48"/>
        <v/>
      </c>
      <c r="C341" s="69" t="str">
        <f t="shared" si="54"/>
        <v/>
      </c>
      <c r="D341" s="70" t="str">
        <f t="shared" si="49"/>
        <v/>
      </c>
      <c r="E341" s="70" t="str">
        <f t="shared" si="50"/>
        <v/>
      </c>
      <c r="F341" s="70" t="str">
        <f t="shared" si="50"/>
        <v/>
      </c>
      <c r="G341" s="70" t="str">
        <f t="shared" si="51"/>
        <v/>
      </c>
      <c r="H341" s="70" t="str">
        <f>IF(M341=0,"",1+COUNTIF(会員コール!$A$1:$A$198,M341))</f>
        <v/>
      </c>
      <c r="I341" s="71"/>
      <c r="J341" s="71" t="str">
        <f t="shared" si="52"/>
        <v/>
      </c>
      <c r="K341" s="14"/>
      <c r="L341" s="49"/>
      <c r="M341">
        <f t="shared" si="53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48"/>
        <v/>
      </c>
      <c r="C342" s="69" t="str">
        <f t="shared" si="54"/>
        <v/>
      </c>
      <c r="D342" s="70" t="str">
        <f t="shared" si="49"/>
        <v/>
      </c>
      <c r="E342" s="70" t="str">
        <f t="shared" si="50"/>
        <v/>
      </c>
      <c r="F342" s="70" t="str">
        <f t="shared" si="50"/>
        <v/>
      </c>
      <c r="G342" s="70" t="str">
        <f t="shared" si="51"/>
        <v/>
      </c>
      <c r="H342" s="70" t="str">
        <f>IF(M342=0,"",1+COUNTIF(会員コール!$A$1:$A$198,M342))</f>
        <v/>
      </c>
      <c r="I342" s="71"/>
      <c r="J342" s="71" t="str">
        <f t="shared" si="52"/>
        <v/>
      </c>
      <c r="K342" s="14"/>
      <c r="L342" s="49"/>
      <c r="M342">
        <f t="shared" si="53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48"/>
        <v/>
      </c>
      <c r="C343" s="69" t="str">
        <f t="shared" si="54"/>
        <v/>
      </c>
      <c r="D343" s="70" t="str">
        <f t="shared" si="49"/>
        <v/>
      </c>
      <c r="E343" s="70" t="str">
        <f t="shared" si="50"/>
        <v/>
      </c>
      <c r="F343" s="70" t="str">
        <f t="shared" si="50"/>
        <v/>
      </c>
      <c r="G343" s="70" t="str">
        <f t="shared" si="51"/>
        <v/>
      </c>
      <c r="H343" s="70" t="str">
        <f>IF(M343=0,"",1+COUNTIF(会員コール!$A$1:$A$198,M343))</f>
        <v/>
      </c>
      <c r="I343" s="71"/>
      <c r="J343" s="71" t="str">
        <f t="shared" si="52"/>
        <v/>
      </c>
      <c r="K343" s="14"/>
      <c r="L343" s="49"/>
      <c r="M343">
        <f t="shared" si="53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48"/>
        <v/>
      </c>
      <c r="C344" s="69" t="str">
        <f t="shared" si="54"/>
        <v/>
      </c>
      <c r="D344" s="70" t="str">
        <f t="shared" si="49"/>
        <v/>
      </c>
      <c r="E344" s="70" t="str">
        <f t="shared" si="50"/>
        <v/>
      </c>
      <c r="F344" s="70" t="str">
        <f t="shared" si="50"/>
        <v/>
      </c>
      <c r="G344" s="70" t="str">
        <f t="shared" si="51"/>
        <v/>
      </c>
      <c r="H344" s="70" t="str">
        <f>IF(M344=0,"",1+COUNTIF(会員コール!$A$1:$A$198,M344))</f>
        <v/>
      </c>
      <c r="I344" s="71"/>
      <c r="J344" s="71" t="str">
        <f t="shared" si="52"/>
        <v/>
      </c>
      <c r="K344" s="14"/>
      <c r="L344" s="49"/>
      <c r="M344">
        <f t="shared" si="53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48"/>
        <v/>
      </c>
      <c r="C345" s="69" t="str">
        <f t="shared" si="54"/>
        <v/>
      </c>
      <c r="D345" s="70" t="str">
        <f t="shared" si="49"/>
        <v/>
      </c>
      <c r="E345" s="70" t="str">
        <f t="shared" si="50"/>
        <v/>
      </c>
      <c r="F345" s="70" t="str">
        <f t="shared" si="50"/>
        <v/>
      </c>
      <c r="G345" s="70" t="str">
        <f t="shared" si="51"/>
        <v/>
      </c>
      <c r="H345" s="70" t="str">
        <f>IF(M345=0,"",1+COUNTIF(会員コール!$A$1:$A$198,M345))</f>
        <v/>
      </c>
      <c r="I345" s="71"/>
      <c r="J345" s="71" t="str">
        <f t="shared" si="52"/>
        <v/>
      </c>
      <c r="K345" s="14"/>
      <c r="L345" s="49"/>
      <c r="M345">
        <f t="shared" si="53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48"/>
        <v/>
      </c>
      <c r="C346" s="69" t="str">
        <f t="shared" si="54"/>
        <v/>
      </c>
      <c r="D346" s="70" t="str">
        <f t="shared" si="49"/>
        <v/>
      </c>
      <c r="E346" s="70" t="str">
        <f t="shared" si="50"/>
        <v/>
      </c>
      <c r="F346" s="70" t="str">
        <f t="shared" si="50"/>
        <v/>
      </c>
      <c r="G346" s="70" t="str">
        <f t="shared" si="51"/>
        <v/>
      </c>
      <c r="H346" s="70" t="str">
        <f>IF(M346=0,"",1+COUNTIF(会員コール!$A$1:$A$198,M346))</f>
        <v/>
      </c>
      <c r="I346" s="71"/>
      <c r="J346" s="71" t="str">
        <f t="shared" si="52"/>
        <v/>
      </c>
      <c r="K346" s="14"/>
      <c r="L346" s="49"/>
      <c r="M346">
        <f t="shared" si="53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48"/>
        <v/>
      </c>
      <c r="C347" s="69" t="str">
        <f t="shared" si="54"/>
        <v/>
      </c>
      <c r="D347" s="70" t="str">
        <f t="shared" si="49"/>
        <v/>
      </c>
      <c r="E347" s="70" t="str">
        <f t="shared" si="50"/>
        <v/>
      </c>
      <c r="F347" s="70" t="str">
        <f t="shared" si="50"/>
        <v/>
      </c>
      <c r="G347" s="70" t="str">
        <f t="shared" si="51"/>
        <v/>
      </c>
      <c r="H347" s="70" t="str">
        <f>IF(M347=0,"",1+COUNTIF(会員コール!$A$1:$A$198,M347))</f>
        <v/>
      </c>
      <c r="I347" s="71"/>
      <c r="J347" s="71" t="str">
        <f t="shared" si="52"/>
        <v/>
      </c>
      <c r="K347" s="14"/>
      <c r="L347" s="49"/>
      <c r="M347">
        <f t="shared" si="53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48"/>
        <v/>
      </c>
      <c r="C348" s="69" t="str">
        <f t="shared" si="54"/>
        <v/>
      </c>
      <c r="D348" s="70" t="str">
        <f t="shared" si="49"/>
        <v/>
      </c>
      <c r="E348" s="70" t="str">
        <f t="shared" si="50"/>
        <v/>
      </c>
      <c r="F348" s="70" t="str">
        <f t="shared" si="50"/>
        <v/>
      </c>
      <c r="G348" s="70" t="str">
        <f t="shared" si="51"/>
        <v/>
      </c>
      <c r="H348" s="70" t="str">
        <f>IF(M348=0,"",1+COUNTIF(会員コール!$A$1:$A$198,M348))</f>
        <v/>
      </c>
      <c r="I348" s="71"/>
      <c r="J348" s="71" t="str">
        <f t="shared" si="52"/>
        <v/>
      </c>
      <c r="K348" s="14"/>
      <c r="L348" s="49"/>
      <c r="M348">
        <f t="shared" si="53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48"/>
        <v/>
      </c>
      <c r="C349" s="69" t="str">
        <f t="shared" si="54"/>
        <v/>
      </c>
      <c r="D349" s="70" t="str">
        <f t="shared" si="49"/>
        <v/>
      </c>
      <c r="E349" s="70" t="str">
        <f t="shared" si="50"/>
        <v/>
      </c>
      <c r="F349" s="70" t="str">
        <f t="shared" si="50"/>
        <v/>
      </c>
      <c r="G349" s="70" t="str">
        <f t="shared" si="51"/>
        <v/>
      </c>
      <c r="H349" s="70" t="str">
        <f>IF(M349=0,"",1+COUNTIF(会員コール!$A$1:$A$198,M349))</f>
        <v/>
      </c>
      <c r="I349" s="71"/>
      <c r="J349" s="71" t="str">
        <f t="shared" si="52"/>
        <v/>
      </c>
      <c r="K349" s="14"/>
      <c r="L349" s="49"/>
      <c r="M349">
        <f t="shared" si="53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48"/>
        <v/>
      </c>
      <c r="C350" s="69" t="str">
        <f t="shared" si="54"/>
        <v/>
      </c>
      <c r="D350" s="70" t="str">
        <f t="shared" si="49"/>
        <v/>
      </c>
      <c r="E350" s="70" t="str">
        <f t="shared" si="50"/>
        <v/>
      </c>
      <c r="F350" s="70" t="str">
        <f t="shared" si="50"/>
        <v/>
      </c>
      <c r="G350" s="70" t="str">
        <f t="shared" si="51"/>
        <v/>
      </c>
      <c r="H350" s="70" t="str">
        <f>IF(M350=0,"",1+COUNTIF(会員コール!$A$1:$A$198,M350))</f>
        <v/>
      </c>
      <c r="I350" s="71"/>
      <c r="J350" s="71" t="str">
        <f t="shared" si="52"/>
        <v/>
      </c>
      <c r="K350" s="14"/>
      <c r="L350" s="49"/>
      <c r="M350">
        <f t="shared" si="53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48"/>
        <v/>
      </c>
      <c r="C351" s="69" t="str">
        <f t="shared" si="54"/>
        <v/>
      </c>
      <c r="D351" s="70" t="str">
        <f t="shared" si="49"/>
        <v/>
      </c>
      <c r="E351" s="70" t="str">
        <f t="shared" si="50"/>
        <v/>
      </c>
      <c r="F351" s="70" t="str">
        <f t="shared" si="50"/>
        <v/>
      </c>
      <c r="G351" s="70" t="str">
        <f t="shared" si="51"/>
        <v/>
      </c>
      <c r="H351" s="70" t="str">
        <f>IF(M351=0,"",1+COUNTIF(会員コール!$A$1:$A$198,M351))</f>
        <v/>
      </c>
      <c r="I351" s="71"/>
      <c r="J351" s="71" t="str">
        <f t="shared" si="52"/>
        <v/>
      </c>
      <c r="K351" s="14"/>
      <c r="L351" s="15"/>
      <c r="M351">
        <f t="shared" si="53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48"/>
        <v/>
      </c>
      <c r="C352" s="69" t="str">
        <f t="shared" si="54"/>
        <v/>
      </c>
      <c r="D352" s="73" t="str">
        <f t="shared" si="49"/>
        <v/>
      </c>
      <c r="E352" s="73" t="str">
        <f t="shared" si="50"/>
        <v/>
      </c>
      <c r="F352" s="73" t="str">
        <f t="shared" si="50"/>
        <v/>
      </c>
      <c r="G352" s="73" t="str">
        <f t="shared" si="51"/>
        <v/>
      </c>
      <c r="H352" s="73" t="str">
        <f>IF(M352=0,"",1+COUNTIF(会員コール!$A$1:$A$198,M352))</f>
        <v/>
      </c>
      <c r="I352" s="74"/>
      <c r="J352" s="74" t="str">
        <f t="shared" si="52"/>
        <v/>
      </c>
      <c r="K352" s="14"/>
      <c r="L352" s="15"/>
      <c r="M352">
        <f t="shared" si="53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48"/>
        <v/>
      </c>
      <c r="C353" s="69" t="str">
        <f t="shared" si="54"/>
        <v/>
      </c>
      <c r="D353" s="70" t="str">
        <f t="shared" si="49"/>
        <v/>
      </c>
      <c r="E353" s="70" t="str">
        <f t="shared" si="50"/>
        <v/>
      </c>
      <c r="F353" s="70" t="str">
        <f t="shared" si="50"/>
        <v/>
      </c>
      <c r="G353" s="70" t="str">
        <f t="shared" si="51"/>
        <v/>
      </c>
      <c r="H353" s="70" t="str">
        <f>IF(M353=0,"",1+COUNTIF(会員コール!$A$1:$A$198,M353))</f>
        <v/>
      </c>
      <c r="I353" s="71"/>
      <c r="J353" s="71" t="str">
        <f t="shared" si="52"/>
        <v/>
      </c>
      <c r="K353" s="14"/>
      <c r="L353" s="15"/>
      <c r="M353">
        <f t="shared" si="53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48"/>
        <v/>
      </c>
      <c r="C354" s="69" t="str">
        <f t="shared" si="54"/>
        <v/>
      </c>
      <c r="D354" s="70" t="str">
        <f t="shared" si="49"/>
        <v/>
      </c>
      <c r="E354" s="70" t="str">
        <f t="shared" si="50"/>
        <v/>
      </c>
      <c r="F354" s="70" t="str">
        <f t="shared" si="50"/>
        <v/>
      </c>
      <c r="G354" s="70" t="str">
        <f t="shared" si="51"/>
        <v/>
      </c>
      <c r="H354" s="70" t="str">
        <f>IF(M354=0,"",1+COUNTIF(会員コール!$A$1:$A$198,M354))</f>
        <v/>
      </c>
      <c r="I354" s="71"/>
      <c r="J354" s="71" t="str">
        <f t="shared" si="52"/>
        <v/>
      </c>
      <c r="K354" s="14"/>
      <c r="L354" s="15"/>
      <c r="M354">
        <f t="shared" si="53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48"/>
        <v/>
      </c>
      <c r="C355" s="69" t="str">
        <f t="shared" si="54"/>
        <v/>
      </c>
      <c r="D355" s="70" t="str">
        <f t="shared" si="49"/>
        <v/>
      </c>
      <c r="E355" s="70" t="str">
        <f t="shared" si="50"/>
        <v/>
      </c>
      <c r="F355" s="70" t="str">
        <f t="shared" si="50"/>
        <v/>
      </c>
      <c r="G355" s="70" t="str">
        <f t="shared" si="51"/>
        <v/>
      </c>
      <c r="H355" s="70" t="str">
        <f>IF(M355=0,"",1+COUNTIF(会員コール!$A$1:$A$198,M355))</f>
        <v/>
      </c>
      <c r="I355" s="71"/>
      <c r="J355" s="71" t="str">
        <f t="shared" si="52"/>
        <v/>
      </c>
      <c r="K355" s="14"/>
      <c r="L355" s="15"/>
      <c r="M355">
        <f t="shared" si="53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48"/>
        <v/>
      </c>
      <c r="C356" s="69" t="str">
        <f t="shared" si="54"/>
        <v/>
      </c>
      <c r="D356" s="70" t="str">
        <f t="shared" si="49"/>
        <v/>
      </c>
      <c r="E356" s="70" t="str">
        <f t="shared" si="50"/>
        <v/>
      </c>
      <c r="F356" s="70" t="str">
        <f t="shared" si="50"/>
        <v/>
      </c>
      <c r="G356" s="70" t="str">
        <f t="shared" si="51"/>
        <v/>
      </c>
      <c r="H356" s="70" t="str">
        <f>IF(M356=0,"",1+COUNTIF(会員コール!$A$1:$A$198,M356))</f>
        <v/>
      </c>
      <c r="I356" s="71"/>
      <c r="J356" s="71" t="str">
        <f t="shared" si="52"/>
        <v/>
      </c>
      <c r="K356" s="14"/>
      <c r="L356" s="15"/>
      <c r="M356">
        <f t="shared" si="53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48"/>
        <v/>
      </c>
      <c r="C357" s="69" t="str">
        <f t="shared" si="54"/>
        <v/>
      </c>
      <c r="D357" s="70" t="str">
        <f t="shared" si="49"/>
        <v/>
      </c>
      <c r="E357" s="70" t="str">
        <f t="shared" si="50"/>
        <v/>
      </c>
      <c r="F357" s="70" t="str">
        <f t="shared" si="50"/>
        <v/>
      </c>
      <c r="G357" s="70" t="str">
        <f t="shared" si="51"/>
        <v/>
      </c>
      <c r="H357" s="70" t="str">
        <f>IF(M357=0,"",1+COUNTIF(会員コール!$A$1:$A$198,M357))</f>
        <v/>
      </c>
      <c r="I357" s="71"/>
      <c r="J357" s="71" t="str">
        <f t="shared" si="52"/>
        <v/>
      </c>
      <c r="K357" s="14"/>
      <c r="L357" s="15"/>
      <c r="M357">
        <f t="shared" si="53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48"/>
        <v/>
      </c>
      <c r="C358" s="69" t="str">
        <f t="shared" si="54"/>
        <v/>
      </c>
      <c r="D358" s="70" t="str">
        <f t="shared" si="49"/>
        <v/>
      </c>
      <c r="E358" s="70" t="str">
        <f t="shared" si="50"/>
        <v/>
      </c>
      <c r="F358" s="70" t="str">
        <f t="shared" si="50"/>
        <v/>
      </c>
      <c r="G358" s="70" t="str">
        <f t="shared" si="51"/>
        <v/>
      </c>
      <c r="H358" s="70" t="str">
        <f>IF(M358=0,"",1+COUNTIF(会員コール!$A$1:$A$198,M358))</f>
        <v/>
      </c>
      <c r="I358" s="71"/>
      <c r="J358" s="71" t="str">
        <f t="shared" si="52"/>
        <v/>
      </c>
      <c r="K358" s="14"/>
      <c r="L358" s="15"/>
      <c r="M358">
        <f t="shared" si="53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48"/>
        <v/>
      </c>
      <c r="C359" s="69" t="str">
        <f t="shared" si="54"/>
        <v/>
      </c>
      <c r="D359" s="70" t="str">
        <f t="shared" si="49"/>
        <v/>
      </c>
      <c r="E359" s="70" t="str">
        <f t="shared" si="50"/>
        <v/>
      </c>
      <c r="F359" s="70" t="str">
        <f t="shared" si="50"/>
        <v/>
      </c>
      <c r="G359" s="70" t="str">
        <f t="shared" si="51"/>
        <v/>
      </c>
      <c r="H359" s="70" t="str">
        <f>IF(M359=0,"",1+COUNTIF(会員コール!$A$1:$A$198,M359))</f>
        <v/>
      </c>
      <c r="I359" s="71"/>
      <c r="J359" s="71" t="str">
        <f t="shared" si="52"/>
        <v/>
      </c>
      <c r="K359" s="14"/>
      <c r="L359" s="15"/>
      <c r="M359">
        <f t="shared" si="53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48"/>
        <v/>
      </c>
      <c r="C360" s="69" t="str">
        <f t="shared" si="54"/>
        <v/>
      </c>
      <c r="D360" s="73" t="str">
        <f t="shared" si="49"/>
        <v/>
      </c>
      <c r="E360" s="73" t="str">
        <f t="shared" si="50"/>
        <v/>
      </c>
      <c r="F360" s="73" t="str">
        <f t="shared" si="50"/>
        <v/>
      </c>
      <c r="G360" s="73" t="str">
        <f t="shared" si="51"/>
        <v/>
      </c>
      <c r="H360" s="73" t="str">
        <f>IF(M360=0,"",1+COUNTIF(会員コール!$A$1:$A$198,M360))</f>
        <v/>
      </c>
      <c r="I360" s="74"/>
      <c r="J360" s="74" t="str">
        <f t="shared" si="52"/>
        <v/>
      </c>
      <c r="K360" s="14"/>
      <c r="L360" s="15"/>
      <c r="M360">
        <f t="shared" si="53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48"/>
        <v/>
      </c>
      <c r="C361" s="69" t="str">
        <f t="shared" si="54"/>
        <v/>
      </c>
      <c r="D361" s="70" t="str">
        <f t="shared" si="49"/>
        <v/>
      </c>
      <c r="E361" s="70" t="str">
        <f t="shared" si="50"/>
        <v/>
      </c>
      <c r="F361" s="70" t="str">
        <f t="shared" si="50"/>
        <v/>
      </c>
      <c r="G361" s="70" t="str">
        <f t="shared" si="51"/>
        <v/>
      </c>
      <c r="H361" s="70" t="str">
        <f>IF(M361=0,"",1+COUNTIF(会員コール!$A$1:$A$198,M361))</f>
        <v/>
      </c>
      <c r="I361" s="71"/>
      <c r="J361" s="71" t="str">
        <f t="shared" si="52"/>
        <v/>
      </c>
      <c r="K361" s="14"/>
      <c r="L361" s="15"/>
      <c r="M361">
        <f t="shared" si="53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48"/>
        <v/>
      </c>
      <c r="C362" s="69" t="str">
        <f t="shared" si="54"/>
        <v/>
      </c>
      <c r="D362" s="73" t="str">
        <f t="shared" si="49"/>
        <v/>
      </c>
      <c r="E362" s="73" t="str">
        <f t="shared" si="50"/>
        <v/>
      </c>
      <c r="F362" s="73" t="str">
        <f t="shared" si="50"/>
        <v/>
      </c>
      <c r="G362" s="73" t="str">
        <f t="shared" si="51"/>
        <v/>
      </c>
      <c r="H362" s="73" t="str">
        <f>IF(M362=0,"",1+COUNTIF(会員コール!$A$1:$A$198,M362))</f>
        <v/>
      </c>
      <c r="I362" s="74"/>
      <c r="J362" s="74" t="str">
        <f t="shared" si="52"/>
        <v/>
      </c>
      <c r="K362" s="14"/>
      <c r="L362" s="15"/>
      <c r="M362">
        <f t="shared" si="53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48"/>
        <v/>
      </c>
      <c r="C363" s="69" t="str">
        <f t="shared" si="54"/>
        <v/>
      </c>
      <c r="D363" s="70" t="str">
        <f t="shared" si="49"/>
        <v/>
      </c>
      <c r="E363" s="70" t="str">
        <f t="shared" si="50"/>
        <v/>
      </c>
      <c r="F363" s="70" t="str">
        <f t="shared" si="50"/>
        <v/>
      </c>
      <c r="G363" s="70" t="str">
        <f t="shared" si="51"/>
        <v/>
      </c>
      <c r="H363" s="70" t="str">
        <f>IF(M363=0,"",1+COUNTIF(会員コール!$A$1:$A$198,M363))</f>
        <v/>
      </c>
      <c r="I363" s="71"/>
      <c r="J363" s="71" t="str">
        <f t="shared" si="52"/>
        <v/>
      </c>
      <c r="K363" s="14"/>
      <c r="L363" s="15"/>
      <c r="M363">
        <f t="shared" si="53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48"/>
        <v/>
      </c>
      <c r="C364" s="69" t="str">
        <f t="shared" si="54"/>
        <v/>
      </c>
      <c r="D364" s="73" t="str">
        <f t="shared" si="49"/>
        <v/>
      </c>
      <c r="E364" s="73" t="str">
        <f t="shared" si="50"/>
        <v/>
      </c>
      <c r="F364" s="73" t="str">
        <f t="shared" si="50"/>
        <v/>
      </c>
      <c r="G364" s="73" t="str">
        <f t="shared" si="51"/>
        <v/>
      </c>
      <c r="H364" s="73" t="str">
        <f>IF(M364=0,"",1+COUNTIF(会員コール!$A$1:$A$198,M364))</f>
        <v/>
      </c>
      <c r="I364" s="74"/>
      <c r="J364" s="74" t="str">
        <f t="shared" si="52"/>
        <v/>
      </c>
      <c r="K364" s="14"/>
      <c r="L364" s="15"/>
      <c r="M364">
        <f t="shared" si="53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48"/>
        <v/>
      </c>
      <c r="C365" s="69" t="str">
        <f t="shared" si="54"/>
        <v/>
      </c>
      <c r="D365" s="70" t="str">
        <f t="shared" si="49"/>
        <v/>
      </c>
      <c r="E365" s="70" t="str">
        <f t="shared" si="50"/>
        <v/>
      </c>
      <c r="F365" s="70" t="str">
        <f t="shared" si="50"/>
        <v/>
      </c>
      <c r="G365" s="70" t="str">
        <f t="shared" si="51"/>
        <v/>
      </c>
      <c r="H365" s="70" t="str">
        <f>IF(M365=0,"",1+COUNTIF(会員コール!$A$1:$A$198,M365))</f>
        <v/>
      </c>
      <c r="I365" s="71"/>
      <c r="J365" s="71" t="str">
        <f t="shared" si="52"/>
        <v/>
      </c>
      <c r="K365" s="14"/>
      <c r="L365" s="15"/>
      <c r="M365">
        <f t="shared" si="53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48"/>
        <v/>
      </c>
      <c r="C366" s="69" t="str">
        <f t="shared" si="54"/>
        <v/>
      </c>
      <c r="D366" s="73" t="str">
        <f t="shared" si="49"/>
        <v/>
      </c>
      <c r="E366" s="73" t="str">
        <f t="shared" si="50"/>
        <v/>
      </c>
      <c r="F366" s="73" t="str">
        <f t="shared" si="50"/>
        <v/>
      </c>
      <c r="G366" s="73" t="str">
        <f t="shared" si="51"/>
        <v/>
      </c>
      <c r="H366" s="73" t="str">
        <f>IF(M366=0,"",1+COUNTIF(会員コール!$A$1:$A$198,M366))</f>
        <v/>
      </c>
      <c r="I366" s="74"/>
      <c r="J366" s="74" t="str">
        <f t="shared" si="52"/>
        <v/>
      </c>
      <c r="K366" s="14"/>
      <c r="L366" s="15"/>
      <c r="M366">
        <f t="shared" si="53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si="48"/>
        <v/>
      </c>
      <c r="C367" s="69" t="str">
        <f t="shared" si="54"/>
        <v/>
      </c>
      <c r="D367" s="70" t="str">
        <f t="shared" si="49"/>
        <v/>
      </c>
      <c r="E367" s="70" t="str">
        <f t="shared" ref="E367:F384" si="55">IF(Q367="","",Q367)</f>
        <v/>
      </c>
      <c r="F367" s="70" t="str">
        <f t="shared" si="55"/>
        <v/>
      </c>
      <c r="G367" s="70" t="str">
        <f t="shared" si="51"/>
        <v/>
      </c>
      <c r="H367" s="70" t="str">
        <f>IF(M367=0,"",1+COUNTIF(会員コール!$A$1:$A$198,M367))</f>
        <v/>
      </c>
      <c r="I367" s="71"/>
      <c r="J367" s="71" t="str">
        <f t="shared" si="52"/>
        <v/>
      </c>
      <c r="K367" s="14"/>
      <c r="L367" s="15"/>
      <c r="M367">
        <f t="shared" si="53"/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48"/>
        <v/>
      </c>
      <c r="C368" s="69" t="str">
        <f t="shared" si="54"/>
        <v/>
      </c>
      <c r="D368" s="73" t="str">
        <f t="shared" si="49"/>
        <v/>
      </c>
      <c r="E368" s="73" t="str">
        <f t="shared" si="55"/>
        <v/>
      </c>
      <c r="F368" s="73" t="str">
        <f t="shared" si="55"/>
        <v/>
      </c>
      <c r="G368" s="73" t="str">
        <f t="shared" si="51"/>
        <v/>
      </c>
      <c r="H368" s="73" t="str">
        <f>IF(M368=0,"",1+COUNTIF(会員コール!$A$1:$A$198,M368))</f>
        <v/>
      </c>
      <c r="I368" s="74"/>
      <c r="J368" s="74" t="str">
        <f t="shared" si="52"/>
        <v/>
      </c>
      <c r="K368" s="14"/>
      <c r="L368" s="15"/>
      <c r="M368">
        <f t="shared" si="53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48"/>
        <v/>
      </c>
      <c r="C369" s="69" t="str">
        <f t="shared" si="54"/>
        <v/>
      </c>
      <c r="D369" s="70" t="str">
        <f t="shared" si="49"/>
        <v/>
      </c>
      <c r="E369" s="70" t="str">
        <f t="shared" si="55"/>
        <v/>
      </c>
      <c r="F369" s="70" t="str">
        <f t="shared" si="55"/>
        <v/>
      </c>
      <c r="G369" s="70" t="str">
        <f t="shared" si="51"/>
        <v/>
      </c>
      <c r="H369" s="70" t="str">
        <f>IF(M369=0,"",1+COUNTIF(会員コール!$A$1:$A$198,M369))</f>
        <v/>
      </c>
      <c r="I369" s="71"/>
      <c r="J369" s="71" t="str">
        <f t="shared" si="52"/>
        <v/>
      </c>
      <c r="K369" s="14"/>
      <c r="L369" s="15"/>
      <c r="M369">
        <f t="shared" si="53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48"/>
        <v/>
      </c>
      <c r="C370" s="69" t="str">
        <f t="shared" si="54"/>
        <v/>
      </c>
      <c r="D370" s="73" t="str">
        <f t="shared" si="49"/>
        <v/>
      </c>
      <c r="E370" s="73" t="str">
        <f t="shared" si="55"/>
        <v/>
      </c>
      <c r="F370" s="73" t="str">
        <f t="shared" si="55"/>
        <v/>
      </c>
      <c r="G370" s="73" t="str">
        <f t="shared" si="51"/>
        <v/>
      </c>
      <c r="H370" s="73" t="str">
        <f>IF(M370=0,"",1+COUNTIF(会員コール!$A$1:$A$198,M370))</f>
        <v/>
      </c>
      <c r="I370" s="74"/>
      <c r="J370" s="74" t="str">
        <f t="shared" si="52"/>
        <v/>
      </c>
      <c r="K370" s="14"/>
      <c r="L370" s="15"/>
      <c r="M370">
        <f t="shared" si="53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48"/>
        <v/>
      </c>
      <c r="C371" s="69" t="str">
        <f t="shared" si="54"/>
        <v/>
      </c>
      <c r="D371" s="70" t="str">
        <f t="shared" si="49"/>
        <v/>
      </c>
      <c r="E371" s="70" t="str">
        <f t="shared" si="55"/>
        <v/>
      </c>
      <c r="F371" s="70" t="str">
        <f t="shared" si="55"/>
        <v/>
      </c>
      <c r="G371" s="70" t="str">
        <f t="shared" si="51"/>
        <v/>
      </c>
      <c r="H371" s="70" t="str">
        <f>IF(M371=0,"",1+COUNTIF(会員コール!$A$1:$A$198,M371))</f>
        <v/>
      </c>
      <c r="I371" s="71"/>
      <c r="J371" s="71" t="str">
        <f t="shared" si="52"/>
        <v/>
      </c>
      <c r="K371" s="14"/>
      <c r="L371" s="15"/>
      <c r="M371">
        <f t="shared" si="53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48"/>
        <v/>
      </c>
      <c r="C372" s="69" t="str">
        <f t="shared" si="54"/>
        <v/>
      </c>
      <c r="D372" s="73" t="str">
        <f t="shared" si="49"/>
        <v/>
      </c>
      <c r="E372" s="73" t="str">
        <f t="shared" si="55"/>
        <v/>
      </c>
      <c r="F372" s="73" t="str">
        <f t="shared" si="55"/>
        <v/>
      </c>
      <c r="G372" s="73" t="str">
        <f t="shared" si="51"/>
        <v/>
      </c>
      <c r="H372" s="73" t="str">
        <f>IF(M372=0,"",1+COUNTIF(会員コール!$A$1:$A$198,M372))</f>
        <v/>
      </c>
      <c r="I372" s="74"/>
      <c r="J372" s="74" t="str">
        <f t="shared" si="52"/>
        <v/>
      </c>
      <c r="K372" s="14"/>
      <c r="L372" s="15"/>
      <c r="M372">
        <f t="shared" si="53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48"/>
        <v/>
      </c>
      <c r="C373" s="69" t="str">
        <f t="shared" si="54"/>
        <v/>
      </c>
      <c r="D373" s="70" t="str">
        <f t="shared" si="49"/>
        <v/>
      </c>
      <c r="E373" s="70" t="str">
        <f t="shared" si="55"/>
        <v/>
      </c>
      <c r="F373" s="70" t="str">
        <f t="shared" si="55"/>
        <v/>
      </c>
      <c r="G373" s="70" t="str">
        <f t="shared" si="51"/>
        <v/>
      </c>
      <c r="H373" s="70" t="str">
        <f>IF(M373=0,"",1+COUNTIF(会員コール!$A$1:$A$198,M373))</f>
        <v/>
      </c>
      <c r="I373" s="71"/>
      <c r="J373" s="71" t="str">
        <f t="shared" si="52"/>
        <v/>
      </c>
      <c r="K373" s="14"/>
      <c r="L373" s="15"/>
      <c r="M373">
        <f t="shared" si="53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48"/>
        <v/>
      </c>
      <c r="C374" s="69" t="str">
        <f t="shared" si="54"/>
        <v/>
      </c>
      <c r="D374" s="73" t="str">
        <f t="shared" si="49"/>
        <v/>
      </c>
      <c r="E374" s="73" t="str">
        <f t="shared" si="55"/>
        <v/>
      </c>
      <c r="F374" s="73" t="str">
        <f t="shared" si="55"/>
        <v/>
      </c>
      <c r="G374" s="73" t="str">
        <f t="shared" si="51"/>
        <v/>
      </c>
      <c r="H374" s="73" t="str">
        <f>IF(M374=0,"",1+COUNTIF(会員コール!$A$1:$A$198,M374))</f>
        <v/>
      </c>
      <c r="I374" s="74"/>
      <c r="J374" s="74" t="str">
        <f t="shared" si="52"/>
        <v/>
      </c>
      <c r="K374" s="14"/>
      <c r="L374" s="15"/>
      <c r="M374">
        <f t="shared" si="53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48"/>
        <v/>
      </c>
      <c r="C375" s="69" t="str">
        <f t="shared" si="54"/>
        <v/>
      </c>
      <c r="D375" s="70" t="str">
        <f t="shared" si="49"/>
        <v/>
      </c>
      <c r="E375" s="70" t="str">
        <f t="shared" si="55"/>
        <v/>
      </c>
      <c r="F375" s="70" t="str">
        <f t="shared" si="55"/>
        <v/>
      </c>
      <c r="G375" s="70" t="str">
        <f t="shared" si="51"/>
        <v/>
      </c>
      <c r="H375" s="70" t="str">
        <f>IF(M375=0,"",1+COUNTIF(会員コール!$A$1:$A$198,M375))</f>
        <v/>
      </c>
      <c r="I375" s="71"/>
      <c r="J375" s="71" t="str">
        <f t="shared" si="52"/>
        <v/>
      </c>
      <c r="K375" s="14"/>
      <c r="L375" s="15"/>
      <c r="M375">
        <f t="shared" si="53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48"/>
        <v/>
      </c>
      <c r="C376" s="69" t="str">
        <f t="shared" si="54"/>
        <v/>
      </c>
      <c r="D376" s="70" t="str">
        <f t="shared" si="49"/>
        <v/>
      </c>
      <c r="E376" s="70" t="str">
        <f t="shared" si="55"/>
        <v/>
      </c>
      <c r="F376" s="70" t="str">
        <f t="shared" si="55"/>
        <v/>
      </c>
      <c r="G376" s="70" t="str">
        <f t="shared" si="51"/>
        <v/>
      </c>
      <c r="H376" s="70" t="str">
        <f>IF(M376=0,"",1+COUNTIF(会員コール!$A$1:$A$198,M376))</f>
        <v/>
      </c>
      <c r="I376" s="71"/>
      <c r="J376" s="71" t="str">
        <f t="shared" si="52"/>
        <v/>
      </c>
      <c r="K376" s="14"/>
      <c r="L376" s="15"/>
      <c r="M376">
        <f t="shared" si="53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48"/>
        <v/>
      </c>
      <c r="C377" s="69" t="str">
        <f t="shared" si="54"/>
        <v/>
      </c>
      <c r="D377" s="73" t="str">
        <f t="shared" si="49"/>
        <v/>
      </c>
      <c r="E377" s="73" t="str">
        <f t="shared" si="55"/>
        <v/>
      </c>
      <c r="F377" s="73" t="str">
        <f t="shared" si="55"/>
        <v/>
      </c>
      <c r="G377" s="73" t="str">
        <f t="shared" si="51"/>
        <v/>
      </c>
      <c r="H377" s="73" t="str">
        <f>IF(M377=0,"",1+COUNTIF(会員コール!$A$1:$A$198,M377))</f>
        <v/>
      </c>
      <c r="I377" s="74"/>
      <c r="J377" s="74" t="str">
        <f t="shared" si="52"/>
        <v/>
      </c>
      <c r="K377" s="14"/>
      <c r="L377" s="15"/>
      <c r="M377">
        <f t="shared" si="53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48"/>
        <v/>
      </c>
      <c r="C378" s="69" t="str">
        <f t="shared" si="54"/>
        <v/>
      </c>
      <c r="D378" s="70" t="str">
        <f t="shared" si="49"/>
        <v/>
      </c>
      <c r="E378" s="70" t="str">
        <f t="shared" si="55"/>
        <v/>
      </c>
      <c r="F378" s="70" t="str">
        <f t="shared" si="55"/>
        <v/>
      </c>
      <c r="G378" s="70" t="str">
        <f t="shared" si="51"/>
        <v/>
      </c>
      <c r="H378" s="70" t="str">
        <f>IF(M378=0,"",1+COUNTIF(会員コール!$A$1:$A$198,M378))</f>
        <v/>
      </c>
      <c r="I378" s="71"/>
      <c r="J378" s="71" t="str">
        <f t="shared" si="52"/>
        <v/>
      </c>
      <c r="K378" s="14"/>
      <c r="L378" s="15"/>
      <c r="M378">
        <f t="shared" si="53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48"/>
        <v/>
      </c>
      <c r="C379" s="69" t="str">
        <f t="shared" si="54"/>
        <v/>
      </c>
      <c r="D379" s="73" t="str">
        <f t="shared" si="49"/>
        <v/>
      </c>
      <c r="E379" s="73" t="str">
        <f t="shared" si="55"/>
        <v/>
      </c>
      <c r="F379" s="73" t="str">
        <f t="shared" si="55"/>
        <v/>
      </c>
      <c r="G379" s="73" t="str">
        <f t="shared" si="51"/>
        <v/>
      </c>
      <c r="H379" s="73" t="str">
        <f>IF(M379=0,"",1+COUNTIF(会員コール!$A$1:$A$198,M379))</f>
        <v/>
      </c>
      <c r="I379" s="74"/>
      <c r="J379" s="74" t="str">
        <f t="shared" si="52"/>
        <v/>
      </c>
      <c r="K379" s="14"/>
      <c r="L379" s="15"/>
      <c r="M379">
        <f t="shared" si="53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48"/>
        <v/>
      </c>
      <c r="C380" s="69" t="str">
        <f t="shared" si="54"/>
        <v/>
      </c>
      <c r="D380" s="70" t="str">
        <f t="shared" si="49"/>
        <v/>
      </c>
      <c r="E380" s="70" t="str">
        <f t="shared" si="55"/>
        <v/>
      </c>
      <c r="F380" s="70" t="str">
        <f t="shared" si="55"/>
        <v/>
      </c>
      <c r="G380" s="70" t="str">
        <f t="shared" si="51"/>
        <v/>
      </c>
      <c r="H380" s="70" t="str">
        <f>IF(M380=0,"",1+COUNTIF(会員コール!$A$1:$A$198,M380))</f>
        <v/>
      </c>
      <c r="I380" s="71"/>
      <c r="J380" s="71" t="str">
        <f t="shared" si="52"/>
        <v/>
      </c>
      <c r="K380" s="14"/>
      <c r="L380" s="15"/>
      <c r="M380">
        <f t="shared" si="53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48"/>
        <v/>
      </c>
      <c r="C381" s="69" t="str">
        <f t="shared" si="54"/>
        <v/>
      </c>
      <c r="D381" s="73" t="str">
        <f t="shared" si="49"/>
        <v/>
      </c>
      <c r="E381" s="73" t="str">
        <f t="shared" si="55"/>
        <v/>
      </c>
      <c r="F381" s="73" t="str">
        <f t="shared" si="55"/>
        <v/>
      </c>
      <c r="G381" s="73" t="str">
        <f t="shared" si="51"/>
        <v/>
      </c>
      <c r="H381" s="73" t="str">
        <f>IF(M381=0,"",1+COUNTIF(会員コール!$A$1:$A$198,M381))</f>
        <v/>
      </c>
      <c r="I381" s="74"/>
      <c r="J381" s="74" t="str">
        <f t="shared" si="52"/>
        <v/>
      </c>
      <c r="K381" s="14"/>
      <c r="L381" s="15"/>
      <c r="M381">
        <f t="shared" si="53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48"/>
        <v/>
      </c>
      <c r="C382" s="69" t="str">
        <f t="shared" si="54"/>
        <v/>
      </c>
      <c r="D382" s="70" t="str">
        <f t="shared" si="49"/>
        <v/>
      </c>
      <c r="E382" s="70" t="str">
        <f t="shared" si="55"/>
        <v/>
      </c>
      <c r="F382" s="70" t="str">
        <f t="shared" si="55"/>
        <v/>
      </c>
      <c r="G382" s="70" t="str">
        <f t="shared" si="51"/>
        <v/>
      </c>
      <c r="H382" s="70" t="str">
        <f>IF(M382=0,"",1+COUNTIF(会員コール!$A$1:$A$198,M382))</f>
        <v/>
      </c>
      <c r="I382" s="71"/>
      <c r="J382" s="71" t="str">
        <f t="shared" si="52"/>
        <v/>
      </c>
      <c r="K382" s="14"/>
      <c r="L382" s="15"/>
      <c r="M382">
        <f t="shared" si="53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48"/>
        <v/>
      </c>
      <c r="C383" s="69" t="str">
        <f t="shared" si="54"/>
        <v/>
      </c>
      <c r="D383" s="70" t="str">
        <f t="shared" si="49"/>
        <v/>
      </c>
      <c r="E383" s="70" t="str">
        <f t="shared" si="55"/>
        <v/>
      </c>
      <c r="F383" s="70" t="str">
        <f t="shared" si="55"/>
        <v/>
      </c>
      <c r="G383" s="70" t="str">
        <f t="shared" si="51"/>
        <v/>
      </c>
      <c r="H383" s="70" t="str">
        <f>IF(M383=0,"",1+COUNTIF(会員コール!$A$1:$A$198,M383))</f>
        <v/>
      </c>
      <c r="I383" s="71"/>
      <c r="J383" s="71" t="str">
        <f t="shared" si="52"/>
        <v/>
      </c>
      <c r="K383" s="14"/>
      <c r="L383" s="15"/>
      <c r="M383">
        <f t="shared" si="53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48"/>
        <v/>
      </c>
      <c r="C384" s="76" t="str">
        <f>IF(P384="","",LEFT(P384,6))</f>
        <v/>
      </c>
      <c r="D384" s="77" t="str">
        <f t="shared" si="49"/>
        <v/>
      </c>
      <c r="E384" s="77" t="str">
        <f t="shared" si="55"/>
        <v/>
      </c>
      <c r="F384" s="77" t="str">
        <f t="shared" si="55"/>
        <v/>
      </c>
      <c r="G384" s="77" t="str">
        <f t="shared" si="51"/>
        <v/>
      </c>
      <c r="H384" s="77" t="str">
        <f>IF(M384=0,"",1+COUNTIF(会員コール!$A$1:$A$198,M384))</f>
        <v/>
      </c>
      <c r="I384" s="78"/>
      <c r="J384" s="78" t="str">
        <f t="shared" si="52"/>
        <v/>
      </c>
      <c r="K384" s="14"/>
      <c r="L384" s="15"/>
      <c r="M384">
        <f t="shared" si="53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9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10</v>
      </c>
      <c r="C387" s="170"/>
      <c r="D387" s="47" t="str">
        <f>基本データ入力!$B$8</f>
        <v>JA1QRZ</v>
      </c>
      <c r="E387" s="52" t="s">
        <v>136</v>
      </c>
      <c r="F387" s="47" t="s">
        <v>311</v>
      </c>
      <c r="G387" s="171" t="s">
        <v>137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11</v>
      </c>
      <c r="C388" s="91" t="s">
        <v>411</v>
      </c>
      <c r="D388" s="18" t="s">
        <v>12</v>
      </c>
      <c r="E388" s="172" t="s">
        <v>13</v>
      </c>
      <c r="F388" s="172"/>
      <c r="G388" s="18" t="s">
        <v>14</v>
      </c>
      <c r="H388" s="17" t="s">
        <v>15</v>
      </c>
      <c r="I388" s="18" t="s">
        <v>16</v>
      </c>
      <c r="J388" s="18" t="s">
        <v>17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39" si="56">IF(O390="","",O390)</f>
        <v/>
      </c>
      <c r="C390" s="65" t="str">
        <f>IF(P390="","",LEFT(P390,6))</f>
        <v/>
      </c>
      <c r="D390" s="66" t="str">
        <f t="shared" ref="D390:D439" si="57">IF(N390="","",N390)</f>
        <v/>
      </c>
      <c r="E390" s="66" t="str">
        <f t="shared" ref="E390:F421" si="58">IF(Q390="","",Q390)</f>
        <v/>
      </c>
      <c r="F390" s="66" t="str">
        <f t="shared" si="58"/>
        <v/>
      </c>
      <c r="G390" s="66" t="str">
        <f t="shared" ref="G390:G439" si="5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39" si="60">IF(T390="","",T390)</f>
        <v/>
      </c>
      <c r="K390" s="14"/>
      <c r="L390" s="49"/>
      <c r="M390">
        <f t="shared" ref="M390:M439" si="6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56"/>
        <v/>
      </c>
      <c r="C391" s="69" t="str">
        <f>IF(P391="","",LEFT(P391,6))</f>
        <v/>
      </c>
      <c r="D391" s="70" t="str">
        <f t="shared" si="57"/>
        <v/>
      </c>
      <c r="E391" s="70" t="str">
        <f t="shared" si="58"/>
        <v/>
      </c>
      <c r="F391" s="70" t="str">
        <f t="shared" si="58"/>
        <v/>
      </c>
      <c r="G391" s="70" t="str">
        <f t="shared" si="59"/>
        <v/>
      </c>
      <c r="H391" s="70" t="str">
        <f>IF(M391=0,"",1+COUNTIF(会員コール!$A$1:$A$198,M391))</f>
        <v/>
      </c>
      <c r="I391" s="71"/>
      <c r="J391" s="71" t="str">
        <f t="shared" si="60"/>
        <v/>
      </c>
      <c r="K391" s="14"/>
      <c r="L391" s="49"/>
      <c r="M391">
        <f t="shared" si="6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56"/>
        <v/>
      </c>
      <c r="C392" s="69" t="str">
        <f t="shared" ref="C392:C438" si="62">IF(P392="","",LEFT(P392,6))</f>
        <v/>
      </c>
      <c r="D392" s="70" t="str">
        <f t="shared" si="57"/>
        <v/>
      </c>
      <c r="E392" s="70" t="str">
        <f t="shared" si="58"/>
        <v/>
      </c>
      <c r="F392" s="70" t="str">
        <f t="shared" si="58"/>
        <v/>
      </c>
      <c r="G392" s="70" t="str">
        <f t="shared" si="59"/>
        <v/>
      </c>
      <c r="H392" s="70" t="str">
        <f>IF(M392=0,"",1+COUNTIF(会員コール!$A$1:$A$198,M392))</f>
        <v/>
      </c>
      <c r="I392" s="71"/>
      <c r="J392" s="71" t="str">
        <f t="shared" si="60"/>
        <v/>
      </c>
      <c r="K392" s="14"/>
      <c r="L392" s="49"/>
      <c r="M392">
        <f t="shared" si="6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56"/>
        <v/>
      </c>
      <c r="C393" s="69" t="str">
        <f t="shared" si="62"/>
        <v/>
      </c>
      <c r="D393" s="70" t="str">
        <f t="shared" si="57"/>
        <v/>
      </c>
      <c r="E393" s="70" t="str">
        <f t="shared" si="58"/>
        <v/>
      </c>
      <c r="F393" s="70" t="str">
        <f t="shared" si="58"/>
        <v/>
      </c>
      <c r="G393" s="70" t="str">
        <f t="shared" si="59"/>
        <v/>
      </c>
      <c r="H393" s="70" t="str">
        <f>IF(M393=0,"",1+COUNTIF(会員コール!$A$1:$A$198,M393))</f>
        <v/>
      </c>
      <c r="I393" s="71"/>
      <c r="J393" s="71" t="str">
        <f t="shared" si="60"/>
        <v/>
      </c>
      <c r="K393" s="14"/>
      <c r="L393" s="49"/>
      <c r="M393">
        <f t="shared" si="6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56"/>
        <v/>
      </c>
      <c r="C394" s="69" t="str">
        <f t="shared" si="62"/>
        <v/>
      </c>
      <c r="D394" s="70" t="str">
        <f t="shared" si="57"/>
        <v/>
      </c>
      <c r="E394" s="70" t="str">
        <f t="shared" si="58"/>
        <v/>
      </c>
      <c r="F394" s="70" t="str">
        <f t="shared" si="58"/>
        <v/>
      </c>
      <c r="G394" s="70" t="str">
        <f t="shared" si="59"/>
        <v/>
      </c>
      <c r="H394" s="70" t="str">
        <f>IF(M394=0,"",1+COUNTIF(会員コール!$A$1:$A$198,M394))</f>
        <v/>
      </c>
      <c r="I394" s="71"/>
      <c r="J394" s="71" t="str">
        <f t="shared" si="60"/>
        <v/>
      </c>
      <c r="K394" s="14"/>
      <c r="L394" s="49"/>
      <c r="M394">
        <f t="shared" si="6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56"/>
        <v/>
      </c>
      <c r="C395" s="69" t="str">
        <f t="shared" si="62"/>
        <v/>
      </c>
      <c r="D395" s="70" t="str">
        <f t="shared" si="57"/>
        <v/>
      </c>
      <c r="E395" s="70" t="str">
        <f t="shared" si="58"/>
        <v/>
      </c>
      <c r="F395" s="70" t="str">
        <f t="shared" si="58"/>
        <v/>
      </c>
      <c r="G395" s="70" t="str">
        <f t="shared" si="59"/>
        <v/>
      </c>
      <c r="H395" s="70" t="str">
        <f>IF(M395=0,"",1+COUNTIF(会員コール!$A$1:$A$198,M395))</f>
        <v/>
      </c>
      <c r="I395" s="71"/>
      <c r="J395" s="71" t="str">
        <f t="shared" si="60"/>
        <v/>
      </c>
      <c r="K395" s="14"/>
      <c r="L395" s="49"/>
      <c r="M395">
        <f t="shared" si="6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56"/>
        <v/>
      </c>
      <c r="C396" s="69" t="str">
        <f t="shared" si="62"/>
        <v/>
      </c>
      <c r="D396" s="70" t="str">
        <f t="shared" si="57"/>
        <v/>
      </c>
      <c r="E396" s="70" t="str">
        <f t="shared" si="58"/>
        <v/>
      </c>
      <c r="F396" s="70" t="str">
        <f t="shared" si="58"/>
        <v/>
      </c>
      <c r="G396" s="70" t="str">
        <f t="shared" si="59"/>
        <v/>
      </c>
      <c r="H396" s="70" t="str">
        <f>IF(M396=0,"",1+COUNTIF(会員コール!$A$1:$A$198,M396))</f>
        <v/>
      </c>
      <c r="I396" s="71"/>
      <c r="J396" s="71" t="str">
        <f t="shared" si="60"/>
        <v/>
      </c>
      <c r="K396" s="14"/>
      <c r="L396" s="49"/>
      <c r="M396">
        <f t="shared" si="6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56"/>
        <v/>
      </c>
      <c r="C397" s="69" t="str">
        <f t="shared" si="62"/>
        <v/>
      </c>
      <c r="D397" s="70" t="str">
        <f t="shared" si="57"/>
        <v/>
      </c>
      <c r="E397" s="70" t="str">
        <f t="shared" si="58"/>
        <v/>
      </c>
      <c r="F397" s="70" t="str">
        <f t="shared" si="58"/>
        <v/>
      </c>
      <c r="G397" s="70" t="str">
        <f t="shared" si="59"/>
        <v/>
      </c>
      <c r="H397" s="70" t="str">
        <f>IF(M397=0,"",1+COUNTIF(会員コール!$A$1:$A$198,M397))</f>
        <v/>
      </c>
      <c r="I397" s="71"/>
      <c r="J397" s="71" t="str">
        <f t="shared" si="60"/>
        <v/>
      </c>
      <c r="K397" s="14"/>
      <c r="L397" s="49"/>
      <c r="M397">
        <f t="shared" si="6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56"/>
        <v/>
      </c>
      <c r="C398" s="69" t="str">
        <f t="shared" si="62"/>
        <v/>
      </c>
      <c r="D398" s="70" t="str">
        <f t="shared" si="57"/>
        <v/>
      </c>
      <c r="E398" s="70" t="str">
        <f t="shared" si="58"/>
        <v/>
      </c>
      <c r="F398" s="70" t="str">
        <f t="shared" si="58"/>
        <v/>
      </c>
      <c r="G398" s="70" t="str">
        <f t="shared" si="59"/>
        <v/>
      </c>
      <c r="H398" s="70" t="str">
        <f>IF(M398=0,"",1+COUNTIF(会員コール!$A$1:$A$198,M398))</f>
        <v/>
      </c>
      <c r="I398" s="71"/>
      <c r="J398" s="71" t="str">
        <f t="shared" si="60"/>
        <v/>
      </c>
      <c r="K398" s="14"/>
      <c r="L398" s="49"/>
      <c r="M398">
        <f t="shared" si="6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56"/>
        <v/>
      </c>
      <c r="C399" s="69" t="str">
        <f t="shared" si="62"/>
        <v/>
      </c>
      <c r="D399" s="70" t="str">
        <f t="shared" si="57"/>
        <v/>
      </c>
      <c r="E399" s="70" t="str">
        <f t="shared" si="58"/>
        <v/>
      </c>
      <c r="F399" s="70" t="str">
        <f t="shared" si="58"/>
        <v/>
      </c>
      <c r="G399" s="70" t="str">
        <f t="shared" si="59"/>
        <v/>
      </c>
      <c r="H399" s="70" t="str">
        <f>IF(M399=0,"",1+COUNTIF(会員コール!$A$1:$A$198,M399))</f>
        <v/>
      </c>
      <c r="I399" s="71"/>
      <c r="J399" s="71" t="str">
        <f t="shared" si="60"/>
        <v/>
      </c>
      <c r="K399" s="14"/>
      <c r="L399" s="49"/>
      <c r="M399">
        <f t="shared" si="6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56"/>
        <v/>
      </c>
      <c r="C400" s="69" t="str">
        <f t="shared" si="62"/>
        <v/>
      </c>
      <c r="D400" s="70" t="str">
        <f t="shared" si="57"/>
        <v/>
      </c>
      <c r="E400" s="70" t="str">
        <f t="shared" si="58"/>
        <v/>
      </c>
      <c r="F400" s="70" t="str">
        <f t="shared" si="58"/>
        <v/>
      </c>
      <c r="G400" s="70" t="str">
        <f t="shared" si="59"/>
        <v/>
      </c>
      <c r="H400" s="70" t="str">
        <f>IF(M400=0,"",1+COUNTIF(会員コール!$A$1:$A$198,M400))</f>
        <v/>
      </c>
      <c r="I400" s="71"/>
      <c r="J400" s="71" t="str">
        <f t="shared" si="60"/>
        <v/>
      </c>
      <c r="K400" s="14"/>
      <c r="L400" s="49"/>
      <c r="M400">
        <f t="shared" si="6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56"/>
        <v/>
      </c>
      <c r="C401" s="69" t="str">
        <f t="shared" si="62"/>
        <v/>
      </c>
      <c r="D401" s="70" t="str">
        <f t="shared" si="57"/>
        <v/>
      </c>
      <c r="E401" s="70" t="str">
        <f t="shared" si="58"/>
        <v/>
      </c>
      <c r="F401" s="70" t="str">
        <f t="shared" si="58"/>
        <v/>
      </c>
      <c r="G401" s="70" t="str">
        <f t="shared" si="59"/>
        <v/>
      </c>
      <c r="H401" s="70" t="str">
        <f>IF(M401=0,"",1+COUNTIF(会員コール!$A$1:$A$198,M401))</f>
        <v/>
      </c>
      <c r="I401" s="71"/>
      <c r="J401" s="71" t="str">
        <f t="shared" si="60"/>
        <v/>
      </c>
      <c r="K401" s="14"/>
      <c r="L401" s="49"/>
      <c r="M401">
        <f t="shared" si="6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56"/>
        <v/>
      </c>
      <c r="C402" s="69" t="str">
        <f t="shared" si="62"/>
        <v/>
      </c>
      <c r="D402" s="70" t="str">
        <f t="shared" si="57"/>
        <v/>
      </c>
      <c r="E402" s="70" t="str">
        <f t="shared" si="58"/>
        <v/>
      </c>
      <c r="F402" s="70" t="str">
        <f t="shared" si="58"/>
        <v/>
      </c>
      <c r="G402" s="70" t="str">
        <f t="shared" si="59"/>
        <v/>
      </c>
      <c r="H402" s="70" t="str">
        <f>IF(M402=0,"",1+COUNTIF(会員コール!$A$1:$A$198,M402))</f>
        <v/>
      </c>
      <c r="I402" s="71"/>
      <c r="J402" s="71" t="str">
        <f t="shared" si="60"/>
        <v/>
      </c>
      <c r="K402" s="14"/>
      <c r="L402" s="49"/>
      <c r="M402">
        <f t="shared" si="6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56"/>
        <v/>
      </c>
      <c r="C403" s="69" t="str">
        <f t="shared" si="62"/>
        <v/>
      </c>
      <c r="D403" s="70" t="str">
        <f t="shared" si="57"/>
        <v/>
      </c>
      <c r="E403" s="70" t="str">
        <f t="shared" si="58"/>
        <v/>
      </c>
      <c r="F403" s="70" t="str">
        <f t="shared" si="58"/>
        <v/>
      </c>
      <c r="G403" s="70" t="str">
        <f t="shared" si="59"/>
        <v/>
      </c>
      <c r="H403" s="70" t="str">
        <f>IF(M403=0,"",1+COUNTIF(会員コール!$A$1:$A$198,M403))</f>
        <v/>
      </c>
      <c r="I403" s="71"/>
      <c r="J403" s="71" t="str">
        <f t="shared" si="60"/>
        <v/>
      </c>
      <c r="K403" s="14"/>
      <c r="L403" s="49"/>
      <c r="M403">
        <f t="shared" si="6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56"/>
        <v/>
      </c>
      <c r="C404" s="69" t="str">
        <f t="shared" si="62"/>
        <v/>
      </c>
      <c r="D404" s="70" t="str">
        <f t="shared" si="57"/>
        <v/>
      </c>
      <c r="E404" s="70" t="str">
        <f t="shared" si="58"/>
        <v/>
      </c>
      <c r="F404" s="70" t="str">
        <f t="shared" si="58"/>
        <v/>
      </c>
      <c r="G404" s="70" t="str">
        <f t="shared" si="59"/>
        <v/>
      </c>
      <c r="H404" s="70" t="str">
        <f>IF(M404=0,"",1+COUNTIF(会員コール!$A$1:$A$198,M404))</f>
        <v/>
      </c>
      <c r="I404" s="71"/>
      <c r="J404" s="71" t="str">
        <f t="shared" si="60"/>
        <v/>
      </c>
      <c r="K404" s="14"/>
      <c r="L404" s="49"/>
      <c r="M404">
        <f t="shared" si="6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56"/>
        <v/>
      </c>
      <c r="C405" s="69" t="str">
        <f t="shared" si="62"/>
        <v/>
      </c>
      <c r="D405" s="70" t="str">
        <f t="shared" si="57"/>
        <v/>
      </c>
      <c r="E405" s="70" t="str">
        <f t="shared" si="58"/>
        <v/>
      </c>
      <c r="F405" s="70" t="str">
        <f t="shared" si="58"/>
        <v/>
      </c>
      <c r="G405" s="70" t="str">
        <f t="shared" si="59"/>
        <v/>
      </c>
      <c r="H405" s="70" t="str">
        <f>IF(M405=0,"",1+COUNTIF(会員コール!$A$1:$A$198,M405))</f>
        <v/>
      </c>
      <c r="I405" s="71"/>
      <c r="J405" s="71" t="str">
        <f t="shared" si="60"/>
        <v/>
      </c>
      <c r="K405" s="14"/>
      <c r="L405" s="49"/>
      <c r="M405">
        <f t="shared" si="6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56"/>
        <v/>
      </c>
      <c r="C406" s="69" t="str">
        <f t="shared" si="62"/>
        <v/>
      </c>
      <c r="D406" s="70" t="str">
        <f t="shared" si="57"/>
        <v/>
      </c>
      <c r="E406" s="70" t="str">
        <f t="shared" si="58"/>
        <v/>
      </c>
      <c r="F406" s="70" t="str">
        <f t="shared" si="58"/>
        <v/>
      </c>
      <c r="G406" s="70" t="str">
        <f t="shared" si="59"/>
        <v/>
      </c>
      <c r="H406" s="70" t="str">
        <f>IF(M406=0,"",1+COUNTIF(会員コール!$A$1:$A$198,M406))</f>
        <v/>
      </c>
      <c r="I406" s="71"/>
      <c r="J406" s="71" t="str">
        <f t="shared" si="60"/>
        <v/>
      </c>
      <c r="K406" s="14"/>
      <c r="L406" s="15"/>
      <c r="M406">
        <f t="shared" si="6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56"/>
        <v/>
      </c>
      <c r="C407" s="69" t="str">
        <f t="shared" si="62"/>
        <v/>
      </c>
      <c r="D407" s="73" t="str">
        <f t="shared" si="57"/>
        <v/>
      </c>
      <c r="E407" s="73" t="str">
        <f t="shared" si="58"/>
        <v/>
      </c>
      <c r="F407" s="73" t="str">
        <f t="shared" si="58"/>
        <v/>
      </c>
      <c r="G407" s="73" t="str">
        <f t="shared" si="59"/>
        <v/>
      </c>
      <c r="H407" s="73" t="str">
        <f>IF(M407=0,"",1+COUNTIF(会員コール!$A$1:$A$198,M407))</f>
        <v/>
      </c>
      <c r="I407" s="74"/>
      <c r="J407" s="74" t="str">
        <f t="shared" si="60"/>
        <v/>
      </c>
      <c r="K407" s="14"/>
      <c r="L407" s="15"/>
      <c r="M407">
        <f t="shared" si="6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56"/>
        <v/>
      </c>
      <c r="C408" s="69" t="str">
        <f t="shared" si="62"/>
        <v/>
      </c>
      <c r="D408" s="70" t="str">
        <f t="shared" si="57"/>
        <v/>
      </c>
      <c r="E408" s="70" t="str">
        <f t="shared" si="58"/>
        <v/>
      </c>
      <c r="F408" s="70" t="str">
        <f t="shared" si="58"/>
        <v/>
      </c>
      <c r="G408" s="70" t="str">
        <f t="shared" si="59"/>
        <v/>
      </c>
      <c r="H408" s="70" t="str">
        <f>IF(M408=0,"",1+COUNTIF(会員コール!$A$1:$A$198,M408))</f>
        <v/>
      </c>
      <c r="I408" s="71"/>
      <c r="J408" s="71" t="str">
        <f t="shared" si="60"/>
        <v/>
      </c>
      <c r="K408" s="14"/>
      <c r="L408" s="15"/>
      <c r="M408">
        <f t="shared" si="6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56"/>
        <v/>
      </c>
      <c r="C409" s="69" t="str">
        <f t="shared" si="62"/>
        <v/>
      </c>
      <c r="D409" s="70" t="str">
        <f t="shared" si="57"/>
        <v/>
      </c>
      <c r="E409" s="70" t="str">
        <f t="shared" si="58"/>
        <v/>
      </c>
      <c r="F409" s="70" t="str">
        <f t="shared" si="58"/>
        <v/>
      </c>
      <c r="G409" s="70" t="str">
        <f t="shared" si="59"/>
        <v/>
      </c>
      <c r="H409" s="70" t="str">
        <f>IF(M409=0,"",1+COUNTIF(会員コール!$A$1:$A$198,M409))</f>
        <v/>
      </c>
      <c r="I409" s="71"/>
      <c r="J409" s="71" t="str">
        <f t="shared" si="60"/>
        <v/>
      </c>
      <c r="K409" s="14"/>
      <c r="L409" s="15"/>
      <c r="M409">
        <f t="shared" si="6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56"/>
        <v/>
      </c>
      <c r="C410" s="69" t="str">
        <f t="shared" si="62"/>
        <v/>
      </c>
      <c r="D410" s="70" t="str">
        <f t="shared" si="57"/>
        <v/>
      </c>
      <c r="E410" s="70" t="str">
        <f t="shared" si="58"/>
        <v/>
      </c>
      <c r="F410" s="70" t="str">
        <f t="shared" si="58"/>
        <v/>
      </c>
      <c r="G410" s="70" t="str">
        <f t="shared" si="59"/>
        <v/>
      </c>
      <c r="H410" s="70" t="str">
        <f>IF(M410=0,"",1+COUNTIF(会員コール!$A$1:$A$198,M410))</f>
        <v/>
      </c>
      <c r="I410" s="71"/>
      <c r="J410" s="71" t="str">
        <f t="shared" si="60"/>
        <v/>
      </c>
      <c r="K410" s="14"/>
      <c r="L410" s="15"/>
      <c r="M410">
        <f t="shared" si="6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56"/>
        <v/>
      </c>
      <c r="C411" s="69" t="str">
        <f t="shared" si="62"/>
        <v/>
      </c>
      <c r="D411" s="70" t="str">
        <f t="shared" si="57"/>
        <v/>
      </c>
      <c r="E411" s="70" t="str">
        <f t="shared" si="58"/>
        <v/>
      </c>
      <c r="F411" s="70" t="str">
        <f t="shared" si="58"/>
        <v/>
      </c>
      <c r="G411" s="70" t="str">
        <f t="shared" si="59"/>
        <v/>
      </c>
      <c r="H411" s="70" t="str">
        <f>IF(M411=0,"",1+COUNTIF(会員コール!$A$1:$A$198,M411))</f>
        <v/>
      </c>
      <c r="I411" s="71"/>
      <c r="J411" s="71" t="str">
        <f t="shared" si="60"/>
        <v/>
      </c>
      <c r="K411" s="14"/>
      <c r="L411" s="15"/>
      <c r="M411">
        <f t="shared" si="6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56"/>
        <v/>
      </c>
      <c r="C412" s="69" t="str">
        <f t="shared" si="62"/>
        <v/>
      </c>
      <c r="D412" s="70" t="str">
        <f t="shared" si="57"/>
        <v/>
      </c>
      <c r="E412" s="70" t="str">
        <f t="shared" si="58"/>
        <v/>
      </c>
      <c r="F412" s="70" t="str">
        <f t="shared" si="58"/>
        <v/>
      </c>
      <c r="G412" s="70" t="str">
        <f t="shared" si="59"/>
        <v/>
      </c>
      <c r="H412" s="70" t="str">
        <f>IF(M412=0,"",1+COUNTIF(会員コール!$A$1:$A$198,M412))</f>
        <v/>
      </c>
      <c r="I412" s="71"/>
      <c r="J412" s="71" t="str">
        <f t="shared" si="60"/>
        <v/>
      </c>
      <c r="K412" s="14"/>
      <c r="L412" s="15"/>
      <c r="M412">
        <f t="shared" si="6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56"/>
        <v/>
      </c>
      <c r="C413" s="69" t="str">
        <f t="shared" si="62"/>
        <v/>
      </c>
      <c r="D413" s="70" t="str">
        <f t="shared" si="57"/>
        <v/>
      </c>
      <c r="E413" s="70" t="str">
        <f t="shared" si="58"/>
        <v/>
      </c>
      <c r="F413" s="70" t="str">
        <f t="shared" si="58"/>
        <v/>
      </c>
      <c r="G413" s="70" t="str">
        <f t="shared" si="59"/>
        <v/>
      </c>
      <c r="H413" s="70" t="str">
        <f>IF(M413=0,"",1+COUNTIF(会員コール!$A$1:$A$198,M413))</f>
        <v/>
      </c>
      <c r="I413" s="71"/>
      <c r="J413" s="71" t="str">
        <f t="shared" si="60"/>
        <v/>
      </c>
      <c r="K413" s="14"/>
      <c r="L413" s="15"/>
      <c r="M413">
        <f t="shared" si="6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56"/>
        <v/>
      </c>
      <c r="C414" s="69" t="str">
        <f t="shared" si="62"/>
        <v/>
      </c>
      <c r="D414" s="70" t="str">
        <f t="shared" si="57"/>
        <v/>
      </c>
      <c r="E414" s="70" t="str">
        <f t="shared" si="58"/>
        <v/>
      </c>
      <c r="F414" s="70" t="str">
        <f t="shared" si="58"/>
        <v/>
      </c>
      <c r="G414" s="70" t="str">
        <f t="shared" si="59"/>
        <v/>
      </c>
      <c r="H414" s="70" t="str">
        <f>IF(M414=0,"",1+COUNTIF(会員コール!$A$1:$A$198,M414))</f>
        <v/>
      </c>
      <c r="I414" s="71"/>
      <c r="J414" s="71" t="str">
        <f t="shared" si="60"/>
        <v/>
      </c>
      <c r="K414" s="14"/>
      <c r="L414" s="15"/>
      <c r="M414">
        <f t="shared" si="6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56"/>
        <v/>
      </c>
      <c r="C415" s="69" t="str">
        <f t="shared" si="62"/>
        <v/>
      </c>
      <c r="D415" s="73" t="str">
        <f t="shared" si="57"/>
        <v/>
      </c>
      <c r="E415" s="73" t="str">
        <f t="shared" si="58"/>
        <v/>
      </c>
      <c r="F415" s="73" t="str">
        <f t="shared" si="58"/>
        <v/>
      </c>
      <c r="G415" s="73" t="str">
        <f t="shared" si="59"/>
        <v/>
      </c>
      <c r="H415" s="73" t="str">
        <f>IF(M415=0,"",1+COUNTIF(会員コール!$A$1:$A$198,M415))</f>
        <v/>
      </c>
      <c r="I415" s="74"/>
      <c r="J415" s="74" t="str">
        <f t="shared" si="60"/>
        <v/>
      </c>
      <c r="K415" s="14"/>
      <c r="L415" s="15"/>
      <c r="M415">
        <f t="shared" si="6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56"/>
        <v/>
      </c>
      <c r="C416" s="69" t="str">
        <f t="shared" si="62"/>
        <v/>
      </c>
      <c r="D416" s="70" t="str">
        <f t="shared" si="57"/>
        <v/>
      </c>
      <c r="E416" s="70" t="str">
        <f t="shared" si="58"/>
        <v/>
      </c>
      <c r="F416" s="70" t="str">
        <f t="shared" si="58"/>
        <v/>
      </c>
      <c r="G416" s="70" t="str">
        <f t="shared" si="59"/>
        <v/>
      </c>
      <c r="H416" s="70" t="str">
        <f>IF(M416=0,"",1+COUNTIF(会員コール!$A$1:$A$198,M416))</f>
        <v/>
      </c>
      <c r="I416" s="71"/>
      <c r="J416" s="71" t="str">
        <f t="shared" si="60"/>
        <v/>
      </c>
      <c r="K416" s="14"/>
      <c r="L416" s="15"/>
      <c r="M416">
        <f t="shared" si="6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56"/>
        <v/>
      </c>
      <c r="C417" s="69" t="str">
        <f t="shared" si="62"/>
        <v/>
      </c>
      <c r="D417" s="73" t="str">
        <f t="shared" si="57"/>
        <v/>
      </c>
      <c r="E417" s="73" t="str">
        <f t="shared" si="58"/>
        <v/>
      </c>
      <c r="F417" s="73" t="str">
        <f t="shared" si="58"/>
        <v/>
      </c>
      <c r="G417" s="73" t="str">
        <f t="shared" si="59"/>
        <v/>
      </c>
      <c r="H417" s="73" t="str">
        <f>IF(M417=0,"",1+COUNTIF(会員コール!$A$1:$A$198,M417))</f>
        <v/>
      </c>
      <c r="I417" s="74"/>
      <c r="J417" s="74" t="str">
        <f t="shared" si="60"/>
        <v/>
      </c>
      <c r="K417" s="14"/>
      <c r="L417" s="15"/>
      <c r="M417">
        <f t="shared" si="6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56"/>
        <v/>
      </c>
      <c r="C418" s="69" t="str">
        <f t="shared" si="62"/>
        <v/>
      </c>
      <c r="D418" s="70" t="str">
        <f t="shared" si="57"/>
        <v/>
      </c>
      <c r="E418" s="70" t="str">
        <f t="shared" si="58"/>
        <v/>
      </c>
      <c r="F418" s="70" t="str">
        <f t="shared" si="58"/>
        <v/>
      </c>
      <c r="G418" s="70" t="str">
        <f t="shared" si="59"/>
        <v/>
      </c>
      <c r="H418" s="70" t="str">
        <f>IF(M418=0,"",1+COUNTIF(会員コール!$A$1:$A$198,M418))</f>
        <v/>
      </c>
      <c r="I418" s="71"/>
      <c r="J418" s="71" t="str">
        <f t="shared" si="60"/>
        <v/>
      </c>
      <c r="K418" s="14"/>
      <c r="L418" s="15"/>
      <c r="M418">
        <f t="shared" si="6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56"/>
        <v/>
      </c>
      <c r="C419" s="69" t="str">
        <f t="shared" si="62"/>
        <v/>
      </c>
      <c r="D419" s="73" t="str">
        <f t="shared" si="57"/>
        <v/>
      </c>
      <c r="E419" s="73" t="str">
        <f t="shared" si="58"/>
        <v/>
      </c>
      <c r="F419" s="73" t="str">
        <f t="shared" si="58"/>
        <v/>
      </c>
      <c r="G419" s="73" t="str">
        <f t="shared" si="59"/>
        <v/>
      </c>
      <c r="H419" s="73" t="str">
        <f>IF(M419=0,"",1+COUNTIF(会員コール!$A$1:$A$198,M419))</f>
        <v/>
      </c>
      <c r="I419" s="74"/>
      <c r="J419" s="74" t="str">
        <f t="shared" si="60"/>
        <v/>
      </c>
      <c r="K419" s="14"/>
      <c r="L419" s="15"/>
      <c r="M419">
        <f t="shared" si="6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56"/>
        <v/>
      </c>
      <c r="C420" s="69" t="str">
        <f t="shared" si="62"/>
        <v/>
      </c>
      <c r="D420" s="70" t="str">
        <f t="shared" si="57"/>
        <v/>
      </c>
      <c r="E420" s="70" t="str">
        <f t="shared" si="58"/>
        <v/>
      </c>
      <c r="F420" s="70" t="str">
        <f t="shared" si="58"/>
        <v/>
      </c>
      <c r="G420" s="70" t="str">
        <f t="shared" si="59"/>
        <v/>
      </c>
      <c r="H420" s="70" t="str">
        <f>IF(M420=0,"",1+COUNTIF(会員コール!$A$1:$A$198,M420))</f>
        <v/>
      </c>
      <c r="I420" s="71"/>
      <c r="J420" s="71" t="str">
        <f t="shared" si="60"/>
        <v/>
      </c>
      <c r="K420" s="14"/>
      <c r="L420" s="15"/>
      <c r="M420">
        <f t="shared" si="6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56"/>
        <v/>
      </c>
      <c r="C421" s="69" t="str">
        <f t="shared" si="62"/>
        <v/>
      </c>
      <c r="D421" s="73" t="str">
        <f t="shared" si="57"/>
        <v/>
      </c>
      <c r="E421" s="73" t="str">
        <f t="shared" si="58"/>
        <v/>
      </c>
      <c r="F421" s="73" t="str">
        <f t="shared" si="58"/>
        <v/>
      </c>
      <c r="G421" s="73" t="str">
        <f t="shared" si="59"/>
        <v/>
      </c>
      <c r="H421" s="73" t="str">
        <f>IF(M421=0,"",1+COUNTIF(会員コール!$A$1:$A$198,M421))</f>
        <v/>
      </c>
      <c r="I421" s="74"/>
      <c r="J421" s="74" t="str">
        <f t="shared" si="60"/>
        <v/>
      </c>
      <c r="K421" s="14"/>
      <c r="L421" s="15"/>
      <c r="M421">
        <f t="shared" si="6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si="56"/>
        <v/>
      </c>
      <c r="C422" s="69" t="str">
        <f t="shared" si="62"/>
        <v/>
      </c>
      <c r="D422" s="70" t="str">
        <f t="shared" si="57"/>
        <v/>
      </c>
      <c r="E422" s="70" t="str">
        <f t="shared" ref="E422:F439" si="63">IF(Q422="","",Q422)</f>
        <v/>
      </c>
      <c r="F422" s="70" t="str">
        <f t="shared" si="63"/>
        <v/>
      </c>
      <c r="G422" s="70" t="str">
        <f t="shared" si="59"/>
        <v/>
      </c>
      <c r="H422" s="70" t="str">
        <f>IF(M422=0,"",1+COUNTIF(会員コール!$A$1:$A$198,M422))</f>
        <v/>
      </c>
      <c r="I422" s="71"/>
      <c r="J422" s="71" t="str">
        <f t="shared" si="60"/>
        <v/>
      </c>
      <c r="K422" s="14"/>
      <c r="L422" s="15"/>
      <c r="M422">
        <f t="shared" si="61"/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56"/>
        <v/>
      </c>
      <c r="C423" s="69" t="str">
        <f t="shared" si="62"/>
        <v/>
      </c>
      <c r="D423" s="73" t="str">
        <f t="shared" si="57"/>
        <v/>
      </c>
      <c r="E423" s="73" t="str">
        <f t="shared" si="63"/>
        <v/>
      </c>
      <c r="F423" s="73" t="str">
        <f t="shared" si="63"/>
        <v/>
      </c>
      <c r="G423" s="73" t="str">
        <f t="shared" si="59"/>
        <v/>
      </c>
      <c r="H423" s="73" t="str">
        <f>IF(M423=0,"",1+COUNTIF(会員コール!$A$1:$A$198,M423))</f>
        <v/>
      </c>
      <c r="I423" s="74"/>
      <c r="J423" s="74" t="str">
        <f t="shared" si="60"/>
        <v/>
      </c>
      <c r="K423" s="14"/>
      <c r="L423" s="15"/>
      <c r="M423">
        <f t="shared" si="61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56"/>
        <v/>
      </c>
      <c r="C424" s="69" t="str">
        <f t="shared" si="62"/>
        <v/>
      </c>
      <c r="D424" s="70" t="str">
        <f t="shared" si="57"/>
        <v/>
      </c>
      <c r="E424" s="70" t="str">
        <f t="shared" si="63"/>
        <v/>
      </c>
      <c r="F424" s="70" t="str">
        <f t="shared" si="63"/>
        <v/>
      </c>
      <c r="G424" s="70" t="str">
        <f t="shared" si="59"/>
        <v/>
      </c>
      <c r="H424" s="70" t="str">
        <f>IF(M424=0,"",1+COUNTIF(会員コール!$A$1:$A$198,M424))</f>
        <v/>
      </c>
      <c r="I424" s="71"/>
      <c r="J424" s="71" t="str">
        <f t="shared" si="60"/>
        <v/>
      </c>
      <c r="K424" s="14"/>
      <c r="L424" s="15"/>
      <c r="M424">
        <f t="shared" si="61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56"/>
        <v/>
      </c>
      <c r="C425" s="69" t="str">
        <f t="shared" si="62"/>
        <v/>
      </c>
      <c r="D425" s="73" t="str">
        <f t="shared" si="57"/>
        <v/>
      </c>
      <c r="E425" s="73" t="str">
        <f t="shared" si="63"/>
        <v/>
      </c>
      <c r="F425" s="73" t="str">
        <f t="shared" si="63"/>
        <v/>
      </c>
      <c r="G425" s="73" t="str">
        <f t="shared" si="59"/>
        <v/>
      </c>
      <c r="H425" s="73" t="str">
        <f>IF(M425=0,"",1+COUNTIF(会員コール!$A$1:$A$198,M425))</f>
        <v/>
      </c>
      <c r="I425" s="74"/>
      <c r="J425" s="74" t="str">
        <f t="shared" si="60"/>
        <v/>
      </c>
      <c r="K425" s="14"/>
      <c r="L425" s="15"/>
      <c r="M425">
        <f t="shared" si="61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56"/>
        <v/>
      </c>
      <c r="C426" s="69" t="str">
        <f t="shared" si="62"/>
        <v/>
      </c>
      <c r="D426" s="70" t="str">
        <f t="shared" si="57"/>
        <v/>
      </c>
      <c r="E426" s="70" t="str">
        <f t="shared" si="63"/>
        <v/>
      </c>
      <c r="F426" s="70" t="str">
        <f t="shared" si="63"/>
        <v/>
      </c>
      <c r="G426" s="70" t="str">
        <f t="shared" si="59"/>
        <v/>
      </c>
      <c r="H426" s="70" t="str">
        <f>IF(M426=0,"",1+COUNTIF(会員コール!$A$1:$A$198,M426))</f>
        <v/>
      </c>
      <c r="I426" s="71"/>
      <c r="J426" s="71" t="str">
        <f t="shared" si="60"/>
        <v/>
      </c>
      <c r="K426" s="14"/>
      <c r="L426" s="15"/>
      <c r="M426">
        <f t="shared" si="61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56"/>
        <v/>
      </c>
      <c r="C427" s="69" t="str">
        <f t="shared" si="62"/>
        <v/>
      </c>
      <c r="D427" s="73" t="str">
        <f t="shared" si="57"/>
        <v/>
      </c>
      <c r="E427" s="73" t="str">
        <f t="shared" si="63"/>
        <v/>
      </c>
      <c r="F427" s="73" t="str">
        <f t="shared" si="63"/>
        <v/>
      </c>
      <c r="G427" s="73" t="str">
        <f t="shared" si="59"/>
        <v/>
      </c>
      <c r="H427" s="73" t="str">
        <f>IF(M427=0,"",1+COUNTIF(会員コール!$A$1:$A$198,M427))</f>
        <v/>
      </c>
      <c r="I427" s="74"/>
      <c r="J427" s="74" t="str">
        <f t="shared" si="60"/>
        <v/>
      </c>
      <c r="K427" s="14"/>
      <c r="L427" s="15"/>
      <c r="M427">
        <f t="shared" si="61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56"/>
        <v/>
      </c>
      <c r="C428" s="69" t="str">
        <f t="shared" si="62"/>
        <v/>
      </c>
      <c r="D428" s="70" t="str">
        <f t="shared" si="57"/>
        <v/>
      </c>
      <c r="E428" s="70" t="str">
        <f t="shared" si="63"/>
        <v/>
      </c>
      <c r="F428" s="70" t="str">
        <f t="shared" si="63"/>
        <v/>
      </c>
      <c r="G428" s="70" t="str">
        <f t="shared" si="59"/>
        <v/>
      </c>
      <c r="H428" s="70" t="str">
        <f>IF(M428=0,"",1+COUNTIF(会員コール!$A$1:$A$198,M428))</f>
        <v/>
      </c>
      <c r="I428" s="71"/>
      <c r="J428" s="71" t="str">
        <f t="shared" si="60"/>
        <v/>
      </c>
      <c r="K428" s="14"/>
      <c r="L428" s="15"/>
      <c r="M428">
        <f t="shared" si="61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56"/>
        <v/>
      </c>
      <c r="C429" s="69" t="str">
        <f t="shared" si="62"/>
        <v/>
      </c>
      <c r="D429" s="73" t="str">
        <f t="shared" si="57"/>
        <v/>
      </c>
      <c r="E429" s="73" t="str">
        <f t="shared" si="63"/>
        <v/>
      </c>
      <c r="F429" s="73" t="str">
        <f t="shared" si="63"/>
        <v/>
      </c>
      <c r="G429" s="73" t="str">
        <f t="shared" si="59"/>
        <v/>
      </c>
      <c r="H429" s="73" t="str">
        <f>IF(M429=0,"",1+COUNTIF(会員コール!$A$1:$A$198,M429))</f>
        <v/>
      </c>
      <c r="I429" s="74"/>
      <c r="J429" s="74" t="str">
        <f t="shared" si="60"/>
        <v/>
      </c>
      <c r="K429" s="14"/>
      <c r="L429" s="15"/>
      <c r="M429">
        <f t="shared" si="61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56"/>
        <v/>
      </c>
      <c r="C430" s="69" t="str">
        <f t="shared" si="62"/>
        <v/>
      </c>
      <c r="D430" s="70" t="str">
        <f t="shared" si="57"/>
        <v/>
      </c>
      <c r="E430" s="70" t="str">
        <f t="shared" si="63"/>
        <v/>
      </c>
      <c r="F430" s="70" t="str">
        <f t="shared" si="63"/>
        <v/>
      </c>
      <c r="G430" s="70" t="str">
        <f t="shared" si="59"/>
        <v/>
      </c>
      <c r="H430" s="70" t="str">
        <f>IF(M430=0,"",1+COUNTIF(会員コール!$A$1:$A$198,M430))</f>
        <v/>
      </c>
      <c r="I430" s="71"/>
      <c r="J430" s="71" t="str">
        <f t="shared" si="60"/>
        <v/>
      </c>
      <c r="K430" s="14"/>
      <c r="L430" s="15"/>
      <c r="M430">
        <f t="shared" si="61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56"/>
        <v/>
      </c>
      <c r="C431" s="69" t="str">
        <f t="shared" si="62"/>
        <v/>
      </c>
      <c r="D431" s="70" t="str">
        <f t="shared" si="57"/>
        <v/>
      </c>
      <c r="E431" s="70" t="str">
        <f t="shared" si="63"/>
        <v/>
      </c>
      <c r="F431" s="70" t="str">
        <f t="shared" si="63"/>
        <v/>
      </c>
      <c r="G431" s="70" t="str">
        <f t="shared" si="59"/>
        <v/>
      </c>
      <c r="H431" s="70" t="str">
        <f>IF(M431=0,"",1+COUNTIF(会員コール!$A$1:$A$198,M431))</f>
        <v/>
      </c>
      <c r="I431" s="71"/>
      <c r="J431" s="71" t="str">
        <f t="shared" si="60"/>
        <v/>
      </c>
      <c r="K431" s="14"/>
      <c r="L431" s="15"/>
      <c r="M431">
        <f t="shared" si="61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56"/>
        <v/>
      </c>
      <c r="C432" s="69" t="str">
        <f t="shared" si="62"/>
        <v/>
      </c>
      <c r="D432" s="73" t="str">
        <f t="shared" si="57"/>
        <v/>
      </c>
      <c r="E432" s="73" t="str">
        <f t="shared" si="63"/>
        <v/>
      </c>
      <c r="F432" s="73" t="str">
        <f t="shared" si="63"/>
        <v/>
      </c>
      <c r="G432" s="73" t="str">
        <f t="shared" si="59"/>
        <v/>
      </c>
      <c r="H432" s="73" t="str">
        <f>IF(M432=0,"",1+COUNTIF(会員コール!$A$1:$A$198,M432))</f>
        <v/>
      </c>
      <c r="I432" s="74"/>
      <c r="J432" s="74" t="str">
        <f t="shared" si="60"/>
        <v/>
      </c>
      <c r="K432" s="14"/>
      <c r="L432" s="15"/>
      <c r="M432">
        <f t="shared" si="61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56"/>
        <v/>
      </c>
      <c r="C433" s="69" t="str">
        <f t="shared" si="62"/>
        <v/>
      </c>
      <c r="D433" s="70" t="str">
        <f t="shared" si="57"/>
        <v/>
      </c>
      <c r="E433" s="70" t="str">
        <f t="shared" si="63"/>
        <v/>
      </c>
      <c r="F433" s="70" t="str">
        <f t="shared" si="63"/>
        <v/>
      </c>
      <c r="G433" s="70" t="str">
        <f t="shared" si="59"/>
        <v/>
      </c>
      <c r="H433" s="70" t="str">
        <f>IF(M433=0,"",1+COUNTIF(会員コール!$A$1:$A$198,M433))</f>
        <v/>
      </c>
      <c r="I433" s="71"/>
      <c r="J433" s="71" t="str">
        <f t="shared" si="60"/>
        <v/>
      </c>
      <c r="K433" s="14"/>
      <c r="L433" s="15"/>
      <c r="M433">
        <f t="shared" si="61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56"/>
        <v/>
      </c>
      <c r="C434" s="69" t="str">
        <f t="shared" si="62"/>
        <v/>
      </c>
      <c r="D434" s="73" t="str">
        <f t="shared" si="57"/>
        <v/>
      </c>
      <c r="E434" s="73" t="str">
        <f t="shared" si="63"/>
        <v/>
      </c>
      <c r="F434" s="73" t="str">
        <f t="shared" si="63"/>
        <v/>
      </c>
      <c r="G434" s="73" t="str">
        <f t="shared" si="59"/>
        <v/>
      </c>
      <c r="H434" s="73" t="str">
        <f>IF(M434=0,"",1+COUNTIF(会員コール!$A$1:$A$198,M434))</f>
        <v/>
      </c>
      <c r="I434" s="74"/>
      <c r="J434" s="74" t="str">
        <f t="shared" si="60"/>
        <v/>
      </c>
      <c r="K434" s="14"/>
      <c r="L434" s="15"/>
      <c r="M434">
        <f t="shared" si="61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56"/>
        <v/>
      </c>
      <c r="C435" s="69" t="str">
        <f t="shared" si="62"/>
        <v/>
      </c>
      <c r="D435" s="70" t="str">
        <f t="shared" si="57"/>
        <v/>
      </c>
      <c r="E435" s="70" t="str">
        <f t="shared" si="63"/>
        <v/>
      </c>
      <c r="F435" s="70" t="str">
        <f t="shared" si="63"/>
        <v/>
      </c>
      <c r="G435" s="70" t="str">
        <f t="shared" si="59"/>
        <v/>
      </c>
      <c r="H435" s="70" t="str">
        <f>IF(M435=0,"",1+COUNTIF(会員コール!$A$1:$A$198,M435))</f>
        <v/>
      </c>
      <c r="I435" s="71"/>
      <c r="J435" s="71" t="str">
        <f t="shared" si="60"/>
        <v/>
      </c>
      <c r="K435" s="14"/>
      <c r="L435" s="15"/>
      <c r="M435">
        <f t="shared" si="61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56"/>
        <v/>
      </c>
      <c r="C436" s="69" t="str">
        <f t="shared" si="62"/>
        <v/>
      </c>
      <c r="D436" s="73" t="str">
        <f t="shared" si="57"/>
        <v/>
      </c>
      <c r="E436" s="73" t="str">
        <f t="shared" si="63"/>
        <v/>
      </c>
      <c r="F436" s="73" t="str">
        <f t="shared" si="63"/>
        <v/>
      </c>
      <c r="G436" s="73" t="str">
        <f t="shared" si="59"/>
        <v/>
      </c>
      <c r="H436" s="73" t="str">
        <f>IF(M436=0,"",1+COUNTIF(会員コール!$A$1:$A$198,M436))</f>
        <v/>
      </c>
      <c r="I436" s="74"/>
      <c r="J436" s="74" t="str">
        <f t="shared" si="60"/>
        <v/>
      </c>
      <c r="K436" s="14"/>
      <c r="L436" s="15"/>
      <c r="M436">
        <f t="shared" si="61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56"/>
        <v/>
      </c>
      <c r="C437" s="69" t="str">
        <f t="shared" si="62"/>
        <v/>
      </c>
      <c r="D437" s="70" t="str">
        <f t="shared" si="57"/>
        <v/>
      </c>
      <c r="E437" s="70" t="str">
        <f t="shared" si="63"/>
        <v/>
      </c>
      <c r="F437" s="70" t="str">
        <f t="shared" si="63"/>
        <v/>
      </c>
      <c r="G437" s="70" t="str">
        <f t="shared" si="59"/>
        <v/>
      </c>
      <c r="H437" s="70" t="str">
        <f>IF(M437=0,"",1+COUNTIF(会員コール!$A$1:$A$198,M437))</f>
        <v/>
      </c>
      <c r="I437" s="71"/>
      <c r="J437" s="71" t="str">
        <f t="shared" si="60"/>
        <v/>
      </c>
      <c r="K437" s="14"/>
      <c r="L437" s="15"/>
      <c r="M437">
        <f t="shared" si="61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56"/>
        <v/>
      </c>
      <c r="C438" s="69" t="str">
        <f t="shared" si="62"/>
        <v/>
      </c>
      <c r="D438" s="70" t="str">
        <f t="shared" si="57"/>
        <v/>
      </c>
      <c r="E438" s="70" t="str">
        <f t="shared" si="63"/>
        <v/>
      </c>
      <c r="F438" s="70" t="str">
        <f t="shared" si="63"/>
        <v/>
      </c>
      <c r="G438" s="70" t="str">
        <f t="shared" si="59"/>
        <v/>
      </c>
      <c r="H438" s="70" t="str">
        <f>IF(M438=0,"",1+COUNTIF(会員コール!$A$1:$A$198,M438))</f>
        <v/>
      </c>
      <c r="I438" s="71"/>
      <c r="J438" s="71" t="str">
        <f t="shared" si="60"/>
        <v/>
      </c>
      <c r="K438" s="14"/>
      <c r="L438" s="15"/>
      <c r="M438">
        <f t="shared" si="61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56"/>
        <v/>
      </c>
      <c r="C439" s="76" t="str">
        <f>IF(P439="","",LEFT(P439,6))</f>
        <v/>
      </c>
      <c r="D439" s="77" t="str">
        <f t="shared" si="57"/>
        <v/>
      </c>
      <c r="E439" s="77" t="str">
        <f t="shared" si="63"/>
        <v/>
      </c>
      <c r="F439" s="77" t="str">
        <f t="shared" si="63"/>
        <v/>
      </c>
      <c r="G439" s="77" t="str">
        <f t="shared" si="59"/>
        <v/>
      </c>
      <c r="H439" s="77" t="str">
        <f>IF(M439=0,"",1+COUNTIF(会員コール!$A$1:$A$198,M439))</f>
        <v/>
      </c>
      <c r="I439" s="78"/>
      <c r="J439" s="78" t="str">
        <f t="shared" si="60"/>
        <v/>
      </c>
      <c r="K439" s="14"/>
      <c r="L439" s="15"/>
      <c r="M439">
        <f t="shared" si="61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9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10</v>
      </c>
      <c r="C442" s="170"/>
      <c r="D442" s="47" t="str">
        <f>基本データ入力!$B$8</f>
        <v>JA1QRZ</v>
      </c>
      <c r="E442" s="52" t="s">
        <v>136</v>
      </c>
      <c r="F442" s="47" t="s">
        <v>311</v>
      </c>
      <c r="G442" s="171" t="s">
        <v>137</v>
      </c>
      <c r="H442" s="171"/>
      <c r="I442" s="171"/>
      <c r="J442" s="53" t="s">
        <v>370</v>
      </c>
      <c r="K442" s="10"/>
      <c r="N442" s="9"/>
      <c r="V442" s="11"/>
      <c r="W442" s="12"/>
    </row>
    <row r="443" spans="1:28" ht="15" customHeight="1">
      <c r="B443" s="18" t="s">
        <v>11</v>
      </c>
      <c r="C443" s="91" t="s">
        <v>411</v>
      </c>
      <c r="D443" s="18" t="s">
        <v>12</v>
      </c>
      <c r="E443" s="172" t="s">
        <v>13</v>
      </c>
      <c r="F443" s="172"/>
      <c r="G443" s="18" t="s">
        <v>14</v>
      </c>
      <c r="H443" s="17" t="s">
        <v>15</v>
      </c>
      <c r="I443" s="18" t="s">
        <v>16</v>
      </c>
      <c r="J443" s="18" t="s">
        <v>17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94" si="64">IF(O445="","",O445)</f>
        <v/>
      </c>
      <c r="C445" s="65" t="str">
        <f>IF(P445="","",LEFT(P445,6))</f>
        <v/>
      </c>
      <c r="D445" s="66" t="str">
        <f t="shared" ref="D445:D494" si="65">IF(N445="","",N445)</f>
        <v/>
      </c>
      <c r="E445" s="66" t="str">
        <f t="shared" ref="E445:F476" si="66">IF(Q445="","",Q445)</f>
        <v/>
      </c>
      <c r="F445" s="66" t="str">
        <f t="shared" si="66"/>
        <v/>
      </c>
      <c r="G445" s="66" t="str">
        <f t="shared" ref="G445:G494" si="67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94" si="68">IF(T445="","",T445)</f>
        <v/>
      </c>
      <c r="K445" s="14"/>
      <c r="L445" s="49"/>
      <c r="M445">
        <f t="shared" ref="M445:M494" si="69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64"/>
        <v/>
      </c>
      <c r="C446" s="69" t="str">
        <f>IF(P446="","",LEFT(P446,6))</f>
        <v/>
      </c>
      <c r="D446" s="70" t="str">
        <f t="shared" si="65"/>
        <v/>
      </c>
      <c r="E446" s="70" t="str">
        <f t="shared" si="66"/>
        <v/>
      </c>
      <c r="F446" s="70" t="str">
        <f t="shared" si="66"/>
        <v/>
      </c>
      <c r="G446" s="70" t="str">
        <f t="shared" si="67"/>
        <v/>
      </c>
      <c r="H446" s="70" t="str">
        <f>IF(M446=0,"",1+COUNTIF(会員コール!$A$1:$A$198,M446))</f>
        <v/>
      </c>
      <c r="I446" s="71"/>
      <c r="J446" s="71" t="str">
        <f t="shared" si="68"/>
        <v/>
      </c>
      <c r="K446" s="14"/>
      <c r="L446" s="49"/>
      <c r="M446">
        <f t="shared" si="69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64"/>
        <v/>
      </c>
      <c r="C447" s="69" t="str">
        <f t="shared" ref="C447:C493" si="70">IF(P447="","",LEFT(P447,6))</f>
        <v/>
      </c>
      <c r="D447" s="70" t="str">
        <f t="shared" si="65"/>
        <v/>
      </c>
      <c r="E447" s="70" t="str">
        <f t="shared" si="66"/>
        <v/>
      </c>
      <c r="F447" s="70" t="str">
        <f t="shared" si="66"/>
        <v/>
      </c>
      <c r="G447" s="70" t="str">
        <f t="shared" si="67"/>
        <v/>
      </c>
      <c r="H447" s="70" t="str">
        <f>IF(M447=0,"",1+COUNTIF(会員コール!$A$1:$A$198,M447))</f>
        <v/>
      </c>
      <c r="I447" s="71"/>
      <c r="J447" s="71" t="str">
        <f t="shared" si="68"/>
        <v/>
      </c>
      <c r="K447" s="14"/>
      <c r="L447" s="49"/>
      <c r="M447">
        <f t="shared" si="69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64"/>
        <v/>
      </c>
      <c r="C448" s="69" t="str">
        <f t="shared" si="70"/>
        <v/>
      </c>
      <c r="D448" s="70" t="str">
        <f t="shared" si="65"/>
        <v/>
      </c>
      <c r="E448" s="70" t="str">
        <f t="shared" si="66"/>
        <v/>
      </c>
      <c r="F448" s="70" t="str">
        <f t="shared" si="66"/>
        <v/>
      </c>
      <c r="G448" s="70" t="str">
        <f t="shared" si="67"/>
        <v/>
      </c>
      <c r="H448" s="70" t="str">
        <f>IF(M448=0,"",1+COUNTIF(会員コール!$A$1:$A$198,M448))</f>
        <v/>
      </c>
      <c r="I448" s="71"/>
      <c r="J448" s="71" t="str">
        <f t="shared" si="68"/>
        <v/>
      </c>
      <c r="K448" s="14"/>
      <c r="L448" s="49"/>
      <c r="M448">
        <f t="shared" si="69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64"/>
        <v/>
      </c>
      <c r="C449" s="69" t="str">
        <f t="shared" si="70"/>
        <v/>
      </c>
      <c r="D449" s="70" t="str">
        <f t="shared" si="65"/>
        <v/>
      </c>
      <c r="E449" s="70" t="str">
        <f t="shared" si="66"/>
        <v/>
      </c>
      <c r="F449" s="70" t="str">
        <f t="shared" si="66"/>
        <v/>
      </c>
      <c r="G449" s="70" t="str">
        <f t="shared" si="67"/>
        <v/>
      </c>
      <c r="H449" s="70" t="str">
        <f>IF(M449=0,"",1+COUNTIF(会員コール!$A$1:$A$198,M449))</f>
        <v/>
      </c>
      <c r="I449" s="71"/>
      <c r="J449" s="71" t="str">
        <f t="shared" si="68"/>
        <v/>
      </c>
      <c r="K449" s="14"/>
      <c r="L449" s="49"/>
      <c r="M449">
        <f t="shared" si="69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64"/>
        <v/>
      </c>
      <c r="C450" s="69" t="str">
        <f t="shared" si="70"/>
        <v/>
      </c>
      <c r="D450" s="70" t="str">
        <f t="shared" si="65"/>
        <v/>
      </c>
      <c r="E450" s="70" t="str">
        <f t="shared" si="66"/>
        <v/>
      </c>
      <c r="F450" s="70" t="str">
        <f t="shared" si="66"/>
        <v/>
      </c>
      <c r="G450" s="70" t="str">
        <f t="shared" si="67"/>
        <v/>
      </c>
      <c r="H450" s="70" t="str">
        <f>IF(M450=0,"",1+COUNTIF(会員コール!$A$1:$A$198,M450))</f>
        <v/>
      </c>
      <c r="I450" s="71"/>
      <c r="J450" s="71" t="str">
        <f t="shared" si="68"/>
        <v/>
      </c>
      <c r="K450" s="14"/>
      <c r="L450" s="49"/>
      <c r="M450">
        <f t="shared" si="69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64"/>
        <v/>
      </c>
      <c r="C451" s="69" t="str">
        <f t="shared" si="70"/>
        <v/>
      </c>
      <c r="D451" s="70" t="str">
        <f t="shared" si="65"/>
        <v/>
      </c>
      <c r="E451" s="70" t="str">
        <f t="shared" si="66"/>
        <v/>
      </c>
      <c r="F451" s="70" t="str">
        <f t="shared" si="66"/>
        <v/>
      </c>
      <c r="G451" s="70" t="str">
        <f t="shared" si="67"/>
        <v/>
      </c>
      <c r="H451" s="70" t="str">
        <f>IF(M451=0,"",1+COUNTIF(会員コール!$A$1:$A$198,M451))</f>
        <v/>
      </c>
      <c r="I451" s="71"/>
      <c r="J451" s="71" t="str">
        <f t="shared" si="68"/>
        <v/>
      </c>
      <c r="K451" s="14"/>
      <c r="L451" s="49"/>
      <c r="M451">
        <f t="shared" si="69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64"/>
        <v/>
      </c>
      <c r="C452" s="69" t="str">
        <f t="shared" si="70"/>
        <v/>
      </c>
      <c r="D452" s="70" t="str">
        <f t="shared" si="65"/>
        <v/>
      </c>
      <c r="E452" s="70" t="str">
        <f t="shared" si="66"/>
        <v/>
      </c>
      <c r="F452" s="70" t="str">
        <f t="shared" si="66"/>
        <v/>
      </c>
      <c r="G452" s="70" t="str">
        <f t="shared" si="67"/>
        <v/>
      </c>
      <c r="H452" s="70" t="str">
        <f>IF(M452=0,"",1+COUNTIF(会員コール!$A$1:$A$198,M452))</f>
        <v/>
      </c>
      <c r="I452" s="71"/>
      <c r="J452" s="71" t="str">
        <f t="shared" si="68"/>
        <v/>
      </c>
      <c r="K452" s="14"/>
      <c r="L452" s="49"/>
      <c r="M452">
        <f t="shared" si="69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64"/>
        <v/>
      </c>
      <c r="C453" s="69" t="str">
        <f t="shared" si="70"/>
        <v/>
      </c>
      <c r="D453" s="70" t="str">
        <f t="shared" si="65"/>
        <v/>
      </c>
      <c r="E453" s="70" t="str">
        <f t="shared" si="66"/>
        <v/>
      </c>
      <c r="F453" s="70" t="str">
        <f t="shared" si="66"/>
        <v/>
      </c>
      <c r="G453" s="70" t="str">
        <f t="shared" si="67"/>
        <v/>
      </c>
      <c r="H453" s="70" t="str">
        <f>IF(M453=0,"",1+COUNTIF(会員コール!$A$1:$A$198,M453))</f>
        <v/>
      </c>
      <c r="I453" s="71"/>
      <c r="J453" s="71" t="str">
        <f t="shared" si="68"/>
        <v/>
      </c>
      <c r="K453" s="14"/>
      <c r="L453" s="49"/>
      <c r="M453">
        <f t="shared" si="69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64"/>
        <v/>
      </c>
      <c r="C454" s="69" t="str">
        <f t="shared" si="70"/>
        <v/>
      </c>
      <c r="D454" s="70" t="str">
        <f t="shared" si="65"/>
        <v/>
      </c>
      <c r="E454" s="70" t="str">
        <f t="shared" si="66"/>
        <v/>
      </c>
      <c r="F454" s="70" t="str">
        <f t="shared" si="66"/>
        <v/>
      </c>
      <c r="G454" s="70" t="str">
        <f t="shared" si="67"/>
        <v/>
      </c>
      <c r="H454" s="70" t="str">
        <f>IF(M454=0,"",1+COUNTIF(会員コール!$A$1:$A$198,M454))</f>
        <v/>
      </c>
      <c r="I454" s="71"/>
      <c r="J454" s="71" t="str">
        <f t="shared" si="68"/>
        <v/>
      </c>
      <c r="K454" s="14"/>
      <c r="L454" s="49"/>
      <c r="M454">
        <f t="shared" si="69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64"/>
        <v/>
      </c>
      <c r="C455" s="69" t="str">
        <f t="shared" si="70"/>
        <v/>
      </c>
      <c r="D455" s="70" t="str">
        <f t="shared" si="65"/>
        <v/>
      </c>
      <c r="E455" s="70" t="str">
        <f t="shared" si="66"/>
        <v/>
      </c>
      <c r="F455" s="70" t="str">
        <f t="shared" si="66"/>
        <v/>
      </c>
      <c r="G455" s="70" t="str">
        <f t="shared" si="67"/>
        <v/>
      </c>
      <c r="H455" s="70" t="str">
        <f>IF(M455=0,"",1+COUNTIF(会員コール!$A$1:$A$198,M455))</f>
        <v/>
      </c>
      <c r="I455" s="71"/>
      <c r="J455" s="71" t="str">
        <f t="shared" si="68"/>
        <v/>
      </c>
      <c r="K455" s="14"/>
      <c r="L455" s="49"/>
      <c r="M455">
        <f t="shared" si="69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64"/>
        <v/>
      </c>
      <c r="C456" s="69" t="str">
        <f t="shared" si="70"/>
        <v/>
      </c>
      <c r="D456" s="70" t="str">
        <f t="shared" si="65"/>
        <v/>
      </c>
      <c r="E456" s="70" t="str">
        <f t="shared" si="66"/>
        <v/>
      </c>
      <c r="F456" s="70" t="str">
        <f t="shared" si="66"/>
        <v/>
      </c>
      <c r="G456" s="70" t="str">
        <f t="shared" si="67"/>
        <v/>
      </c>
      <c r="H456" s="70" t="str">
        <f>IF(M456=0,"",1+COUNTIF(会員コール!$A$1:$A$198,M456))</f>
        <v/>
      </c>
      <c r="I456" s="71"/>
      <c r="J456" s="71" t="str">
        <f t="shared" si="68"/>
        <v/>
      </c>
      <c r="K456" s="14"/>
      <c r="L456" s="49"/>
      <c r="M456">
        <f t="shared" si="69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64"/>
        <v/>
      </c>
      <c r="C457" s="69" t="str">
        <f t="shared" si="70"/>
        <v/>
      </c>
      <c r="D457" s="70" t="str">
        <f t="shared" si="65"/>
        <v/>
      </c>
      <c r="E457" s="70" t="str">
        <f t="shared" si="66"/>
        <v/>
      </c>
      <c r="F457" s="70" t="str">
        <f t="shared" si="66"/>
        <v/>
      </c>
      <c r="G457" s="70" t="str">
        <f t="shared" si="67"/>
        <v/>
      </c>
      <c r="H457" s="70" t="str">
        <f>IF(M457=0,"",1+COUNTIF(会員コール!$A$1:$A$198,M457))</f>
        <v/>
      </c>
      <c r="I457" s="71"/>
      <c r="J457" s="71" t="str">
        <f t="shared" si="68"/>
        <v/>
      </c>
      <c r="K457" s="14"/>
      <c r="L457" s="49"/>
      <c r="M457">
        <f t="shared" si="69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64"/>
        <v/>
      </c>
      <c r="C458" s="69" t="str">
        <f t="shared" si="70"/>
        <v/>
      </c>
      <c r="D458" s="70" t="str">
        <f t="shared" si="65"/>
        <v/>
      </c>
      <c r="E458" s="70" t="str">
        <f t="shared" si="66"/>
        <v/>
      </c>
      <c r="F458" s="70" t="str">
        <f t="shared" si="66"/>
        <v/>
      </c>
      <c r="G458" s="70" t="str">
        <f t="shared" si="67"/>
        <v/>
      </c>
      <c r="H458" s="70" t="str">
        <f>IF(M458=0,"",1+COUNTIF(会員コール!$A$1:$A$198,M458))</f>
        <v/>
      </c>
      <c r="I458" s="71"/>
      <c r="J458" s="71" t="str">
        <f t="shared" si="68"/>
        <v/>
      </c>
      <c r="K458" s="14"/>
      <c r="L458" s="49"/>
      <c r="M458">
        <f t="shared" si="69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64"/>
        <v/>
      </c>
      <c r="C459" s="69" t="str">
        <f t="shared" si="70"/>
        <v/>
      </c>
      <c r="D459" s="70" t="str">
        <f t="shared" si="65"/>
        <v/>
      </c>
      <c r="E459" s="70" t="str">
        <f t="shared" si="66"/>
        <v/>
      </c>
      <c r="F459" s="70" t="str">
        <f t="shared" si="66"/>
        <v/>
      </c>
      <c r="G459" s="70" t="str">
        <f t="shared" si="67"/>
        <v/>
      </c>
      <c r="H459" s="70" t="str">
        <f>IF(M459=0,"",1+COUNTIF(会員コール!$A$1:$A$198,M459))</f>
        <v/>
      </c>
      <c r="I459" s="71"/>
      <c r="J459" s="71" t="str">
        <f t="shared" si="68"/>
        <v/>
      </c>
      <c r="K459" s="14"/>
      <c r="L459" s="49"/>
      <c r="M459">
        <f t="shared" si="69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64"/>
        <v/>
      </c>
      <c r="C460" s="69" t="str">
        <f t="shared" si="70"/>
        <v/>
      </c>
      <c r="D460" s="70" t="str">
        <f t="shared" si="65"/>
        <v/>
      </c>
      <c r="E460" s="70" t="str">
        <f t="shared" si="66"/>
        <v/>
      </c>
      <c r="F460" s="70" t="str">
        <f t="shared" si="66"/>
        <v/>
      </c>
      <c r="G460" s="70" t="str">
        <f t="shared" si="67"/>
        <v/>
      </c>
      <c r="H460" s="70" t="str">
        <f>IF(M460=0,"",1+COUNTIF(会員コール!$A$1:$A$198,M460))</f>
        <v/>
      </c>
      <c r="I460" s="71"/>
      <c r="J460" s="71" t="str">
        <f t="shared" si="68"/>
        <v/>
      </c>
      <c r="K460" s="14"/>
      <c r="L460" s="49"/>
      <c r="M460">
        <f t="shared" si="69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64"/>
        <v/>
      </c>
      <c r="C461" s="69" t="str">
        <f t="shared" si="70"/>
        <v/>
      </c>
      <c r="D461" s="70" t="str">
        <f t="shared" si="65"/>
        <v/>
      </c>
      <c r="E461" s="70" t="str">
        <f t="shared" si="66"/>
        <v/>
      </c>
      <c r="F461" s="70" t="str">
        <f t="shared" si="66"/>
        <v/>
      </c>
      <c r="G461" s="70" t="str">
        <f t="shared" si="67"/>
        <v/>
      </c>
      <c r="H461" s="70" t="str">
        <f>IF(M461=0,"",1+COUNTIF(会員コール!$A$1:$A$198,M461))</f>
        <v/>
      </c>
      <c r="I461" s="71"/>
      <c r="J461" s="71" t="str">
        <f t="shared" si="68"/>
        <v/>
      </c>
      <c r="K461" s="14"/>
      <c r="L461" s="15"/>
      <c r="M461">
        <f t="shared" si="69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64"/>
        <v/>
      </c>
      <c r="C462" s="69" t="str">
        <f t="shared" si="70"/>
        <v/>
      </c>
      <c r="D462" s="73" t="str">
        <f t="shared" si="65"/>
        <v/>
      </c>
      <c r="E462" s="73" t="str">
        <f t="shared" si="66"/>
        <v/>
      </c>
      <c r="F462" s="73" t="str">
        <f t="shared" si="66"/>
        <v/>
      </c>
      <c r="G462" s="73" t="str">
        <f t="shared" si="67"/>
        <v/>
      </c>
      <c r="H462" s="73" t="str">
        <f>IF(M462=0,"",1+COUNTIF(会員コール!$A$1:$A$198,M462))</f>
        <v/>
      </c>
      <c r="I462" s="74"/>
      <c r="J462" s="74" t="str">
        <f t="shared" si="68"/>
        <v/>
      </c>
      <c r="K462" s="14"/>
      <c r="L462" s="15"/>
      <c r="M462">
        <f t="shared" si="69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64"/>
        <v/>
      </c>
      <c r="C463" s="69" t="str">
        <f t="shared" si="70"/>
        <v/>
      </c>
      <c r="D463" s="70" t="str">
        <f t="shared" si="65"/>
        <v/>
      </c>
      <c r="E463" s="70" t="str">
        <f t="shared" si="66"/>
        <v/>
      </c>
      <c r="F463" s="70" t="str">
        <f t="shared" si="66"/>
        <v/>
      </c>
      <c r="G463" s="70" t="str">
        <f t="shared" si="67"/>
        <v/>
      </c>
      <c r="H463" s="70" t="str">
        <f>IF(M463=0,"",1+COUNTIF(会員コール!$A$1:$A$198,M463))</f>
        <v/>
      </c>
      <c r="I463" s="71"/>
      <c r="J463" s="71" t="str">
        <f t="shared" si="68"/>
        <v/>
      </c>
      <c r="K463" s="14"/>
      <c r="L463" s="15"/>
      <c r="M463">
        <f t="shared" si="69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64"/>
        <v/>
      </c>
      <c r="C464" s="69" t="str">
        <f t="shared" si="70"/>
        <v/>
      </c>
      <c r="D464" s="70" t="str">
        <f t="shared" si="65"/>
        <v/>
      </c>
      <c r="E464" s="70" t="str">
        <f t="shared" si="66"/>
        <v/>
      </c>
      <c r="F464" s="70" t="str">
        <f t="shared" si="66"/>
        <v/>
      </c>
      <c r="G464" s="70" t="str">
        <f t="shared" si="67"/>
        <v/>
      </c>
      <c r="H464" s="70" t="str">
        <f>IF(M464=0,"",1+COUNTIF(会員コール!$A$1:$A$198,M464))</f>
        <v/>
      </c>
      <c r="I464" s="71"/>
      <c r="J464" s="71" t="str">
        <f t="shared" si="68"/>
        <v/>
      </c>
      <c r="K464" s="14"/>
      <c r="L464" s="15"/>
      <c r="M464">
        <f t="shared" si="69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64"/>
        <v/>
      </c>
      <c r="C465" s="69" t="str">
        <f t="shared" si="70"/>
        <v/>
      </c>
      <c r="D465" s="70" t="str">
        <f t="shared" si="65"/>
        <v/>
      </c>
      <c r="E465" s="70" t="str">
        <f t="shared" si="66"/>
        <v/>
      </c>
      <c r="F465" s="70" t="str">
        <f t="shared" si="66"/>
        <v/>
      </c>
      <c r="G465" s="70" t="str">
        <f t="shared" si="67"/>
        <v/>
      </c>
      <c r="H465" s="70" t="str">
        <f>IF(M465=0,"",1+COUNTIF(会員コール!$A$1:$A$198,M465))</f>
        <v/>
      </c>
      <c r="I465" s="71"/>
      <c r="J465" s="71" t="str">
        <f t="shared" si="68"/>
        <v/>
      </c>
      <c r="K465" s="14"/>
      <c r="L465" s="15"/>
      <c r="M465">
        <f t="shared" si="69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64"/>
        <v/>
      </c>
      <c r="C466" s="69" t="str">
        <f t="shared" si="70"/>
        <v/>
      </c>
      <c r="D466" s="70" t="str">
        <f t="shared" si="65"/>
        <v/>
      </c>
      <c r="E466" s="70" t="str">
        <f t="shared" si="66"/>
        <v/>
      </c>
      <c r="F466" s="70" t="str">
        <f t="shared" si="66"/>
        <v/>
      </c>
      <c r="G466" s="70" t="str">
        <f t="shared" si="67"/>
        <v/>
      </c>
      <c r="H466" s="70" t="str">
        <f>IF(M466=0,"",1+COUNTIF(会員コール!$A$1:$A$198,M466))</f>
        <v/>
      </c>
      <c r="I466" s="71"/>
      <c r="J466" s="71" t="str">
        <f t="shared" si="68"/>
        <v/>
      </c>
      <c r="K466" s="14"/>
      <c r="L466" s="15"/>
      <c r="M466">
        <f t="shared" si="69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64"/>
        <v/>
      </c>
      <c r="C467" s="69" t="str">
        <f t="shared" si="70"/>
        <v/>
      </c>
      <c r="D467" s="70" t="str">
        <f t="shared" si="65"/>
        <v/>
      </c>
      <c r="E467" s="70" t="str">
        <f t="shared" si="66"/>
        <v/>
      </c>
      <c r="F467" s="70" t="str">
        <f t="shared" si="66"/>
        <v/>
      </c>
      <c r="G467" s="70" t="str">
        <f t="shared" si="67"/>
        <v/>
      </c>
      <c r="H467" s="70" t="str">
        <f>IF(M467=0,"",1+COUNTIF(会員コール!$A$1:$A$198,M467))</f>
        <v/>
      </c>
      <c r="I467" s="71"/>
      <c r="J467" s="71" t="str">
        <f t="shared" si="68"/>
        <v/>
      </c>
      <c r="K467" s="14"/>
      <c r="L467" s="15"/>
      <c r="M467">
        <f t="shared" si="69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64"/>
        <v/>
      </c>
      <c r="C468" s="69" t="str">
        <f t="shared" si="70"/>
        <v/>
      </c>
      <c r="D468" s="70" t="str">
        <f t="shared" si="65"/>
        <v/>
      </c>
      <c r="E468" s="70" t="str">
        <f t="shared" si="66"/>
        <v/>
      </c>
      <c r="F468" s="70" t="str">
        <f t="shared" si="66"/>
        <v/>
      </c>
      <c r="G468" s="70" t="str">
        <f t="shared" si="67"/>
        <v/>
      </c>
      <c r="H468" s="70" t="str">
        <f>IF(M468=0,"",1+COUNTIF(会員コール!$A$1:$A$198,M468))</f>
        <v/>
      </c>
      <c r="I468" s="71"/>
      <c r="J468" s="71" t="str">
        <f t="shared" si="68"/>
        <v/>
      </c>
      <c r="K468" s="14"/>
      <c r="L468" s="15"/>
      <c r="M468">
        <f t="shared" si="69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64"/>
        <v/>
      </c>
      <c r="C469" s="69" t="str">
        <f t="shared" si="70"/>
        <v/>
      </c>
      <c r="D469" s="70" t="str">
        <f t="shared" si="65"/>
        <v/>
      </c>
      <c r="E469" s="70" t="str">
        <f t="shared" si="66"/>
        <v/>
      </c>
      <c r="F469" s="70" t="str">
        <f t="shared" si="66"/>
        <v/>
      </c>
      <c r="G469" s="70" t="str">
        <f t="shared" si="67"/>
        <v/>
      </c>
      <c r="H469" s="70" t="str">
        <f>IF(M469=0,"",1+COUNTIF(会員コール!$A$1:$A$198,M469))</f>
        <v/>
      </c>
      <c r="I469" s="71"/>
      <c r="J469" s="71" t="str">
        <f t="shared" si="68"/>
        <v/>
      </c>
      <c r="K469" s="14"/>
      <c r="L469" s="15"/>
      <c r="M469">
        <f t="shared" si="69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64"/>
        <v/>
      </c>
      <c r="C470" s="69" t="str">
        <f t="shared" si="70"/>
        <v/>
      </c>
      <c r="D470" s="73" t="str">
        <f t="shared" si="65"/>
        <v/>
      </c>
      <c r="E470" s="73" t="str">
        <f t="shared" si="66"/>
        <v/>
      </c>
      <c r="F470" s="73" t="str">
        <f t="shared" si="66"/>
        <v/>
      </c>
      <c r="G470" s="73" t="str">
        <f t="shared" si="67"/>
        <v/>
      </c>
      <c r="H470" s="73" t="str">
        <f>IF(M470=0,"",1+COUNTIF(会員コール!$A$1:$A$198,M470))</f>
        <v/>
      </c>
      <c r="I470" s="74"/>
      <c r="J470" s="74" t="str">
        <f t="shared" si="68"/>
        <v/>
      </c>
      <c r="K470" s="14"/>
      <c r="L470" s="15"/>
      <c r="M470">
        <f t="shared" si="69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64"/>
        <v/>
      </c>
      <c r="C471" s="69" t="str">
        <f t="shared" si="70"/>
        <v/>
      </c>
      <c r="D471" s="70" t="str">
        <f t="shared" si="65"/>
        <v/>
      </c>
      <c r="E471" s="70" t="str">
        <f t="shared" si="66"/>
        <v/>
      </c>
      <c r="F471" s="70" t="str">
        <f t="shared" si="66"/>
        <v/>
      </c>
      <c r="G471" s="70" t="str">
        <f t="shared" si="67"/>
        <v/>
      </c>
      <c r="H471" s="70" t="str">
        <f>IF(M471=0,"",1+COUNTIF(会員コール!$A$1:$A$198,M471))</f>
        <v/>
      </c>
      <c r="I471" s="71"/>
      <c r="J471" s="71" t="str">
        <f t="shared" si="68"/>
        <v/>
      </c>
      <c r="K471" s="14"/>
      <c r="L471" s="15"/>
      <c r="M471">
        <f t="shared" si="69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64"/>
        <v/>
      </c>
      <c r="C472" s="69" t="str">
        <f t="shared" si="70"/>
        <v/>
      </c>
      <c r="D472" s="73" t="str">
        <f t="shared" si="65"/>
        <v/>
      </c>
      <c r="E472" s="73" t="str">
        <f t="shared" si="66"/>
        <v/>
      </c>
      <c r="F472" s="73" t="str">
        <f t="shared" si="66"/>
        <v/>
      </c>
      <c r="G472" s="73" t="str">
        <f t="shared" si="67"/>
        <v/>
      </c>
      <c r="H472" s="73" t="str">
        <f>IF(M472=0,"",1+COUNTIF(会員コール!$A$1:$A$198,M472))</f>
        <v/>
      </c>
      <c r="I472" s="74"/>
      <c r="J472" s="74" t="str">
        <f t="shared" si="68"/>
        <v/>
      </c>
      <c r="K472" s="14"/>
      <c r="L472" s="15"/>
      <c r="M472">
        <f t="shared" si="69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64"/>
        <v/>
      </c>
      <c r="C473" s="69" t="str">
        <f t="shared" si="70"/>
        <v/>
      </c>
      <c r="D473" s="70" t="str">
        <f t="shared" si="65"/>
        <v/>
      </c>
      <c r="E473" s="70" t="str">
        <f t="shared" si="66"/>
        <v/>
      </c>
      <c r="F473" s="70" t="str">
        <f t="shared" si="66"/>
        <v/>
      </c>
      <c r="G473" s="70" t="str">
        <f t="shared" si="67"/>
        <v/>
      </c>
      <c r="H473" s="70" t="str">
        <f>IF(M473=0,"",1+COUNTIF(会員コール!$A$1:$A$198,M473))</f>
        <v/>
      </c>
      <c r="I473" s="71"/>
      <c r="J473" s="71" t="str">
        <f t="shared" si="68"/>
        <v/>
      </c>
      <c r="K473" s="14"/>
      <c r="L473" s="15"/>
      <c r="M473">
        <f t="shared" si="69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64"/>
        <v/>
      </c>
      <c r="C474" s="69" t="str">
        <f t="shared" si="70"/>
        <v/>
      </c>
      <c r="D474" s="73" t="str">
        <f t="shared" si="65"/>
        <v/>
      </c>
      <c r="E474" s="73" t="str">
        <f t="shared" si="66"/>
        <v/>
      </c>
      <c r="F474" s="73" t="str">
        <f t="shared" si="66"/>
        <v/>
      </c>
      <c r="G474" s="73" t="str">
        <f t="shared" si="67"/>
        <v/>
      </c>
      <c r="H474" s="73" t="str">
        <f>IF(M474=0,"",1+COUNTIF(会員コール!$A$1:$A$198,M474))</f>
        <v/>
      </c>
      <c r="I474" s="74"/>
      <c r="J474" s="74" t="str">
        <f t="shared" si="68"/>
        <v/>
      </c>
      <c r="K474" s="14"/>
      <c r="L474" s="15"/>
      <c r="M474">
        <f t="shared" si="69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64"/>
        <v/>
      </c>
      <c r="C475" s="69" t="str">
        <f t="shared" si="70"/>
        <v/>
      </c>
      <c r="D475" s="70" t="str">
        <f t="shared" si="65"/>
        <v/>
      </c>
      <c r="E475" s="70" t="str">
        <f t="shared" si="66"/>
        <v/>
      </c>
      <c r="F475" s="70" t="str">
        <f t="shared" si="66"/>
        <v/>
      </c>
      <c r="G475" s="70" t="str">
        <f t="shared" si="67"/>
        <v/>
      </c>
      <c r="H475" s="70" t="str">
        <f>IF(M475=0,"",1+COUNTIF(会員コール!$A$1:$A$198,M475))</f>
        <v/>
      </c>
      <c r="I475" s="71"/>
      <c r="J475" s="71" t="str">
        <f t="shared" si="68"/>
        <v/>
      </c>
      <c r="K475" s="14"/>
      <c r="L475" s="15"/>
      <c r="M475">
        <f t="shared" si="69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64"/>
        <v/>
      </c>
      <c r="C476" s="69" t="str">
        <f t="shared" si="70"/>
        <v/>
      </c>
      <c r="D476" s="73" t="str">
        <f t="shared" si="65"/>
        <v/>
      </c>
      <c r="E476" s="73" t="str">
        <f t="shared" si="66"/>
        <v/>
      </c>
      <c r="F476" s="73" t="str">
        <f t="shared" si="66"/>
        <v/>
      </c>
      <c r="G476" s="73" t="str">
        <f t="shared" si="67"/>
        <v/>
      </c>
      <c r="H476" s="73" t="str">
        <f>IF(M476=0,"",1+COUNTIF(会員コール!$A$1:$A$198,M476))</f>
        <v/>
      </c>
      <c r="I476" s="74"/>
      <c r="J476" s="74" t="str">
        <f t="shared" si="68"/>
        <v/>
      </c>
      <c r="K476" s="14"/>
      <c r="L476" s="15"/>
      <c r="M476">
        <f t="shared" si="69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si="64"/>
        <v/>
      </c>
      <c r="C477" s="69" t="str">
        <f t="shared" si="70"/>
        <v/>
      </c>
      <c r="D477" s="70" t="str">
        <f t="shared" si="65"/>
        <v/>
      </c>
      <c r="E477" s="70" t="str">
        <f t="shared" ref="E477:F494" si="71">IF(Q477="","",Q477)</f>
        <v/>
      </c>
      <c r="F477" s="70" t="str">
        <f t="shared" si="71"/>
        <v/>
      </c>
      <c r="G477" s="70" t="str">
        <f t="shared" si="67"/>
        <v/>
      </c>
      <c r="H477" s="70" t="str">
        <f>IF(M477=0,"",1+COUNTIF(会員コール!$A$1:$A$198,M477))</f>
        <v/>
      </c>
      <c r="I477" s="71"/>
      <c r="J477" s="71" t="str">
        <f t="shared" si="68"/>
        <v/>
      </c>
      <c r="K477" s="14"/>
      <c r="L477" s="15"/>
      <c r="M477">
        <f t="shared" si="69"/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64"/>
        <v/>
      </c>
      <c r="C478" s="69" t="str">
        <f t="shared" si="70"/>
        <v/>
      </c>
      <c r="D478" s="73" t="str">
        <f t="shared" si="65"/>
        <v/>
      </c>
      <c r="E478" s="73" t="str">
        <f t="shared" si="71"/>
        <v/>
      </c>
      <c r="F478" s="73" t="str">
        <f t="shared" si="71"/>
        <v/>
      </c>
      <c r="G478" s="73" t="str">
        <f t="shared" si="67"/>
        <v/>
      </c>
      <c r="H478" s="73" t="str">
        <f>IF(M478=0,"",1+COUNTIF(会員コール!$A$1:$A$198,M478))</f>
        <v/>
      </c>
      <c r="I478" s="74"/>
      <c r="J478" s="74" t="str">
        <f t="shared" si="68"/>
        <v/>
      </c>
      <c r="K478" s="14"/>
      <c r="L478" s="15"/>
      <c r="M478">
        <f t="shared" si="69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64"/>
        <v/>
      </c>
      <c r="C479" s="69" t="str">
        <f t="shared" si="70"/>
        <v/>
      </c>
      <c r="D479" s="70" t="str">
        <f t="shared" si="65"/>
        <v/>
      </c>
      <c r="E479" s="70" t="str">
        <f t="shared" si="71"/>
        <v/>
      </c>
      <c r="F479" s="70" t="str">
        <f t="shared" si="71"/>
        <v/>
      </c>
      <c r="G479" s="70" t="str">
        <f t="shared" si="67"/>
        <v/>
      </c>
      <c r="H479" s="70" t="str">
        <f>IF(M479=0,"",1+COUNTIF(会員コール!$A$1:$A$198,M479))</f>
        <v/>
      </c>
      <c r="I479" s="71"/>
      <c r="J479" s="71" t="str">
        <f t="shared" si="68"/>
        <v/>
      </c>
      <c r="K479" s="14"/>
      <c r="L479" s="15"/>
      <c r="M479">
        <f t="shared" si="69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64"/>
        <v/>
      </c>
      <c r="C480" s="69" t="str">
        <f t="shared" si="70"/>
        <v/>
      </c>
      <c r="D480" s="73" t="str">
        <f t="shared" si="65"/>
        <v/>
      </c>
      <c r="E480" s="73" t="str">
        <f t="shared" si="71"/>
        <v/>
      </c>
      <c r="F480" s="73" t="str">
        <f t="shared" si="71"/>
        <v/>
      </c>
      <c r="G480" s="73" t="str">
        <f t="shared" si="67"/>
        <v/>
      </c>
      <c r="H480" s="73" t="str">
        <f>IF(M480=0,"",1+COUNTIF(会員コール!$A$1:$A$198,M480))</f>
        <v/>
      </c>
      <c r="I480" s="74"/>
      <c r="J480" s="74" t="str">
        <f t="shared" si="68"/>
        <v/>
      </c>
      <c r="K480" s="14"/>
      <c r="L480" s="15"/>
      <c r="M480">
        <f t="shared" si="69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64"/>
        <v/>
      </c>
      <c r="C481" s="69" t="str">
        <f t="shared" si="70"/>
        <v/>
      </c>
      <c r="D481" s="70" t="str">
        <f t="shared" si="65"/>
        <v/>
      </c>
      <c r="E481" s="70" t="str">
        <f t="shared" si="71"/>
        <v/>
      </c>
      <c r="F481" s="70" t="str">
        <f t="shared" si="71"/>
        <v/>
      </c>
      <c r="G481" s="70" t="str">
        <f t="shared" si="67"/>
        <v/>
      </c>
      <c r="H481" s="70" t="str">
        <f>IF(M481=0,"",1+COUNTIF(会員コール!$A$1:$A$198,M481))</f>
        <v/>
      </c>
      <c r="I481" s="71"/>
      <c r="J481" s="71" t="str">
        <f t="shared" si="68"/>
        <v/>
      </c>
      <c r="K481" s="14"/>
      <c r="L481" s="15"/>
      <c r="M481">
        <f t="shared" si="69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64"/>
        <v/>
      </c>
      <c r="C482" s="69" t="str">
        <f t="shared" si="70"/>
        <v/>
      </c>
      <c r="D482" s="73" t="str">
        <f t="shared" si="65"/>
        <v/>
      </c>
      <c r="E482" s="73" t="str">
        <f t="shared" si="71"/>
        <v/>
      </c>
      <c r="F482" s="73" t="str">
        <f t="shared" si="71"/>
        <v/>
      </c>
      <c r="G482" s="73" t="str">
        <f t="shared" si="67"/>
        <v/>
      </c>
      <c r="H482" s="73" t="str">
        <f>IF(M482=0,"",1+COUNTIF(会員コール!$A$1:$A$198,M482))</f>
        <v/>
      </c>
      <c r="I482" s="74"/>
      <c r="J482" s="74" t="str">
        <f t="shared" si="68"/>
        <v/>
      </c>
      <c r="K482" s="14"/>
      <c r="L482" s="15"/>
      <c r="M482">
        <f t="shared" si="69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64"/>
        <v/>
      </c>
      <c r="C483" s="69" t="str">
        <f t="shared" si="70"/>
        <v/>
      </c>
      <c r="D483" s="70" t="str">
        <f t="shared" si="65"/>
        <v/>
      </c>
      <c r="E483" s="70" t="str">
        <f t="shared" si="71"/>
        <v/>
      </c>
      <c r="F483" s="70" t="str">
        <f t="shared" si="71"/>
        <v/>
      </c>
      <c r="G483" s="70" t="str">
        <f t="shared" si="67"/>
        <v/>
      </c>
      <c r="H483" s="70" t="str">
        <f>IF(M483=0,"",1+COUNTIF(会員コール!$A$1:$A$198,M483))</f>
        <v/>
      </c>
      <c r="I483" s="71"/>
      <c r="J483" s="71" t="str">
        <f t="shared" si="68"/>
        <v/>
      </c>
      <c r="K483" s="14"/>
      <c r="L483" s="15"/>
      <c r="M483">
        <f t="shared" si="69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64"/>
        <v/>
      </c>
      <c r="C484" s="69" t="str">
        <f t="shared" si="70"/>
        <v/>
      </c>
      <c r="D484" s="73" t="str">
        <f t="shared" si="65"/>
        <v/>
      </c>
      <c r="E484" s="73" t="str">
        <f t="shared" si="71"/>
        <v/>
      </c>
      <c r="F484" s="73" t="str">
        <f t="shared" si="71"/>
        <v/>
      </c>
      <c r="G484" s="73" t="str">
        <f t="shared" si="67"/>
        <v/>
      </c>
      <c r="H484" s="73" t="str">
        <f>IF(M484=0,"",1+COUNTIF(会員コール!$A$1:$A$198,M484))</f>
        <v/>
      </c>
      <c r="I484" s="74"/>
      <c r="J484" s="74" t="str">
        <f t="shared" si="68"/>
        <v/>
      </c>
      <c r="K484" s="14"/>
      <c r="L484" s="15"/>
      <c r="M484">
        <f t="shared" si="69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64"/>
        <v/>
      </c>
      <c r="C485" s="69" t="str">
        <f t="shared" si="70"/>
        <v/>
      </c>
      <c r="D485" s="70" t="str">
        <f t="shared" si="65"/>
        <v/>
      </c>
      <c r="E485" s="70" t="str">
        <f t="shared" si="71"/>
        <v/>
      </c>
      <c r="F485" s="70" t="str">
        <f t="shared" si="71"/>
        <v/>
      </c>
      <c r="G485" s="70" t="str">
        <f t="shared" si="67"/>
        <v/>
      </c>
      <c r="H485" s="70" t="str">
        <f>IF(M485=0,"",1+COUNTIF(会員コール!$A$1:$A$198,M485))</f>
        <v/>
      </c>
      <c r="I485" s="71"/>
      <c r="J485" s="71" t="str">
        <f t="shared" si="68"/>
        <v/>
      </c>
      <c r="K485" s="14"/>
      <c r="L485" s="15"/>
      <c r="M485">
        <f t="shared" si="69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64"/>
        <v/>
      </c>
      <c r="C486" s="69" t="str">
        <f t="shared" si="70"/>
        <v/>
      </c>
      <c r="D486" s="70" t="str">
        <f t="shared" si="65"/>
        <v/>
      </c>
      <c r="E486" s="70" t="str">
        <f t="shared" si="71"/>
        <v/>
      </c>
      <c r="F486" s="70" t="str">
        <f t="shared" si="71"/>
        <v/>
      </c>
      <c r="G486" s="70" t="str">
        <f t="shared" si="67"/>
        <v/>
      </c>
      <c r="H486" s="70" t="str">
        <f>IF(M486=0,"",1+COUNTIF(会員コール!$A$1:$A$198,M486))</f>
        <v/>
      </c>
      <c r="I486" s="71"/>
      <c r="J486" s="71" t="str">
        <f t="shared" si="68"/>
        <v/>
      </c>
      <c r="K486" s="14"/>
      <c r="L486" s="15"/>
      <c r="M486">
        <f t="shared" si="69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64"/>
        <v/>
      </c>
      <c r="C487" s="69" t="str">
        <f t="shared" si="70"/>
        <v/>
      </c>
      <c r="D487" s="73" t="str">
        <f t="shared" si="65"/>
        <v/>
      </c>
      <c r="E487" s="73" t="str">
        <f t="shared" si="71"/>
        <v/>
      </c>
      <c r="F487" s="73" t="str">
        <f t="shared" si="71"/>
        <v/>
      </c>
      <c r="G487" s="73" t="str">
        <f t="shared" si="67"/>
        <v/>
      </c>
      <c r="H487" s="73" t="str">
        <f>IF(M487=0,"",1+COUNTIF(会員コール!$A$1:$A$198,M487))</f>
        <v/>
      </c>
      <c r="I487" s="74"/>
      <c r="J487" s="74" t="str">
        <f t="shared" si="68"/>
        <v/>
      </c>
      <c r="K487" s="14"/>
      <c r="L487" s="15"/>
      <c r="M487">
        <f t="shared" si="69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64"/>
        <v/>
      </c>
      <c r="C488" s="69" t="str">
        <f t="shared" si="70"/>
        <v/>
      </c>
      <c r="D488" s="70" t="str">
        <f t="shared" si="65"/>
        <v/>
      </c>
      <c r="E488" s="70" t="str">
        <f t="shared" si="71"/>
        <v/>
      </c>
      <c r="F488" s="70" t="str">
        <f t="shared" si="71"/>
        <v/>
      </c>
      <c r="G488" s="70" t="str">
        <f t="shared" si="67"/>
        <v/>
      </c>
      <c r="H488" s="70" t="str">
        <f>IF(M488=0,"",1+COUNTIF(会員コール!$A$1:$A$198,M488))</f>
        <v/>
      </c>
      <c r="I488" s="71"/>
      <c r="J488" s="71" t="str">
        <f t="shared" si="68"/>
        <v/>
      </c>
      <c r="K488" s="14"/>
      <c r="L488" s="15"/>
      <c r="M488">
        <f t="shared" si="69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64"/>
        <v/>
      </c>
      <c r="C489" s="69" t="str">
        <f t="shared" si="70"/>
        <v/>
      </c>
      <c r="D489" s="73" t="str">
        <f t="shared" si="65"/>
        <v/>
      </c>
      <c r="E489" s="73" t="str">
        <f t="shared" si="71"/>
        <v/>
      </c>
      <c r="F489" s="73" t="str">
        <f t="shared" si="71"/>
        <v/>
      </c>
      <c r="G489" s="73" t="str">
        <f t="shared" si="67"/>
        <v/>
      </c>
      <c r="H489" s="73" t="str">
        <f>IF(M489=0,"",1+COUNTIF(会員コール!$A$1:$A$198,M489))</f>
        <v/>
      </c>
      <c r="I489" s="74"/>
      <c r="J489" s="74" t="str">
        <f t="shared" si="68"/>
        <v/>
      </c>
      <c r="K489" s="14"/>
      <c r="L489" s="15"/>
      <c r="M489">
        <f t="shared" si="69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64"/>
        <v/>
      </c>
      <c r="C490" s="69" t="str">
        <f t="shared" si="70"/>
        <v/>
      </c>
      <c r="D490" s="70" t="str">
        <f t="shared" si="65"/>
        <v/>
      </c>
      <c r="E490" s="70" t="str">
        <f t="shared" si="71"/>
        <v/>
      </c>
      <c r="F490" s="70" t="str">
        <f t="shared" si="71"/>
        <v/>
      </c>
      <c r="G490" s="70" t="str">
        <f t="shared" si="67"/>
        <v/>
      </c>
      <c r="H490" s="70" t="str">
        <f>IF(M490=0,"",1+COUNTIF(会員コール!$A$1:$A$198,M490))</f>
        <v/>
      </c>
      <c r="I490" s="71"/>
      <c r="J490" s="71" t="str">
        <f t="shared" si="68"/>
        <v/>
      </c>
      <c r="K490" s="14"/>
      <c r="L490" s="15"/>
      <c r="M490">
        <f t="shared" si="69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64"/>
        <v/>
      </c>
      <c r="C491" s="69" t="str">
        <f t="shared" si="70"/>
        <v/>
      </c>
      <c r="D491" s="73" t="str">
        <f t="shared" si="65"/>
        <v/>
      </c>
      <c r="E491" s="73" t="str">
        <f t="shared" si="71"/>
        <v/>
      </c>
      <c r="F491" s="73" t="str">
        <f t="shared" si="71"/>
        <v/>
      </c>
      <c r="G491" s="73" t="str">
        <f t="shared" si="67"/>
        <v/>
      </c>
      <c r="H491" s="73" t="str">
        <f>IF(M491=0,"",1+COUNTIF(会員コール!$A$1:$A$198,M491))</f>
        <v/>
      </c>
      <c r="I491" s="74"/>
      <c r="J491" s="74" t="str">
        <f t="shared" si="68"/>
        <v/>
      </c>
      <c r="K491" s="14"/>
      <c r="L491" s="15"/>
      <c r="M491">
        <f t="shared" si="69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64"/>
        <v/>
      </c>
      <c r="C492" s="69" t="str">
        <f t="shared" si="70"/>
        <v/>
      </c>
      <c r="D492" s="70" t="str">
        <f t="shared" si="65"/>
        <v/>
      </c>
      <c r="E492" s="70" t="str">
        <f t="shared" si="71"/>
        <v/>
      </c>
      <c r="F492" s="70" t="str">
        <f t="shared" si="71"/>
        <v/>
      </c>
      <c r="G492" s="70" t="str">
        <f t="shared" si="67"/>
        <v/>
      </c>
      <c r="H492" s="70" t="str">
        <f>IF(M492=0,"",1+COUNTIF(会員コール!$A$1:$A$198,M492))</f>
        <v/>
      </c>
      <c r="I492" s="71"/>
      <c r="J492" s="71" t="str">
        <f t="shared" si="68"/>
        <v/>
      </c>
      <c r="K492" s="14"/>
      <c r="L492" s="15"/>
      <c r="M492">
        <f t="shared" si="69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64"/>
        <v/>
      </c>
      <c r="C493" s="69" t="str">
        <f t="shared" si="70"/>
        <v/>
      </c>
      <c r="D493" s="70" t="str">
        <f t="shared" si="65"/>
        <v/>
      </c>
      <c r="E493" s="70" t="str">
        <f t="shared" si="71"/>
        <v/>
      </c>
      <c r="F493" s="70" t="str">
        <f t="shared" si="71"/>
        <v/>
      </c>
      <c r="G493" s="70" t="str">
        <f t="shared" si="67"/>
        <v/>
      </c>
      <c r="H493" s="70" t="str">
        <f>IF(M493=0,"",1+COUNTIF(会員コール!$A$1:$A$198,M493))</f>
        <v/>
      </c>
      <c r="I493" s="71"/>
      <c r="J493" s="71" t="str">
        <f t="shared" si="68"/>
        <v/>
      </c>
      <c r="K493" s="14"/>
      <c r="L493" s="15"/>
      <c r="M493">
        <f t="shared" si="69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64"/>
        <v/>
      </c>
      <c r="C494" s="76" t="str">
        <f>IF(P494="","",LEFT(P494,6))</f>
        <v/>
      </c>
      <c r="D494" s="77" t="str">
        <f t="shared" si="65"/>
        <v/>
      </c>
      <c r="E494" s="77" t="str">
        <f t="shared" si="71"/>
        <v/>
      </c>
      <c r="F494" s="77" t="str">
        <f t="shared" si="71"/>
        <v/>
      </c>
      <c r="G494" s="77" t="str">
        <f t="shared" si="67"/>
        <v/>
      </c>
      <c r="H494" s="77" t="str">
        <f>IF(M494=0,"",1+COUNTIF(会員コール!$A$1:$A$198,M494))</f>
        <v/>
      </c>
      <c r="I494" s="78"/>
      <c r="J494" s="78" t="str">
        <f t="shared" si="68"/>
        <v/>
      </c>
      <c r="K494" s="14"/>
      <c r="L494" s="15"/>
      <c r="M494">
        <f t="shared" si="69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9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10</v>
      </c>
      <c r="C497" s="170"/>
      <c r="D497" s="47" t="str">
        <f>基本データ入力!$B$8</f>
        <v>JA1QRZ</v>
      </c>
      <c r="E497" s="52" t="s">
        <v>136</v>
      </c>
      <c r="F497" s="47" t="s">
        <v>311</v>
      </c>
      <c r="G497" s="171" t="s">
        <v>137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11</v>
      </c>
      <c r="C498" s="91" t="s">
        <v>411</v>
      </c>
      <c r="D498" s="18" t="s">
        <v>12</v>
      </c>
      <c r="E498" s="172" t="s">
        <v>13</v>
      </c>
      <c r="F498" s="172"/>
      <c r="G498" s="18" t="s">
        <v>14</v>
      </c>
      <c r="H498" s="17" t="s">
        <v>15</v>
      </c>
      <c r="I498" s="18" t="s">
        <v>16</v>
      </c>
      <c r="J498" s="18" t="s">
        <v>17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49" si="72">IF(O500="","",O500)</f>
        <v/>
      </c>
      <c r="C500" s="65" t="str">
        <f>IF(P500="","",LEFT(P500,6))</f>
        <v/>
      </c>
      <c r="D500" s="66" t="str">
        <f t="shared" ref="D500:D549" si="73">IF(N500="","",N500)</f>
        <v/>
      </c>
      <c r="E500" s="66" t="str">
        <f t="shared" ref="E500:F531" si="74">IF(Q500="","",Q500)</f>
        <v/>
      </c>
      <c r="F500" s="66" t="str">
        <f t="shared" si="74"/>
        <v/>
      </c>
      <c r="G500" s="66" t="str">
        <f t="shared" ref="G500:G549" si="75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49" si="76">IF(T500="","",T500)</f>
        <v/>
      </c>
      <c r="K500" s="14"/>
      <c r="L500" s="49"/>
      <c r="M500">
        <f t="shared" ref="M500:M549" si="77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72"/>
        <v/>
      </c>
      <c r="C501" s="69" t="str">
        <f>IF(P501="","",LEFT(P501,6))</f>
        <v/>
      </c>
      <c r="D501" s="70" t="str">
        <f t="shared" si="73"/>
        <v/>
      </c>
      <c r="E501" s="70" t="str">
        <f t="shared" si="74"/>
        <v/>
      </c>
      <c r="F501" s="70" t="str">
        <f t="shared" si="74"/>
        <v/>
      </c>
      <c r="G501" s="70" t="str">
        <f t="shared" si="75"/>
        <v/>
      </c>
      <c r="H501" s="70" t="str">
        <f>IF(M501=0,"",1+COUNTIF(会員コール!$A$1:$A$198,M501))</f>
        <v/>
      </c>
      <c r="I501" s="71"/>
      <c r="J501" s="71" t="str">
        <f t="shared" si="76"/>
        <v/>
      </c>
      <c r="K501" s="14"/>
      <c r="L501" s="49"/>
      <c r="M501">
        <f t="shared" si="77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72"/>
        <v/>
      </c>
      <c r="C502" s="69" t="str">
        <f t="shared" ref="C502:C548" si="78">IF(P502="","",LEFT(P502,6))</f>
        <v/>
      </c>
      <c r="D502" s="70" t="str">
        <f t="shared" si="73"/>
        <v/>
      </c>
      <c r="E502" s="70" t="str">
        <f t="shared" si="74"/>
        <v/>
      </c>
      <c r="F502" s="70" t="str">
        <f t="shared" si="74"/>
        <v/>
      </c>
      <c r="G502" s="70" t="str">
        <f t="shared" si="75"/>
        <v/>
      </c>
      <c r="H502" s="70" t="str">
        <f>IF(M502=0,"",1+COUNTIF(会員コール!$A$1:$A$198,M502))</f>
        <v/>
      </c>
      <c r="I502" s="71"/>
      <c r="J502" s="71" t="str">
        <f t="shared" si="76"/>
        <v/>
      </c>
      <c r="K502" s="14"/>
      <c r="L502" s="49"/>
      <c r="M502">
        <f t="shared" si="77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72"/>
        <v/>
      </c>
      <c r="C503" s="69" t="str">
        <f t="shared" si="78"/>
        <v/>
      </c>
      <c r="D503" s="70" t="str">
        <f t="shared" si="73"/>
        <v/>
      </c>
      <c r="E503" s="70" t="str">
        <f t="shared" si="74"/>
        <v/>
      </c>
      <c r="F503" s="70" t="str">
        <f t="shared" si="74"/>
        <v/>
      </c>
      <c r="G503" s="70" t="str">
        <f t="shared" si="75"/>
        <v/>
      </c>
      <c r="H503" s="70" t="str">
        <f>IF(M503=0,"",1+COUNTIF(会員コール!$A$1:$A$198,M503))</f>
        <v/>
      </c>
      <c r="I503" s="71"/>
      <c r="J503" s="71" t="str">
        <f t="shared" si="76"/>
        <v/>
      </c>
      <c r="K503" s="14"/>
      <c r="L503" s="49"/>
      <c r="M503">
        <f t="shared" si="77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72"/>
        <v/>
      </c>
      <c r="C504" s="69" t="str">
        <f t="shared" si="78"/>
        <v/>
      </c>
      <c r="D504" s="70" t="str">
        <f t="shared" si="73"/>
        <v/>
      </c>
      <c r="E504" s="70" t="str">
        <f t="shared" si="74"/>
        <v/>
      </c>
      <c r="F504" s="70" t="str">
        <f t="shared" si="74"/>
        <v/>
      </c>
      <c r="G504" s="70" t="str">
        <f t="shared" si="75"/>
        <v/>
      </c>
      <c r="H504" s="70" t="str">
        <f>IF(M504=0,"",1+COUNTIF(会員コール!$A$1:$A$198,M504))</f>
        <v/>
      </c>
      <c r="I504" s="71"/>
      <c r="J504" s="71" t="str">
        <f t="shared" si="76"/>
        <v/>
      </c>
      <c r="K504" s="14"/>
      <c r="L504" s="49"/>
      <c r="M504">
        <f t="shared" si="77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72"/>
        <v/>
      </c>
      <c r="C505" s="69" t="str">
        <f t="shared" si="78"/>
        <v/>
      </c>
      <c r="D505" s="70" t="str">
        <f t="shared" si="73"/>
        <v/>
      </c>
      <c r="E505" s="70" t="str">
        <f t="shared" si="74"/>
        <v/>
      </c>
      <c r="F505" s="70" t="str">
        <f t="shared" si="74"/>
        <v/>
      </c>
      <c r="G505" s="70" t="str">
        <f t="shared" si="75"/>
        <v/>
      </c>
      <c r="H505" s="70" t="str">
        <f>IF(M505=0,"",1+COUNTIF(会員コール!$A$1:$A$198,M505))</f>
        <v/>
      </c>
      <c r="I505" s="71"/>
      <c r="J505" s="71" t="str">
        <f t="shared" si="76"/>
        <v/>
      </c>
      <c r="K505" s="14"/>
      <c r="L505" s="49"/>
      <c r="M505">
        <f t="shared" si="77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72"/>
        <v/>
      </c>
      <c r="C506" s="69" t="str">
        <f t="shared" si="78"/>
        <v/>
      </c>
      <c r="D506" s="70" t="str">
        <f t="shared" si="73"/>
        <v/>
      </c>
      <c r="E506" s="70" t="str">
        <f t="shared" si="74"/>
        <v/>
      </c>
      <c r="F506" s="70" t="str">
        <f t="shared" si="74"/>
        <v/>
      </c>
      <c r="G506" s="70" t="str">
        <f t="shared" si="75"/>
        <v/>
      </c>
      <c r="H506" s="70" t="str">
        <f>IF(M506=0,"",1+COUNTIF(会員コール!$A$1:$A$198,M506))</f>
        <v/>
      </c>
      <c r="I506" s="71"/>
      <c r="J506" s="71" t="str">
        <f t="shared" si="76"/>
        <v/>
      </c>
      <c r="K506" s="14"/>
      <c r="L506" s="49"/>
      <c r="M506">
        <f t="shared" si="77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72"/>
        <v/>
      </c>
      <c r="C507" s="69" t="str">
        <f t="shared" si="78"/>
        <v/>
      </c>
      <c r="D507" s="70" t="str">
        <f t="shared" si="73"/>
        <v/>
      </c>
      <c r="E507" s="70" t="str">
        <f t="shared" si="74"/>
        <v/>
      </c>
      <c r="F507" s="70" t="str">
        <f t="shared" si="74"/>
        <v/>
      </c>
      <c r="G507" s="70" t="str">
        <f t="shared" si="75"/>
        <v/>
      </c>
      <c r="H507" s="70" t="str">
        <f>IF(M507=0,"",1+COUNTIF(会員コール!$A$1:$A$198,M507))</f>
        <v/>
      </c>
      <c r="I507" s="71"/>
      <c r="J507" s="71" t="str">
        <f t="shared" si="76"/>
        <v/>
      </c>
      <c r="K507" s="14"/>
      <c r="L507" s="49"/>
      <c r="M507">
        <f t="shared" si="77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72"/>
        <v/>
      </c>
      <c r="C508" s="69" t="str">
        <f t="shared" si="78"/>
        <v/>
      </c>
      <c r="D508" s="70" t="str">
        <f t="shared" si="73"/>
        <v/>
      </c>
      <c r="E508" s="70" t="str">
        <f t="shared" si="74"/>
        <v/>
      </c>
      <c r="F508" s="70" t="str">
        <f t="shared" si="74"/>
        <v/>
      </c>
      <c r="G508" s="70" t="str">
        <f t="shared" si="75"/>
        <v/>
      </c>
      <c r="H508" s="70" t="str">
        <f>IF(M508=0,"",1+COUNTIF(会員コール!$A$1:$A$198,M508))</f>
        <v/>
      </c>
      <c r="I508" s="71"/>
      <c r="J508" s="71" t="str">
        <f t="shared" si="76"/>
        <v/>
      </c>
      <c r="K508" s="14"/>
      <c r="L508" s="49"/>
      <c r="M508">
        <f t="shared" si="77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72"/>
        <v/>
      </c>
      <c r="C509" s="69" t="str">
        <f t="shared" si="78"/>
        <v/>
      </c>
      <c r="D509" s="70" t="str">
        <f t="shared" si="73"/>
        <v/>
      </c>
      <c r="E509" s="70" t="str">
        <f t="shared" si="74"/>
        <v/>
      </c>
      <c r="F509" s="70" t="str">
        <f t="shared" si="74"/>
        <v/>
      </c>
      <c r="G509" s="70" t="str">
        <f t="shared" si="75"/>
        <v/>
      </c>
      <c r="H509" s="70" t="str">
        <f>IF(M509=0,"",1+COUNTIF(会員コール!$A$1:$A$198,M509))</f>
        <v/>
      </c>
      <c r="I509" s="71"/>
      <c r="J509" s="71" t="str">
        <f t="shared" si="76"/>
        <v/>
      </c>
      <c r="K509" s="14"/>
      <c r="L509" s="49"/>
      <c r="M509">
        <f t="shared" si="77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72"/>
        <v/>
      </c>
      <c r="C510" s="69" t="str">
        <f t="shared" si="78"/>
        <v/>
      </c>
      <c r="D510" s="70" t="str">
        <f t="shared" si="73"/>
        <v/>
      </c>
      <c r="E510" s="70" t="str">
        <f t="shared" si="74"/>
        <v/>
      </c>
      <c r="F510" s="70" t="str">
        <f t="shared" si="74"/>
        <v/>
      </c>
      <c r="G510" s="70" t="str">
        <f t="shared" si="75"/>
        <v/>
      </c>
      <c r="H510" s="70" t="str">
        <f>IF(M510=0,"",1+COUNTIF(会員コール!$A$1:$A$198,M510))</f>
        <v/>
      </c>
      <c r="I510" s="71"/>
      <c r="J510" s="71" t="str">
        <f t="shared" si="76"/>
        <v/>
      </c>
      <c r="K510" s="14"/>
      <c r="L510" s="49"/>
      <c r="M510">
        <f t="shared" si="77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72"/>
        <v/>
      </c>
      <c r="C511" s="69" t="str">
        <f t="shared" si="78"/>
        <v/>
      </c>
      <c r="D511" s="70" t="str">
        <f t="shared" si="73"/>
        <v/>
      </c>
      <c r="E511" s="70" t="str">
        <f t="shared" si="74"/>
        <v/>
      </c>
      <c r="F511" s="70" t="str">
        <f t="shared" si="74"/>
        <v/>
      </c>
      <c r="G511" s="70" t="str">
        <f t="shared" si="75"/>
        <v/>
      </c>
      <c r="H511" s="70" t="str">
        <f>IF(M511=0,"",1+COUNTIF(会員コール!$A$1:$A$198,M511))</f>
        <v/>
      </c>
      <c r="I511" s="71"/>
      <c r="J511" s="71" t="str">
        <f t="shared" si="76"/>
        <v/>
      </c>
      <c r="K511" s="14"/>
      <c r="L511" s="49"/>
      <c r="M511">
        <f t="shared" si="77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72"/>
        <v/>
      </c>
      <c r="C512" s="69" t="str">
        <f t="shared" si="78"/>
        <v/>
      </c>
      <c r="D512" s="70" t="str">
        <f t="shared" si="73"/>
        <v/>
      </c>
      <c r="E512" s="70" t="str">
        <f t="shared" si="74"/>
        <v/>
      </c>
      <c r="F512" s="70" t="str">
        <f t="shared" si="74"/>
        <v/>
      </c>
      <c r="G512" s="70" t="str">
        <f t="shared" si="75"/>
        <v/>
      </c>
      <c r="H512" s="70" t="str">
        <f>IF(M512=0,"",1+COUNTIF(会員コール!$A$1:$A$198,M512))</f>
        <v/>
      </c>
      <c r="I512" s="71"/>
      <c r="J512" s="71" t="str">
        <f t="shared" si="76"/>
        <v/>
      </c>
      <c r="K512" s="14"/>
      <c r="L512" s="49"/>
      <c r="M512">
        <f t="shared" si="77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72"/>
        <v/>
      </c>
      <c r="C513" s="69" t="str">
        <f t="shared" si="78"/>
        <v/>
      </c>
      <c r="D513" s="70" t="str">
        <f t="shared" si="73"/>
        <v/>
      </c>
      <c r="E513" s="70" t="str">
        <f t="shared" si="74"/>
        <v/>
      </c>
      <c r="F513" s="70" t="str">
        <f t="shared" si="74"/>
        <v/>
      </c>
      <c r="G513" s="70" t="str">
        <f t="shared" si="75"/>
        <v/>
      </c>
      <c r="H513" s="70" t="str">
        <f>IF(M513=0,"",1+COUNTIF(会員コール!$A$1:$A$198,M513))</f>
        <v/>
      </c>
      <c r="I513" s="71"/>
      <c r="J513" s="71" t="str">
        <f t="shared" si="76"/>
        <v/>
      </c>
      <c r="K513" s="14"/>
      <c r="L513" s="49"/>
      <c r="M513">
        <f t="shared" si="77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72"/>
        <v/>
      </c>
      <c r="C514" s="69" t="str">
        <f t="shared" si="78"/>
        <v/>
      </c>
      <c r="D514" s="70" t="str">
        <f t="shared" si="73"/>
        <v/>
      </c>
      <c r="E514" s="70" t="str">
        <f t="shared" si="74"/>
        <v/>
      </c>
      <c r="F514" s="70" t="str">
        <f t="shared" si="74"/>
        <v/>
      </c>
      <c r="G514" s="70" t="str">
        <f t="shared" si="75"/>
        <v/>
      </c>
      <c r="H514" s="70" t="str">
        <f>IF(M514=0,"",1+COUNTIF(会員コール!$A$1:$A$198,M514))</f>
        <v/>
      </c>
      <c r="I514" s="71"/>
      <c r="J514" s="71" t="str">
        <f t="shared" si="76"/>
        <v/>
      </c>
      <c r="K514" s="14"/>
      <c r="L514" s="49"/>
      <c r="M514">
        <f t="shared" si="77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72"/>
        <v/>
      </c>
      <c r="C515" s="69" t="str">
        <f t="shared" si="78"/>
        <v/>
      </c>
      <c r="D515" s="70" t="str">
        <f t="shared" si="73"/>
        <v/>
      </c>
      <c r="E515" s="70" t="str">
        <f t="shared" si="74"/>
        <v/>
      </c>
      <c r="F515" s="70" t="str">
        <f t="shared" si="74"/>
        <v/>
      </c>
      <c r="G515" s="70" t="str">
        <f t="shared" si="75"/>
        <v/>
      </c>
      <c r="H515" s="70" t="str">
        <f>IF(M515=0,"",1+COUNTIF(会員コール!$A$1:$A$198,M515))</f>
        <v/>
      </c>
      <c r="I515" s="71"/>
      <c r="J515" s="71" t="str">
        <f t="shared" si="76"/>
        <v/>
      </c>
      <c r="K515" s="14"/>
      <c r="L515" s="49"/>
      <c r="M515">
        <f t="shared" si="77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72"/>
        <v/>
      </c>
      <c r="C516" s="69" t="str">
        <f t="shared" si="78"/>
        <v/>
      </c>
      <c r="D516" s="70" t="str">
        <f t="shared" si="73"/>
        <v/>
      </c>
      <c r="E516" s="70" t="str">
        <f t="shared" si="74"/>
        <v/>
      </c>
      <c r="F516" s="70" t="str">
        <f t="shared" si="74"/>
        <v/>
      </c>
      <c r="G516" s="70" t="str">
        <f t="shared" si="75"/>
        <v/>
      </c>
      <c r="H516" s="70" t="str">
        <f>IF(M516=0,"",1+COUNTIF(会員コール!$A$1:$A$198,M516))</f>
        <v/>
      </c>
      <c r="I516" s="71"/>
      <c r="J516" s="71" t="str">
        <f t="shared" si="76"/>
        <v/>
      </c>
      <c r="K516" s="14"/>
      <c r="L516" s="15"/>
      <c r="M516">
        <f t="shared" si="77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72"/>
        <v/>
      </c>
      <c r="C517" s="69" t="str">
        <f t="shared" si="78"/>
        <v/>
      </c>
      <c r="D517" s="73" t="str">
        <f t="shared" si="73"/>
        <v/>
      </c>
      <c r="E517" s="73" t="str">
        <f t="shared" si="74"/>
        <v/>
      </c>
      <c r="F517" s="73" t="str">
        <f t="shared" si="74"/>
        <v/>
      </c>
      <c r="G517" s="73" t="str">
        <f t="shared" si="75"/>
        <v/>
      </c>
      <c r="H517" s="73" t="str">
        <f>IF(M517=0,"",1+COUNTIF(会員コール!$A$1:$A$198,M517))</f>
        <v/>
      </c>
      <c r="I517" s="74"/>
      <c r="J517" s="74" t="str">
        <f t="shared" si="76"/>
        <v/>
      </c>
      <c r="K517" s="14"/>
      <c r="L517" s="15"/>
      <c r="M517">
        <f t="shared" si="77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72"/>
        <v/>
      </c>
      <c r="C518" s="69" t="str">
        <f t="shared" si="78"/>
        <v/>
      </c>
      <c r="D518" s="70" t="str">
        <f t="shared" si="73"/>
        <v/>
      </c>
      <c r="E518" s="70" t="str">
        <f t="shared" si="74"/>
        <v/>
      </c>
      <c r="F518" s="70" t="str">
        <f t="shared" si="74"/>
        <v/>
      </c>
      <c r="G518" s="70" t="str">
        <f t="shared" si="75"/>
        <v/>
      </c>
      <c r="H518" s="70" t="str">
        <f>IF(M518=0,"",1+COUNTIF(会員コール!$A$1:$A$198,M518))</f>
        <v/>
      </c>
      <c r="I518" s="71"/>
      <c r="J518" s="71" t="str">
        <f t="shared" si="76"/>
        <v/>
      </c>
      <c r="K518" s="14"/>
      <c r="L518" s="15"/>
      <c r="M518">
        <f t="shared" si="77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72"/>
        <v/>
      </c>
      <c r="C519" s="69" t="str">
        <f t="shared" si="78"/>
        <v/>
      </c>
      <c r="D519" s="70" t="str">
        <f t="shared" si="73"/>
        <v/>
      </c>
      <c r="E519" s="70" t="str">
        <f t="shared" si="74"/>
        <v/>
      </c>
      <c r="F519" s="70" t="str">
        <f t="shared" si="74"/>
        <v/>
      </c>
      <c r="G519" s="70" t="str">
        <f t="shared" si="75"/>
        <v/>
      </c>
      <c r="H519" s="70" t="str">
        <f>IF(M519=0,"",1+COUNTIF(会員コール!$A$1:$A$198,M519))</f>
        <v/>
      </c>
      <c r="I519" s="71"/>
      <c r="J519" s="71" t="str">
        <f t="shared" si="76"/>
        <v/>
      </c>
      <c r="K519" s="14"/>
      <c r="L519" s="15"/>
      <c r="M519">
        <f t="shared" si="77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72"/>
        <v/>
      </c>
      <c r="C520" s="69" t="str">
        <f t="shared" si="78"/>
        <v/>
      </c>
      <c r="D520" s="70" t="str">
        <f t="shared" si="73"/>
        <v/>
      </c>
      <c r="E520" s="70" t="str">
        <f t="shared" si="74"/>
        <v/>
      </c>
      <c r="F520" s="70" t="str">
        <f t="shared" si="74"/>
        <v/>
      </c>
      <c r="G520" s="70" t="str">
        <f t="shared" si="75"/>
        <v/>
      </c>
      <c r="H520" s="70" t="str">
        <f>IF(M520=0,"",1+COUNTIF(会員コール!$A$1:$A$198,M520))</f>
        <v/>
      </c>
      <c r="I520" s="71"/>
      <c r="J520" s="71" t="str">
        <f t="shared" si="76"/>
        <v/>
      </c>
      <c r="K520" s="14"/>
      <c r="L520" s="15"/>
      <c r="M520">
        <f t="shared" si="77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72"/>
        <v/>
      </c>
      <c r="C521" s="69" t="str">
        <f t="shared" si="78"/>
        <v/>
      </c>
      <c r="D521" s="70" t="str">
        <f t="shared" si="73"/>
        <v/>
      </c>
      <c r="E521" s="70" t="str">
        <f t="shared" si="74"/>
        <v/>
      </c>
      <c r="F521" s="70" t="str">
        <f t="shared" si="74"/>
        <v/>
      </c>
      <c r="G521" s="70" t="str">
        <f t="shared" si="75"/>
        <v/>
      </c>
      <c r="H521" s="70" t="str">
        <f>IF(M521=0,"",1+COUNTIF(会員コール!$A$1:$A$198,M521))</f>
        <v/>
      </c>
      <c r="I521" s="71"/>
      <c r="J521" s="71" t="str">
        <f t="shared" si="76"/>
        <v/>
      </c>
      <c r="K521" s="14"/>
      <c r="L521" s="15"/>
      <c r="M521">
        <f t="shared" si="77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72"/>
        <v/>
      </c>
      <c r="C522" s="69" t="str">
        <f t="shared" si="78"/>
        <v/>
      </c>
      <c r="D522" s="70" t="str">
        <f t="shared" si="73"/>
        <v/>
      </c>
      <c r="E522" s="70" t="str">
        <f t="shared" si="74"/>
        <v/>
      </c>
      <c r="F522" s="70" t="str">
        <f t="shared" si="74"/>
        <v/>
      </c>
      <c r="G522" s="70" t="str">
        <f t="shared" si="75"/>
        <v/>
      </c>
      <c r="H522" s="70" t="str">
        <f>IF(M522=0,"",1+COUNTIF(会員コール!$A$1:$A$198,M522))</f>
        <v/>
      </c>
      <c r="I522" s="71"/>
      <c r="J522" s="71" t="str">
        <f t="shared" si="76"/>
        <v/>
      </c>
      <c r="K522" s="14"/>
      <c r="L522" s="15"/>
      <c r="M522">
        <f t="shared" si="77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72"/>
        <v/>
      </c>
      <c r="C523" s="69" t="str">
        <f t="shared" si="78"/>
        <v/>
      </c>
      <c r="D523" s="70" t="str">
        <f t="shared" si="73"/>
        <v/>
      </c>
      <c r="E523" s="70" t="str">
        <f t="shared" si="74"/>
        <v/>
      </c>
      <c r="F523" s="70" t="str">
        <f t="shared" si="74"/>
        <v/>
      </c>
      <c r="G523" s="70" t="str">
        <f t="shared" si="75"/>
        <v/>
      </c>
      <c r="H523" s="70" t="str">
        <f>IF(M523=0,"",1+COUNTIF(会員コール!$A$1:$A$198,M523))</f>
        <v/>
      </c>
      <c r="I523" s="71"/>
      <c r="J523" s="71" t="str">
        <f t="shared" si="76"/>
        <v/>
      </c>
      <c r="K523" s="14"/>
      <c r="L523" s="15"/>
      <c r="M523">
        <f t="shared" si="77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72"/>
        <v/>
      </c>
      <c r="C524" s="69" t="str">
        <f t="shared" si="78"/>
        <v/>
      </c>
      <c r="D524" s="70" t="str">
        <f t="shared" si="73"/>
        <v/>
      </c>
      <c r="E524" s="70" t="str">
        <f t="shared" si="74"/>
        <v/>
      </c>
      <c r="F524" s="70" t="str">
        <f t="shared" si="74"/>
        <v/>
      </c>
      <c r="G524" s="70" t="str">
        <f t="shared" si="75"/>
        <v/>
      </c>
      <c r="H524" s="70" t="str">
        <f>IF(M524=0,"",1+COUNTIF(会員コール!$A$1:$A$198,M524))</f>
        <v/>
      </c>
      <c r="I524" s="71"/>
      <c r="J524" s="71" t="str">
        <f t="shared" si="76"/>
        <v/>
      </c>
      <c r="K524" s="14"/>
      <c r="L524" s="15"/>
      <c r="M524">
        <f t="shared" si="77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72"/>
        <v/>
      </c>
      <c r="C525" s="69" t="str">
        <f t="shared" si="78"/>
        <v/>
      </c>
      <c r="D525" s="73" t="str">
        <f t="shared" si="73"/>
        <v/>
      </c>
      <c r="E525" s="73" t="str">
        <f t="shared" si="74"/>
        <v/>
      </c>
      <c r="F525" s="73" t="str">
        <f t="shared" si="74"/>
        <v/>
      </c>
      <c r="G525" s="73" t="str">
        <f t="shared" si="75"/>
        <v/>
      </c>
      <c r="H525" s="73" t="str">
        <f>IF(M525=0,"",1+COUNTIF(会員コール!$A$1:$A$198,M525))</f>
        <v/>
      </c>
      <c r="I525" s="74"/>
      <c r="J525" s="74" t="str">
        <f t="shared" si="76"/>
        <v/>
      </c>
      <c r="K525" s="14"/>
      <c r="L525" s="15"/>
      <c r="M525">
        <f t="shared" si="77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72"/>
        <v/>
      </c>
      <c r="C526" s="69" t="str">
        <f t="shared" si="78"/>
        <v/>
      </c>
      <c r="D526" s="70" t="str">
        <f t="shared" si="73"/>
        <v/>
      </c>
      <c r="E526" s="70" t="str">
        <f t="shared" si="74"/>
        <v/>
      </c>
      <c r="F526" s="70" t="str">
        <f t="shared" si="74"/>
        <v/>
      </c>
      <c r="G526" s="70" t="str">
        <f t="shared" si="75"/>
        <v/>
      </c>
      <c r="H526" s="70" t="str">
        <f>IF(M526=0,"",1+COUNTIF(会員コール!$A$1:$A$198,M526))</f>
        <v/>
      </c>
      <c r="I526" s="71"/>
      <c r="J526" s="71" t="str">
        <f t="shared" si="76"/>
        <v/>
      </c>
      <c r="K526" s="14"/>
      <c r="L526" s="15"/>
      <c r="M526">
        <f t="shared" si="77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72"/>
        <v/>
      </c>
      <c r="C527" s="69" t="str">
        <f t="shared" si="78"/>
        <v/>
      </c>
      <c r="D527" s="73" t="str">
        <f t="shared" si="73"/>
        <v/>
      </c>
      <c r="E527" s="73" t="str">
        <f t="shared" si="74"/>
        <v/>
      </c>
      <c r="F527" s="73" t="str">
        <f t="shared" si="74"/>
        <v/>
      </c>
      <c r="G527" s="73" t="str">
        <f t="shared" si="75"/>
        <v/>
      </c>
      <c r="H527" s="73" t="str">
        <f>IF(M527=0,"",1+COUNTIF(会員コール!$A$1:$A$198,M527))</f>
        <v/>
      </c>
      <c r="I527" s="74"/>
      <c r="J527" s="74" t="str">
        <f t="shared" si="76"/>
        <v/>
      </c>
      <c r="K527" s="14"/>
      <c r="L527" s="15"/>
      <c r="M527">
        <f t="shared" si="77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72"/>
        <v/>
      </c>
      <c r="C528" s="69" t="str">
        <f t="shared" si="78"/>
        <v/>
      </c>
      <c r="D528" s="70" t="str">
        <f t="shared" si="73"/>
        <v/>
      </c>
      <c r="E528" s="70" t="str">
        <f t="shared" si="74"/>
        <v/>
      </c>
      <c r="F528" s="70" t="str">
        <f t="shared" si="74"/>
        <v/>
      </c>
      <c r="G528" s="70" t="str">
        <f t="shared" si="75"/>
        <v/>
      </c>
      <c r="H528" s="70" t="str">
        <f>IF(M528=0,"",1+COUNTIF(会員コール!$A$1:$A$198,M528))</f>
        <v/>
      </c>
      <c r="I528" s="71"/>
      <c r="J528" s="71" t="str">
        <f t="shared" si="76"/>
        <v/>
      </c>
      <c r="K528" s="14"/>
      <c r="L528" s="15"/>
      <c r="M528">
        <f t="shared" si="77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72"/>
        <v/>
      </c>
      <c r="C529" s="69" t="str">
        <f t="shared" si="78"/>
        <v/>
      </c>
      <c r="D529" s="73" t="str">
        <f t="shared" si="73"/>
        <v/>
      </c>
      <c r="E529" s="73" t="str">
        <f t="shared" si="74"/>
        <v/>
      </c>
      <c r="F529" s="73" t="str">
        <f t="shared" si="74"/>
        <v/>
      </c>
      <c r="G529" s="73" t="str">
        <f t="shared" si="75"/>
        <v/>
      </c>
      <c r="H529" s="73" t="str">
        <f>IF(M529=0,"",1+COUNTIF(会員コール!$A$1:$A$198,M529))</f>
        <v/>
      </c>
      <c r="I529" s="74"/>
      <c r="J529" s="74" t="str">
        <f t="shared" si="76"/>
        <v/>
      </c>
      <c r="K529" s="14"/>
      <c r="L529" s="15"/>
      <c r="M529">
        <f t="shared" si="77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72"/>
        <v/>
      </c>
      <c r="C530" s="69" t="str">
        <f t="shared" si="78"/>
        <v/>
      </c>
      <c r="D530" s="70" t="str">
        <f t="shared" si="73"/>
        <v/>
      </c>
      <c r="E530" s="70" t="str">
        <f t="shared" si="74"/>
        <v/>
      </c>
      <c r="F530" s="70" t="str">
        <f t="shared" si="74"/>
        <v/>
      </c>
      <c r="G530" s="70" t="str">
        <f t="shared" si="75"/>
        <v/>
      </c>
      <c r="H530" s="70" t="str">
        <f>IF(M530=0,"",1+COUNTIF(会員コール!$A$1:$A$198,M530))</f>
        <v/>
      </c>
      <c r="I530" s="71"/>
      <c r="J530" s="71" t="str">
        <f t="shared" si="76"/>
        <v/>
      </c>
      <c r="K530" s="14"/>
      <c r="L530" s="15"/>
      <c r="M530">
        <f t="shared" si="77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72"/>
        <v/>
      </c>
      <c r="C531" s="69" t="str">
        <f t="shared" si="78"/>
        <v/>
      </c>
      <c r="D531" s="73" t="str">
        <f t="shared" si="73"/>
        <v/>
      </c>
      <c r="E531" s="73" t="str">
        <f t="shared" si="74"/>
        <v/>
      </c>
      <c r="F531" s="73" t="str">
        <f t="shared" si="74"/>
        <v/>
      </c>
      <c r="G531" s="73" t="str">
        <f t="shared" si="75"/>
        <v/>
      </c>
      <c r="H531" s="73" t="str">
        <f>IF(M531=0,"",1+COUNTIF(会員コール!$A$1:$A$198,M531))</f>
        <v/>
      </c>
      <c r="I531" s="74"/>
      <c r="J531" s="74" t="str">
        <f t="shared" si="76"/>
        <v/>
      </c>
      <c r="K531" s="14"/>
      <c r="L531" s="15"/>
      <c r="M531">
        <f t="shared" si="77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si="72"/>
        <v/>
      </c>
      <c r="C532" s="69" t="str">
        <f t="shared" si="78"/>
        <v/>
      </c>
      <c r="D532" s="70" t="str">
        <f t="shared" si="73"/>
        <v/>
      </c>
      <c r="E532" s="70" t="str">
        <f t="shared" ref="E532:F549" si="79">IF(Q532="","",Q532)</f>
        <v/>
      </c>
      <c r="F532" s="70" t="str">
        <f t="shared" si="79"/>
        <v/>
      </c>
      <c r="G532" s="70" t="str">
        <f t="shared" si="75"/>
        <v/>
      </c>
      <c r="H532" s="70" t="str">
        <f>IF(M532=0,"",1+COUNTIF(会員コール!$A$1:$A$198,M532))</f>
        <v/>
      </c>
      <c r="I532" s="71"/>
      <c r="J532" s="71" t="str">
        <f t="shared" si="76"/>
        <v/>
      </c>
      <c r="K532" s="14"/>
      <c r="L532" s="15"/>
      <c r="M532">
        <f t="shared" si="77"/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72"/>
        <v/>
      </c>
      <c r="C533" s="69" t="str">
        <f t="shared" si="78"/>
        <v/>
      </c>
      <c r="D533" s="73" t="str">
        <f t="shared" si="73"/>
        <v/>
      </c>
      <c r="E533" s="73" t="str">
        <f t="shared" si="79"/>
        <v/>
      </c>
      <c r="F533" s="73" t="str">
        <f t="shared" si="79"/>
        <v/>
      </c>
      <c r="G533" s="73" t="str">
        <f t="shared" si="75"/>
        <v/>
      </c>
      <c r="H533" s="73" t="str">
        <f>IF(M533=0,"",1+COUNTIF(会員コール!$A$1:$A$198,M533))</f>
        <v/>
      </c>
      <c r="I533" s="74"/>
      <c r="J533" s="74" t="str">
        <f t="shared" si="76"/>
        <v/>
      </c>
      <c r="K533" s="14"/>
      <c r="L533" s="15"/>
      <c r="M533">
        <f t="shared" si="77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72"/>
        <v/>
      </c>
      <c r="C534" s="69" t="str">
        <f t="shared" si="78"/>
        <v/>
      </c>
      <c r="D534" s="70" t="str">
        <f t="shared" si="73"/>
        <v/>
      </c>
      <c r="E534" s="70" t="str">
        <f t="shared" si="79"/>
        <v/>
      </c>
      <c r="F534" s="70" t="str">
        <f t="shared" si="79"/>
        <v/>
      </c>
      <c r="G534" s="70" t="str">
        <f t="shared" si="75"/>
        <v/>
      </c>
      <c r="H534" s="70" t="str">
        <f>IF(M534=0,"",1+COUNTIF(会員コール!$A$1:$A$198,M534))</f>
        <v/>
      </c>
      <c r="I534" s="71"/>
      <c r="J534" s="71" t="str">
        <f t="shared" si="76"/>
        <v/>
      </c>
      <c r="K534" s="14"/>
      <c r="L534" s="15"/>
      <c r="M534">
        <f t="shared" si="77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72"/>
        <v/>
      </c>
      <c r="C535" s="69" t="str">
        <f t="shared" si="78"/>
        <v/>
      </c>
      <c r="D535" s="73" t="str">
        <f t="shared" si="73"/>
        <v/>
      </c>
      <c r="E535" s="73" t="str">
        <f t="shared" si="79"/>
        <v/>
      </c>
      <c r="F535" s="73" t="str">
        <f t="shared" si="79"/>
        <v/>
      </c>
      <c r="G535" s="73" t="str">
        <f t="shared" si="75"/>
        <v/>
      </c>
      <c r="H535" s="73" t="str">
        <f>IF(M535=0,"",1+COUNTIF(会員コール!$A$1:$A$198,M535))</f>
        <v/>
      </c>
      <c r="I535" s="74"/>
      <c r="J535" s="74" t="str">
        <f t="shared" si="76"/>
        <v/>
      </c>
      <c r="K535" s="14"/>
      <c r="L535" s="15"/>
      <c r="M535">
        <f t="shared" si="77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72"/>
        <v/>
      </c>
      <c r="C536" s="69" t="str">
        <f t="shared" si="78"/>
        <v/>
      </c>
      <c r="D536" s="70" t="str">
        <f t="shared" si="73"/>
        <v/>
      </c>
      <c r="E536" s="70" t="str">
        <f t="shared" si="79"/>
        <v/>
      </c>
      <c r="F536" s="70" t="str">
        <f t="shared" si="79"/>
        <v/>
      </c>
      <c r="G536" s="70" t="str">
        <f t="shared" si="75"/>
        <v/>
      </c>
      <c r="H536" s="70" t="str">
        <f>IF(M536=0,"",1+COUNTIF(会員コール!$A$1:$A$198,M536))</f>
        <v/>
      </c>
      <c r="I536" s="71"/>
      <c r="J536" s="71" t="str">
        <f t="shared" si="76"/>
        <v/>
      </c>
      <c r="K536" s="14"/>
      <c r="L536" s="15"/>
      <c r="M536">
        <f t="shared" si="77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72"/>
        <v/>
      </c>
      <c r="C537" s="69" t="str">
        <f t="shared" si="78"/>
        <v/>
      </c>
      <c r="D537" s="73" t="str">
        <f t="shared" si="73"/>
        <v/>
      </c>
      <c r="E537" s="73" t="str">
        <f t="shared" si="79"/>
        <v/>
      </c>
      <c r="F537" s="73" t="str">
        <f t="shared" si="79"/>
        <v/>
      </c>
      <c r="G537" s="73" t="str">
        <f t="shared" si="75"/>
        <v/>
      </c>
      <c r="H537" s="73" t="str">
        <f>IF(M537=0,"",1+COUNTIF(会員コール!$A$1:$A$198,M537))</f>
        <v/>
      </c>
      <c r="I537" s="74"/>
      <c r="J537" s="74" t="str">
        <f t="shared" si="76"/>
        <v/>
      </c>
      <c r="K537" s="14"/>
      <c r="L537" s="15"/>
      <c r="M537">
        <f t="shared" si="77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72"/>
        <v/>
      </c>
      <c r="C538" s="69" t="str">
        <f t="shared" si="78"/>
        <v/>
      </c>
      <c r="D538" s="70" t="str">
        <f t="shared" si="73"/>
        <v/>
      </c>
      <c r="E538" s="70" t="str">
        <f t="shared" si="79"/>
        <v/>
      </c>
      <c r="F538" s="70" t="str">
        <f t="shared" si="79"/>
        <v/>
      </c>
      <c r="G538" s="70" t="str">
        <f t="shared" si="75"/>
        <v/>
      </c>
      <c r="H538" s="70" t="str">
        <f>IF(M538=0,"",1+COUNTIF(会員コール!$A$1:$A$198,M538))</f>
        <v/>
      </c>
      <c r="I538" s="71"/>
      <c r="J538" s="71" t="str">
        <f t="shared" si="76"/>
        <v/>
      </c>
      <c r="K538" s="14"/>
      <c r="L538" s="15"/>
      <c r="M538">
        <f t="shared" si="77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72"/>
        <v/>
      </c>
      <c r="C539" s="69" t="str">
        <f t="shared" si="78"/>
        <v/>
      </c>
      <c r="D539" s="73" t="str">
        <f t="shared" si="73"/>
        <v/>
      </c>
      <c r="E539" s="73" t="str">
        <f t="shared" si="79"/>
        <v/>
      </c>
      <c r="F539" s="73" t="str">
        <f t="shared" si="79"/>
        <v/>
      </c>
      <c r="G539" s="73" t="str">
        <f t="shared" si="75"/>
        <v/>
      </c>
      <c r="H539" s="73" t="str">
        <f>IF(M539=0,"",1+COUNTIF(会員コール!$A$1:$A$198,M539))</f>
        <v/>
      </c>
      <c r="I539" s="74"/>
      <c r="J539" s="74" t="str">
        <f t="shared" si="76"/>
        <v/>
      </c>
      <c r="K539" s="14"/>
      <c r="L539" s="15"/>
      <c r="M539">
        <f t="shared" si="77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72"/>
        <v/>
      </c>
      <c r="C540" s="69" t="str">
        <f t="shared" si="78"/>
        <v/>
      </c>
      <c r="D540" s="70" t="str">
        <f t="shared" si="73"/>
        <v/>
      </c>
      <c r="E540" s="70" t="str">
        <f t="shared" si="79"/>
        <v/>
      </c>
      <c r="F540" s="70" t="str">
        <f t="shared" si="79"/>
        <v/>
      </c>
      <c r="G540" s="70" t="str">
        <f t="shared" si="75"/>
        <v/>
      </c>
      <c r="H540" s="70" t="str">
        <f>IF(M540=0,"",1+COUNTIF(会員コール!$A$1:$A$198,M540))</f>
        <v/>
      </c>
      <c r="I540" s="71"/>
      <c r="J540" s="71" t="str">
        <f t="shared" si="76"/>
        <v/>
      </c>
      <c r="K540" s="14"/>
      <c r="L540" s="15"/>
      <c r="M540">
        <f t="shared" si="77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72"/>
        <v/>
      </c>
      <c r="C541" s="69" t="str">
        <f t="shared" si="78"/>
        <v/>
      </c>
      <c r="D541" s="70" t="str">
        <f t="shared" si="73"/>
        <v/>
      </c>
      <c r="E541" s="70" t="str">
        <f t="shared" si="79"/>
        <v/>
      </c>
      <c r="F541" s="70" t="str">
        <f t="shared" si="79"/>
        <v/>
      </c>
      <c r="G541" s="70" t="str">
        <f t="shared" si="75"/>
        <v/>
      </c>
      <c r="H541" s="70" t="str">
        <f>IF(M541=0,"",1+COUNTIF(会員コール!$A$1:$A$198,M541))</f>
        <v/>
      </c>
      <c r="I541" s="71"/>
      <c r="J541" s="71" t="str">
        <f t="shared" si="76"/>
        <v/>
      </c>
      <c r="K541" s="14"/>
      <c r="L541" s="15"/>
      <c r="M541">
        <f t="shared" si="77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72"/>
        <v/>
      </c>
      <c r="C542" s="69" t="str">
        <f t="shared" si="78"/>
        <v/>
      </c>
      <c r="D542" s="73" t="str">
        <f t="shared" si="73"/>
        <v/>
      </c>
      <c r="E542" s="73" t="str">
        <f t="shared" si="79"/>
        <v/>
      </c>
      <c r="F542" s="73" t="str">
        <f t="shared" si="79"/>
        <v/>
      </c>
      <c r="G542" s="73" t="str">
        <f t="shared" si="75"/>
        <v/>
      </c>
      <c r="H542" s="73" t="str">
        <f>IF(M542=0,"",1+COUNTIF(会員コール!$A$1:$A$198,M542))</f>
        <v/>
      </c>
      <c r="I542" s="74"/>
      <c r="J542" s="74" t="str">
        <f t="shared" si="76"/>
        <v/>
      </c>
      <c r="K542" s="14"/>
      <c r="L542" s="15"/>
      <c r="M542">
        <f t="shared" si="77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72"/>
        <v/>
      </c>
      <c r="C543" s="69" t="str">
        <f t="shared" si="78"/>
        <v/>
      </c>
      <c r="D543" s="70" t="str">
        <f t="shared" si="73"/>
        <v/>
      </c>
      <c r="E543" s="70" t="str">
        <f t="shared" si="79"/>
        <v/>
      </c>
      <c r="F543" s="70" t="str">
        <f t="shared" si="79"/>
        <v/>
      </c>
      <c r="G543" s="70" t="str">
        <f t="shared" si="75"/>
        <v/>
      </c>
      <c r="H543" s="70" t="str">
        <f>IF(M543=0,"",1+COUNTIF(会員コール!$A$1:$A$198,M543))</f>
        <v/>
      </c>
      <c r="I543" s="71"/>
      <c r="J543" s="71" t="str">
        <f t="shared" si="76"/>
        <v/>
      </c>
      <c r="K543" s="14"/>
      <c r="L543" s="15"/>
      <c r="M543">
        <f t="shared" si="77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72"/>
        <v/>
      </c>
      <c r="C544" s="69" t="str">
        <f t="shared" si="78"/>
        <v/>
      </c>
      <c r="D544" s="73" t="str">
        <f t="shared" si="73"/>
        <v/>
      </c>
      <c r="E544" s="73" t="str">
        <f t="shared" si="79"/>
        <v/>
      </c>
      <c r="F544" s="73" t="str">
        <f t="shared" si="79"/>
        <v/>
      </c>
      <c r="G544" s="73" t="str">
        <f t="shared" si="75"/>
        <v/>
      </c>
      <c r="H544" s="73" t="str">
        <f>IF(M544=0,"",1+COUNTIF(会員コール!$A$1:$A$198,M544))</f>
        <v/>
      </c>
      <c r="I544" s="74"/>
      <c r="J544" s="74" t="str">
        <f t="shared" si="76"/>
        <v/>
      </c>
      <c r="K544" s="14"/>
      <c r="L544" s="15"/>
      <c r="M544">
        <f t="shared" si="77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72"/>
        <v/>
      </c>
      <c r="C545" s="69" t="str">
        <f t="shared" si="78"/>
        <v/>
      </c>
      <c r="D545" s="70" t="str">
        <f t="shared" si="73"/>
        <v/>
      </c>
      <c r="E545" s="70" t="str">
        <f t="shared" si="79"/>
        <v/>
      </c>
      <c r="F545" s="70" t="str">
        <f t="shared" si="79"/>
        <v/>
      </c>
      <c r="G545" s="70" t="str">
        <f t="shared" si="75"/>
        <v/>
      </c>
      <c r="H545" s="70" t="str">
        <f>IF(M545=0,"",1+COUNTIF(会員コール!$A$1:$A$198,M545))</f>
        <v/>
      </c>
      <c r="I545" s="71"/>
      <c r="J545" s="71" t="str">
        <f t="shared" si="76"/>
        <v/>
      </c>
      <c r="K545" s="14"/>
      <c r="L545" s="15"/>
      <c r="M545">
        <f t="shared" si="77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72"/>
        <v/>
      </c>
      <c r="C546" s="69" t="str">
        <f t="shared" si="78"/>
        <v/>
      </c>
      <c r="D546" s="73" t="str">
        <f t="shared" si="73"/>
        <v/>
      </c>
      <c r="E546" s="73" t="str">
        <f t="shared" si="79"/>
        <v/>
      </c>
      <c r="F546" s="73" t="str">
        <f t="shared" si="79"/>
        <v/>
      </c>
      <c r="G546" s="73" t="str">
        <f t="shared" si="75"/>
        <v/>
      </c>
      <c r="H546" s="73" t="str">
        <f>IF(M546=0,"",1+COUNTIF(会員コール!$A$1:$A$198,M546))</f>
        <v/>
      </c>
      <c r="I546" s="74"/>
      <c r="J546" s="74" t="str">
        <f t="shared" si="76"/>
        <v/>
      </c>
      <c r="K546" s="14"/>
      <c r="L546" s="15"/>
      <c r="M546">
        <f t="shared" si="77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72"/>
        <v/>
      </c>
      <c r="C547" s="69" t="str">
        <f t="shared" si="78"/>
        <v/>
      </c>
      <c r="D547" s="70" t="str">
        <f t="shared" si="73"/>
        <v/>
      </c>
      <c r="E547" s="70" t="str">
        <f t="shared" si="79"/>
        <v/>
      </c>
      <c r="F547" s="70" t="str">
        <f t="shared" si="79"/>
        <v/>
      </c>
      <c r="G547" s="70" t="str">
        <f t="shared" si="75"/>
        <v/>
      </c>
      <c r="H547" s="70" t="str">
        <f>IF(M547=0,"",1+COUNTIF(会員コール!$A$1:$A$198,M547))</f>
        <v/>
      </c>
      <c r="I547" s="71"/>
      <c r="J547" s="71" t="str">
        <f t="shared" si="76"/>
        <v/>
      </c>
      <c r="K547" s="14"/>
      <c r="L547" s="15"/>
      <c r="M547">
        <f t="shared" si="77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72"/>
        <v/>
      </c>
      <c r="C548" s="69" t="str">
        <f t="shared" si="78"/>
        <v/>
      </c>
      <c r="D548" s="70" t="str">
        <f t="shared" si="73"/>
        <v/>
      </c>
      <c r="E548" s="70" t="str">
        <f t="shared" si="79"/>
        <v/>
      </c>
      <c r="F548" s="70" t="str">
        <f t="shared" si="79"/>
        <v/>
      </c>
      <c r="G548" s="70" t="str">
        <f t="shared" si="75"/>
        <v/>
      </c>
      <c r="H548" s="70" t="str">
        <f>IF(M548=0,"",1+COUNTIF(会員コール!$A$1:$A$198,M548))</f>
        <v/>
      </c>
      <c r="I548" s="71"/>
      <c r="J548" s="71" t="str">
        <f t="shared" si="76"/>
        <v/>
      </c>
      <c r="K548" s="14"/>
      <c r="L548" s="15"/>
      <c r="M548">
        <f t="shared" si="77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72"/>
        <v/>
      </c>
      <c r="C549" s="76" t="str">
        <f>IF(P549="","",LEFT(P549,6))</f>
        <v/>
      </c>
      <c r="D549" s="77" t="str">
        <f t="shared" si="73"/>
        <v/>
      </c>
      <c r="E549" s="77" t="str">
        <f t="shared" si="79"/>
        <v/>
      </c>
      <c r="F549" s="77" t="str">
        <f t="shared" si="79"/>
        <v/>
      </c>
      <c r="G549" s="77" t="str">
        <f t="shared" si="75"/>
        <v/>
      </c>
      <c r="H549" s="77" t="str">
        <f>IF(M549=0,"",1+COUNTIF(会員コール!$A$1:$A$198,M549))</f>
        <v/>
      </c>
      <c r="I549" s="78"/>
      <c r="J549" s="78" t="str">
        <f t="shared" si="76"/>
        <v/>
      </c>
      <c r="K549" s="14"/>
      <c r="L549" s="15"/>
      <c r="M549">
        <f t="shared" si="77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B1:D1"/>
    <mergeCell ref="G1:J1"/>
    <mergeCell ref="B2:C2"/>
    <mergeCell ref="G2:I2"/>
    <mergeCell ref="E3:F3"/>
    <mergeCell ref="N3:T3"/>
    <mergeCell ref="B55:C55"/>
    <mergeCell ref="B56:D56"/>
    <mergeCell ref="G56:J56"/>
    <mergeCell ref="B57:C57"/>
    <mergeCell ref="G57:I57"/>
    <mergeCell ref="L3:M4"/>
    <mergeCell ref="B165:C165"/>
    <mergeCell ref="E58:F58"/>
    <mergeCell ref="L58:M59"/>
    <mergeCell ref="N58:T58"/>
    <mergeCell ref="B110:C110"/>
    <mergeCell ref="B111:D111"/>
    <mergeCell ref="G111:J111"/>
    <mergeCell ref="B112:C112"/>
    <mergeCell ref="G112:I112"/>
    <mergeCell ref="E113:F113"/>
    <mergeCell ref="L113:M114"/>
    <mergeCell ref="N113:T113"/>
    <mergeCell ref="B166:D166"/>
    <mergeCell ref="G166:J166"/>
    <mergeCell ref="B167:C167"/>
    <mergeCell ref="G167:I167"/>
    <mergeCell ref="E168:F168"/>
    <mergeCell ref="N168:T168"/>
    <mergeCell ref="B220:C220"/>
    <mergeCell ref="B221:D221"/>
    <mergeCell ref="G221:J221"/>
    <mergeCell ref="B222:C222"/>
    <mergeCell ref="G222:I222"/>
    <mergeCell ref="L168:M169"/>
    <mergeCell ref="B330:C330"/>
    <mergeCell ref="E223:F223"/>
    <mergeCell ref="L223:M224"/>
    <mergeCell ref="N223:T223"/>
    <mergeCell ref="B275:C275"/>
    <mergeCell ref="B276:D276"/>
    <mergeCell ref="G276:J276"/>
    <mergeCell ref="B277:C277"/>
    <mergeCell ref="G277:I277"/>
    <mergeCell ref="E278:F278"/>
    <mergeCell ref="L278:M279"/>
    <mergeCell ref="N278:T278"/>
    <mergeCell ref="B331:D331"/>
    <mergeCell ref="G331:J331"/>
    <mergeCell ref="B332:C332"/>
    <mergeCell ref="G332:I332"/>
    <mergeCell ref="E333:F333"/>
    <mergeCell ref="N333:T333"/>
    <mergeCell ref="B385:C385"/>
    <mergeCell ref="B386:D386"/>
    <mergeCell ref="G386:J386"/>
    <mergeCell ref="B387:C387"/>
    <mergeCell ref="G387:I387"/>
    <mergeCell ref="L333:M334"/>
    <mergeCell ref="B495:C495"/>
    <mergeCell ref="E388:F388"/>
    <mergeCell ref="L388:M389"/>
    <mergeCell ref="N388:T388"/>
    <mergeCell ref="B440:C440"/>
    <mergeCell ref="B441:D441"/>
    <mergeCell ref="G441:J441"/>
    <mergeCell ref="B442:C442"/>
    <mergeCell ref="G442:I442"/>
    <mergeCell ref="E443:F443"/>
    <mergeCell ref="L443:M444"/>
    <mergeCell ref="N443:T443"/>
    <mergeCell ref="N498:T498"/>
    <mergeCell ref="B550:C550"/>
    <mergeCell ref="B496:D496"/>
    <mergeCell ref="G496:J496"/>
    <mergeCell ref="B497:C497"/>
    <mergeCell ref="G497:I497"/>
    <mergeCell ref="E498:F498"/>
    <mergeCell ref="L498:M499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B5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184</v>
      </c>
      <c r="C2" s="170"/>
      <c r="D2" s="47" t="str">
        <f>基本データ入力!$B$8</f>
        <v>JA1QRZ</v>
      </c>
      <c r="E2" s="52" t="s">
        <v>185</v>
      </c>
      <c r="F2" s="47" t="s">
        <v>186</v>
      </c>
      <c r="G2" s="171" t="s">
        <v>187</v>
      </c>
      <c r="H2" s="171"/>
      <c r="I2" s="171"/>
      <c r="J2" s="53" t="s">
        <v>188</v>
      </c>
      <c r="K2" s="10"/>
      <c r="N2" s="9"/>
      <c r="V2" s="11"/>
      <c r="W2" s="12"/>
    </row>
    <row r="3" spans="1:28" ht="15" customHeight="1">
      <c r="B3" s="18" t="s">
        <v>189</v>
      </c>
      <c r="C3" s="91" t="s">
        <v>411</v>
      </c>
      <c r="D3" s="18" t="s">
        <v>190</v>
      </c>
      <c r="E3" s="172" t="s">
        <v>191</v>
      </c>
      <c r="F3" s="172"/>
      <c r="G3" s="18" t="s">
        <v>192</v>
      </c>
      <c r="H3" s="17" t="s">
        <v>193</v>
      </c>
      <c r="I3" s="18" t="s">
        <v>194</v>
      </c>
      <c r="J3" s="18" t="s">
        <v>195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184</v>
      </c>
      <c r="C57" s="170"/>
      <c r="D57" s="47" t="str">
        <f>基本データ入力!$B$8</f>
        <v>JA1QRZ</v>
      </c>
      <c r="E57" s="52" t="s">
        <v>185</v>
      </c>
      <c r="F57" s="47" t="s">
        <v>186</v>
      </c>
      <c r="G57" s="171" t="s">
        <v>187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189</v>
      </c>
      <c r="C58" s="91" t="s">
        <v>411</v>
      </c>
      <c r="D58" s="18" t="s">
        <v>190</v>
      </c>
      <c r="E58" s="172" t="s">
        <v>191</v>
      </c>
      <c r="F58" s="172"/>
      <c r="G58" s="18" t="s">
        <v>192</v>
      </c>
      <c r="H58" s="17" t="s">
        <v>193</v>
      </c>
      <c r="I58" s="18" t="s">
        <v>194</v>
      </c>
      <c r="J58" s="18" t="s">
        <v>195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184</v>
      </c>
      <c r="C112" s="170"/>
      <c r="D112" s="47" t="str">
        <f>基本データ入力!$B$8</f>
        <v>JA1QRZ</v>
      </c>
      <c r="E112" s="52" t="s">
        <v>185</v>
      </c>
      <c r="F112" s="47" t="s">
        <v>186</v>
      </c>
      <c r="G112" s="171" t="s">
        <v>187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189</v>
      </c>
      <c r="C113" s="91" t="s">
        <v>411</v>
      </c>
      <c r="D113" s="18" t="s">
        <v>190</v>
      </c>
      <c r="E113" s="172" t="s">
        <v>191</v>
      </c>
      <c r="F113" s="172"/>
      <c r="G113" s="18" t="s">
        <v>192</v>
      </c>
      <c r="H113" s="17" t="s">
        <v>193</v>
      </c>
      <c r="I113" s="18" t="s">
        <v>194</v>
      </c>
      <c r="J113" s="18" t="s">
        <v>195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184</v>
      </c>
      <c r="C167" s="170"/>
      <c r="D167" s="47" t="str">
        <f>基本データ入力!$B$8</f>
        <v>JA1QRZ</v>
      </c>
      <c r="E167" s="52" t="s">
        <v>185</v>
      </c>
      <c r="F167" s="47" t="s">
        <v>186</v>
      </c>
      <c r="G167" s="171" t="s">
        <v>187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189</v>
      </c>
      <c r="C168" s="91" t="s">
        <v>411</v>
      </c>
      <c r="D168" s="18" t="s">
        <v>190</v>
      </c>
      <c r="E168" s="172" t="s">
        <v>191</v>
      </c>
      <c r="F168" s="172"/>
      <c r="G168" s="18" t="s">
        <v>192</v>
      </c>
      <c r="H168" s="17" t="s">
        <v>193</v>
      </c>
      <c r="I168" s="18" t="s">
        <v>194</v>
      </c>
      <c r="J168" s="18" t="s">
        <v>195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184</v>
      </c>
      <c r="C222" s="170"/>
      <c r="D222" s="47" t="str">
        <f>基本データ入力!$B$8</f>
        <v>JA1QRZ</v>
      </c>
      <c r="E222" s="52" t="s">
        <v>185</v>
      </c>
      <c r="F222" s="47" t="s">
        <v>186</v>
      </c>
      <c r="G222" s="171" t="s">
        <v>187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189</v>
      </c>
      <c r="C223" s="91" t="s">
        <v>411</v>
      </c>
      <c r="D223" s="18" t="s">
        <v>190</v>
      </c>
      <c r="E223" s="172" t="s">
        <v>191</v>
      </c>
      <c r="F223" s="172"/>
      <c r="G223" s="18" t="s">
        <v>192</v>
      </c>
      <c r="H223" s="17" t="s">
        <v>193</v>
      </c>
      <c r="I223" s="18" t="s">
        <v>194</v>
      </c>
      <c r="J223" s="18" t="s">
        <v>195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184</v>
      </c>
      <c r="C277" s="170"/>
      <c r="D277" s="47" t="str">
        <f>基本データ入力!$B$8</f>
        <v>JA1QRZ</v>
      </c>
      <c r="E277" s="52" t="s">
        <v>185</v>
      </c>
      <c r="F277" s="47" t="s">
        <v>186</v>
      </c>
      <c r="G277" s="171" t="s">
        <v>187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189</v>
      </c>
      <c r="C278" s="91" t="s">
        <v>411</v>
      </c>
      <c r="D278" s="18" t="s">
        <v>190</v>
      </c>
      <c r="E278" s="172" t="s">
        <v>191</v>
      </c>
      <c r="F278" s="172"/>
      <c r="G278" s="18" t="s">
        <v>192</v>
      </c>
      <c r="H278" s="17" t="s">
        <v>193</v>
      </c>
      <c r="I278" s="18" t="s">
        <v>194</v>
      </c>
      <c r="J278" s="18" t="s">
        <v>195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184</v>
      </c>
      <c r="C332" s="170"/>
      <c r="D332" s="47" t="str">
        <f>基本データ入力!$B$8</f>
        <v>JA1QRZ</v>
      </c>
      <c r="E332" s="52" t="s">
        <v>185</v>
      </c>
      <c r="F332" s="47" t="s">
        <v>186</v>
      </c>
      <c r="G332" s="171" t="s">
        <v>187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189</v>
      </c>
      <c r="C333" s="91" t="s">
        <v>411</v>
      </c>
      <c r="D333" s="18" t="s">
        <v>190</v>
      </c>
      <c r="E333" s="172" t="s">
        <v>191</v>
      </c>
      <c r="F333" s="172"/>
      <c r="G333" s="18" t="s">
        <v>192</v>
      </c>
      <c r="H333" s="17" t="s">
        <v>193</v>
      </c>
      <c r="I333" s="18" t="s">
        <v>194</v>
      </c>
      <c r="J333" s="18" t="s">
        <v>195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184</v>
      </c>
      <c r="C387" s="170"/>
      <c r="D387" s="47" t="str">
        <f>基本データ入力!$B$8</f>
        <v>JA1QRZ</v>
      </c>
      <c r="E387" s="52" t="s">
        <v>185</v>
      </c>
      <c r="F387" s="47" t="s">
        <v>186</v>
      </c>
      <c r="G387" s="171" t="s">
        <v>187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189</v>
      </c>
      <c r="C388" s="91" t="s">
        <v>411</v>
      </c>
      <c r="D388" s="18" t="s">
        <v>190</v>
      </c>
      <c r="E388" s="172" t="s">
        <v>191</v>
      </c>
      <c r="F388" s="172"/>
      <c r="G388" s="18" t="s">
        <v>192</v>
      </c>
      <c r="H388" s="17" t="s">
        <v>193</v>
      </c>
      <c r="I388" s="18" t="s">
        <v>194</v>
      </c>
      <c r="J388" s="18" t="s">
        <v>195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184</v>
      </c>
      <c r="C442" s="170"/>
      <c r="D442" s="47" t="str">
        <f>基本データ入力!$B$8</f>
        <v>JA1QRZ</v>
      </c>
      <c r="E442" s="52" t="s">
        <v>185</v>
      </c>
      <c r="F442" s="47" t="s">
        <v>186</v>
      </c>
      <c r="G442" s="171" t="s">
        <v>187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189</v>
      </c>
      <c r="C443" s="91" t="s">
        <v>411</v>
      </c>
      <c r="D443" s="18" t="s">
        <v>190</v>
      </c>
      <c r="E443" s="172" t="s">
        <v>191</v>
      </c>
      <c r="F443" s="172"/>
      <c r="G443" s="18" t="s">
        <v>192</v>
      </c>
      <c r="H443" s="17" t="s">
        <v>193</v>
      </c>
      <c r="I443" s="18" t="s">
        <v>194</v>
      </c>
      <c r="J443" s="18" t="s">
        <v>195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184</v>
      </c>
      <c r="C497" s="170"/>
      <c r="D497" s="47" t="str">
        <f>基本データ入力!$B$8</f>
        <v>JA1QRZ</v>
      </c>
      <c r="E497" s="52" t="s">
        <v>185</v>
      </c>
      <c r="F497" s="47" t="s">
        <v>186</v>
      </c>
      <c r="G497" s="171" t="s">
        <v>187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189</v>
      </c>
      <c r="C498" s="91" t="s">
        <v>411</v>
      </c>
      <c r="D498" s="18" t="s">
        <v>190</v>
      </c>
      <c r="E498" s="172" t="s">
        <v>191</v>
      </c>
      <c r="F498" s="172"/>
      <c r="G498" s="18" t="s">
        <v>192</v>
      </c>
      <c r="H498" s="17" t="s">
        <v>193</v>
      </c>
      <c r="I498" s="18" t="s">
        <v>194</v>
      </c>
      <c r="J498" s="18" t="s">
        <v>195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L333:M334"/>
    <mergeCell ref="N333:T333"/>
    <mergeCell ref="B385:C385"/>
    <mergeCell ref="B331:D331"/>
    <mergeCell ref="G331:J331"/>
    <mergeCell ref="B332:C332"/>
    <mergeCell ref="G332:I332"/>
    <mergeCell ref="L278:M279"/>
    <mergeCell ref="N278:T278"/>
    <mergeCell ref="B330:C330"/>
    <mergeCell ref="B276:D276"/>
    <mergeCell ref="G276:J276"/>
    <mergeCell ref="B277:C277"/>
    <mergeCell ref="G277:I277"/>
    <mergeCell ref="L223:M224"/>
    <mergeCell ref="N223:T223"/>
    <mergeCell ref="B275:C275"/>
    <mergeCell ref="B221:D221"/>
    <mergeCell ref="G221:J221"/>
    <mergeCell ref="B222:C222"/>
    <mergeCell ref="G222:I222"/>
    <mergeCell ref="L168:M169"/>
    <mergeCell ref="N168:T168"/>
    <mergeCell ref="B220:C220"/>
    <mergeCell ref="B166:D166"/>
    <mergeCell ref="G166:J166"/>
    <mergeCell ref="B167:C167"/>
    <mergeCell ref="G167:I167"/>
    <mergeCell ref="L113:M114"/>
    <mergeCell ref="N113:T113"/>
    <mergeCell ref="B165:C165"/>
    <mergeCell ref="B111:D111"/>
    <mergeCell ref="G111:J111"/>
    <mergeCell ref="B112:C112"/>
    <mergeCell ref="G112:I112"/>
    <mergeCell ref="N3:T3"/>
    <mergeCell ref="E3:F3"/>
    <mergeCell ref="E58:F58"/>
    <mergeCell ref="L58:M59"/>
    <mergeCell ref="N58:T58"/>
    <mergeCell ref="G56:J56"/>
    <mergeCell ref="G57:I57"/>
    <mergeCell ref="G1:J1"/>
    <mergeCell ref="B1:D1"/>
    <mergeCell ref="B2:C2"/>
    <mergeCell ref="G2:I2"/>
    <mergeCell ref="L3:M4"/>
    <mergeCell ref="B442:C442"/>
    <mergeCell ref="G442:I442"/>
    <mergeCell ref="B55:C55"/>
    <mergeCell ref="B386:D386"/>
    <mergeCell ref="G386:J386"/>
    <mergeCell ref="B387:C387"/>
    <mergeCell ref="G387:I387"/>
    <mergeCell ref="E388:F388"/>
    <mergeCell ref="B110:C110"/>
    <mergeCell ref="B56:D56"/>
    <mergeCell ref="B57:C57"/>
    <mergeCell ref="E113:F113"/>
    <mergeCell ref="E168:F168"/>
    <mergeCell ref="E223:F223"/>
    <mergeCell ref="E278:F278"/>
    <mergeCell ref="E333:F333"/>
    <mergeCell ref="L388:M389"/>
    <mergeCell ref="N388:T388"/>
    <mergeCell ref="B440:C440"/>
    <mergeCell ref="B441:D441"/>
    <mergeCell ref="G441:J441"/>
    <mergeCell ref="B550:C550"/>
    <mergeCell ref="E443:F443"/>
    <mergeCell ref="L443:M444"/>
    <mergeCell ref="N443:T443"/>
    <mergeCell ref="B495:C495"/>
    <mergeCell ref="B496:D496"/>
    <mergeCell ref="G496:J496"/>
    <mergeCell ref="B497:C497"/>
    <mergeCell ref="G497:I497"/>
    <mergeCell ref="E498:F498"/>
    <mergeCell ref="L498:M499"/>
    <mergeCell ref="N498:T498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B1650"/>
  <sheetViews>
    <sheetView zoomScaleNormal="100"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197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198</v>
      </c>
      <c r="C2" s="170"/>
      <c r="D2" s="47" t="str">
        <f>基本データ入力!$B$8</f>
        <v>JA1QRZ</v>
      </c>
      <c r="E2" s="52" t="s">
        <v>199</v>
      </c>
      <c r="F2" s="47" t="s">
        <v>287</v>
      </c>
      <c r="G2" s="171" t="s">
        <v>200</v>
      </c>
      <c r="H2" s="171"/>
      <c r="I2" s="171"/>
      <c r="J2" s="53" t="s">
        <v>201</v>
      </c>
      <c r="K2" s="10"/>
      <c r="N2" s="9"/>
      <c r="V2" s="11"/>
      <c r="W2" s="12"/>
    </row>
    <row r="3" spans="1:28" ht="15" customHeight="1">
      <c r="B3" s="18" t="s">
        <v>202</v>
      </c>
      <c r="C3" s="91" t="s">
        <v>411</v>
      </c>
      <c r="D3" s="18" t="s">
        <v>203</v>
      </c>
      <c r="E3" s="172" t="s">
        <v>204</v>
      </c>
      <c r="F3" s="172"/>
      <c r="G3" s="18" t="s">
        <v>205</v>
      </c>
      <c r="H3" s="17" t="s">
        <v>206</v>
      </c>
      <c r="I3" s="18" t="s">
        <v>207</v>
      </c>
      <c r="J3" s="18" t="s">
        <v>208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209</v>
      </c>
      <c r="C57" s="170"/>
      <c r="D57" s="47" t="str">
        <f>基本データ入力!$B$8</f>
        <v>JA1QRZ</v>
      </c>
      <c r="E57" s="52" t="s">
        <v>210</v>
      </c>
      <c r="F57" s="47" t="s">
        <v>286</v>
      </c>
      <c r="G57" s="171" t="s">
        <v>211</v>
      </c>
      <c r="H57" s="171"/>
      <c r="I57" s="171"/>
      <c r="J57" s="53" t="s">
        <v>375</v>
      </c>
      <c r="K57" s="10"/>
      <c r="N57" s="9"/>
      <c r="V57" s="11"/>
      <c r="W57" s="12"/>
    </row>
    <row r="58" spans="1:28" ht="15" customHeight="1">
      <c r="B58" s="18" t="s">
        <v>212</v>
      </c>
      <c r="C58" s="91" t="s">
        <v>411</v>
      </c>
      <c r="D58" s="18" t="s">
        <v>213</v>
      </c>
      <c r="E58" s="172" t="s">
        <v>214</v>
      </c>
      <c r="F58" s="172"/>
      <c r="G58" s="18" t="s">
        <v>215</v>
      </c>
      <c r="H58" s="17" t="s">
        <v>216</v>
      </c>
      <c r="I58" s="18" t="s">
        <v>217</v>
      </c>
      <c r="J58" s="18" t="s">
        <v>218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209</v>
      </c>
      <c r="C112" s="170"/>
      <c r="D112" s="47" t="str">
        <f>基本データ入力!$B$8</f>
        <v>JA1QRZ</v>
      </c>
      <c r="E112" s="52" t="s">
        <v>210</v>
      </c>
      <c r="F112" s="47" t="s">
        <v>286</v>
      </c>
      <c r="G112" s="171" t="s">
        <v>211</v>
      </c>
      <c r="H112" s="171"/>
      <c r="I112" s="171"/>
      <c r="J112" s="53" t="s">
        <v>356</v>
      </c>
      <c r="K112" s="10"/>
      <c r="N112" s="9"/>
      <c r="V112" s="11"/>
      <c r="W112" s="12"/>
    </row>
    <row r="113" spans="1:28" ht="15" customHeight="1">
      <c r="B113" s="18" t="s">
        <v>212</v>
      </c>
      <c r="C113" s="91" t="s">
        <v>411</v>
      </c>
      <c r="D113" s="18" t="s">
        <v>213</v>
      </c>
      <c r="E113" s="172" t="s">
        <v>214</v>
      </c>
      <c r="F113" s="172"/>
      <c r="G113" s="18" t="s">
        <v>215</v>
      </c>
      <c r="H113" s="17" t="s">
        <v>216</v>
      </c>
      <c r="I113" s="18" t="s">
        <v>217</v>
      </c>
      <c r="J113" s="18" t="s">
        <v>218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209</v>
      </c>
      <c r="C167" s="170"/>
      <c r="D167" s="47" t="str">
        <f>基本データ入力!$B$8</f>
        <v>JA1QRZ</v>
      </c>
      <c r="E167" s="52" t="s">
        <v>210</v>
      </c>
      <c r="F167" s="47" t="s">
        <v>286</v>
      </c>
      <c r="G167" s="171" t="s">
        <v>211</v>
      </c>
      <c r="H167" s="171"/>
      <c r="I167" s="171"/>
      <c r="J167" s="53" t="s">
        <v>376</v>
      </c>
      <c r="K167" s="10"/>
      <c r="N167" s="9"/>
      <c r="V167" s="11"/>
      <c r="W167" s="12"/>
    </row>
    <row r="168" spans="1:28" ht="15" customHeight="1">
      <c r="B168" s="18" t="s">
        <v>212</v>
      </c>
      <c r="C168" s="91" t="s">
        <v>411</v>
      </c>
      <c r="D168" s="18" t="s">
        <v>213</v>
      </c>
      <c r="E168" s="172" t="s">
        <v>214</v>
      </c>
      <c r="F168" s="172"/>
      <c r="G168" s="18" t="s">
        <v>215</v>
      </c>
      <c r="H168" s="17" t="s">
        <v>216</v>
      </c>
      <c r="I168" s="18" t="s">
        <v>217</v>
      </c>
      <c r="J168" s="18" t="s">
        <v>218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209</v>
      </c>
      <c r="C222" s="170"/>
      <c r="D222" s="47" t="str">
        <f>基本データ入力!$B$8</f>
        <v>JA1QRZ</v>
      </c>
      <c r="E222" s="52" t="s">
        <v>210</v>
      </c>
      <c r="F222" s="47" t="s">
        <v>286</v>
      </c>
      <c r="G222" s="171" t="s">
        <v>211</v>
      </c>
      <c r="H222" s="171"/>
      <c r="I222" s="171"/>
      <c r="J222" s="53" t="s">
        <v>377</v>
      </c>
      <c r="K222" s="10"/>
      <c r="N222" s="9"/>
      <c r="V222" s="11"/>
      <c r="W222" s="12"/>
    </row>
    <row r="223" spans="1:28" ht="15" customHeight="1">
      <c r="B223" s="18" t="s">
        <v>212</v>
      </c>
      <c r="C223" s="91" t="s">
        <v>411</v>
      </c>
      <c r="D223" s="18" t="s">
        <v>213</v>
      </c>
      <c r="E223" s="172" t="s">
        <v>214</v>
      </c>
      <c r="F223" s="172"/>
      <c r="G223" s="18" t="s">
        <v>215</v>
      </c>
      <c r="H223" s="17" t="s">
        <v>216</v>
      </c>
      <c r="I223" s="18" t="s">
        <v>217</v>
      </c>
      <c r="J223" s="18" t="s">
        <v>218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209</v>
      </c>
      <c r="C277" s="170"/>
      <c r="D277" s="47" t="str">
        <f>基本データ入力!$B$8</f>
        <v>JA1QRZ</v>
      </c>
      <c r="E277" s="52" t="s">
        <v>210</v>
      </c>
      <c r="F277" s="47" t="s">
        <v>286</v>
      </c>
      <c r="G277" s="171" t="s">
        <v>211</v>
      </c>
      <c r="H277" s="171"/>
      <c r="I277" s="171"/>
      <c r="J277" s="53" t="s">
        <v>378</v>
      </c>
      <c r="K277" s="10"/>
      <c r="N277" s="9"/>
      <c r="V277" s="11"/>
      <c r="W277" s="12"/>
    </row>
    <row r="278" spans="1:28" ht="15" customHeight="1">
      <c r="B278" s="18" t="s">
        <v>212</v>
      </c>
      <c r="C278" s="91" t="s">
        <v>411</v>
      </c>
      <c r="D278" s="18" t="s">
        <v>213</v>
      </c>
      <c r="E278" s="172" t="s">
        <v>214</v>
      </c>
      <c r="F278" s="172"/>
      <c r="G278" s="18" t="s">
        <v>215</v>
      </c>
      <c r="H278" s="17" t="s">
        <v>216</v>
      </c>
      <c r="I278" s="18" t="s">
        <v>217</v>
      </c>
      <c r="J278" s="18" t="s">
        <v>218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209</v>
      </c>
      <c r="C332" s="170"/>
      <c r="D332" s="47" t="str">
        <f>基本データ入力!$B$8</f>
        <v>JA1QRZ</v>
      </c>
      <c r="E332" s="52" t="s">
        <v>210</v>
      </c>
      <c r="F332" s="47" t="s">
        <v>286</v>
      </c>
      <c r="G332" s="171" t="s">
        <v>211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212</v>
      </c>
      <c r="C333" s="91" t="s">
        <v>411</v>
      </c>
      <c r="D333" s="18" t="s">
        <v>213</v>
      </c>
      <c r="E333" s="172" t="s">
        <v>214</v>
      </c>
      <c r="F333" s="172"/>
      <c r="G333" s="18" t="s">
        <v>215</v>
      </c>
      <c r="H333" s="17" t="s">
        <v>216</v>
      </c>
      <c r="I333" s="18" t="s">
        <v>217</v>
      </c>
      <c r="J333" s="18" t="s">
        <v>218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209</v>
      </c>
      <c r="C387" s="170"/>
      <c r="D387" s="47" t="str">
        <f>基本データ入力!$B$8</f>
        <v>JA1QRZ</v>
      </c>
      <c r="E387" s="52" t="s">
        <v>210</v>
      </c>
      <c r="F387" s="47" t="s">
        <v>286</v>
      </c>
      <c r="G387" s="171" t="s">
        <v>211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212</v>
      </c>
      <c r="C388" s="91" t="s">
        <v>411</v>
      </c>
      <c r="D388" s="18" t="s">
        <v>213</v>
      </c>
      <c r="E388" s="172" t="s">
        <v>214</v>
      </c>
      <c r="F388" s="172"/>
      <c r="G388" s="18" t="s">
        <v>215</v>
      </c>
      <c r="H388" s="17" t="s">
        <v>216</v>
      </c>
      <c r="I388" s="18" t="s">
        <v>217</v>
      </c>
      <c r="J388" s="18" t="s">
        <v>218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209</v>
      </c>
      <c r="C442" s="170"/>
      <c r="D442" s="47" t="str">
        <f>基本データ入力!$B$8</f>
        <v>JA1QRZ</v>
      </c>
      <c r="E442" s="52" t="s">
        <v>210</v>
      </c>
      <c r="F442" s="47" t="s">
        <v>286</v>
      </c>
      <c r="G442" s="171" t="s">
        <v>211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212</v>
      </c>
      <c r="C443" s="91" t="s">
        <v>411</v>
      </c>
      <c r="D443" s="18" t="s">
        <v>213</v>
      </c>
      <c r="E443" s="172" t="s">
        <v>214</v>
      </c>
      <c r="F443" s="172"/>
      <c r="G443" s="18" t="s">
        <v>215</v>
      </c>
      <c r="H443" s="17" t="s">
        <v>216</v>
      </c>
      <c r="I443" s="18" t="s">
        <v>217</v>
      </c>
      <c r="J443" s="18" t="s">
        <v>218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209</v>
      </c>
      <c r="C497" s="170"/>
      <c r="D497" s="47" t="str">
        <f>基本データ入力!$B$8</f>
        <v>JA1QRZ</v>
      </c>
      <c r="E497" s="52" t="s">
        <v>210</v>
      </c>
      <c r="F497" s="47" t="s">
        <v>286</v>
      </c>
      <c r="G497" s="171" t="s">
        <v>211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212</v>
      </c>
      <c r="C498" s="91" t="s">
        <v>411</v>
      </c>
      <c r="D498" s="18" t="s">
        <v>213</v>
      </c>
      <c r="E498" s="172" t="s">
        <v>214</v>
      </c>
      <c r="F498" s="172"/>
      <c r="G498" s="18" t="s">
        <v>215</v>
      </c>
      <c r="H498" s="17" t="s">
        <v>216</v>
      </c>
      <c r="I498" s="18" t="s">
        <v>217</v>
      </c>
      <c r="J498" s="18" t="s">
        <v>218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  <row r="551" spans="1:28" ht="14.25">
      <c r="A551" s="8"/>
      <c r="B551" s="168" t="s">
        <v>9</v>
      </c>
      <c r="C551" s="168"/>
      <c r="D551" s="168"/>
      <c r="E551" s="62" t="s">
        <v>135</v>
      </c>
      <c r="F551" s="50">
        <f>基本データ入力!$B$6</f>
        <v>2016</v>
      </c>
      <c r="G551" s="169" t="str">
        <f>基本データ入力!$B$4</f>
        <v>第13回　JARL横須賀ｸﾗﾌﾞﾏﾗｿﾝｺﾝﾃｽﾄ</v>
      </c>
      <c r="H551" s="169"/>
      <c r="I551" s="169"/>
      <c r="J551" s="169"/>
      <c r="K551" s="10"/>
      <c r="L551" s="8"/>
      <c r="M551" s="8"/>
      <c r="N551" s="9"/>
      <c r="O551" s="8"/>
      <c r="P551" s="8"/>
      <c r="Q551" s="8"/>
      <c r="R551" s="8"/>
      <c r="S551" s="8"/>
      <c r="T551" s="8"/>
    </row>
    <row r="552" spans="1:28">
      <c r="A552" s="8"/>
      <c r="B552" s="170" t="s">
        <v>10</v>
      </c>
      <c r="C552" s="170"/>
      <c r="D552" s="47" t="str">
        <f>基本データ入力!$B$8</f>
        <v>JA1QRZ</v>
      </c>
      <c r="E552" s="52" t="s">
        <v>136</v>
      </c>
      <c r="F552" s="47" t="s">
        <v>287</v>
      </c>
      <c r="G552" s="171" t="s">
        <v>137</v>
      </c>
      <c r="H552" s="171"/>
      <c r="I552" s="171"/>
      <c r="J552" s="53" t="s">
        <v>391</v>
      </c>
      <c r="K552" s="10"/>
      <c r="L552" s="8"/>
      <c r="M552" s="8"/>
      <c r="N552" s="9"/>
      <c r="O552" s="8"/>
      <c r="P552" s="8"/>
      <c r="Q552" s="8"/>
      <c r="R552" s="8"/>
      <c r="S552" s="8"/>
      <c r="T552" s="8"/>
    </row>
    <row r="553" spans="1:28">
      <c r="B553" s="88" t="s">
        <v>11</v>
      </c>
      <c r="C553" s="91" t="s">
        <v>411</v>
      </c>
      <c r="D553" s="88" t="s">
        <v>12</v>
      </c>
      <c r="E553" s="172" t="s">
        <v>13</v>
      </c>
      <c r="F553" s="172"/>
      <c r="G553" s="88" t="s">
        <v>14</v>
      </c>
      <c r="H553" s="17" t="s">
        <v>15</v>
      </c>
      <c r="I553" s="88" t="s">
        <v>16</v>
      </c>
      <c r="J553" s="88" t="s">
        <v>17</v>
      </c>
      <c r="L553" s="173" t="s">
        <v>134</v>
      </c>
      <c r="M553" s="174"/>
      <c r="N553" s="165" t="s">
        <v>31</v>
      </c>
      <c r="O553" s="165"/>
      <c r="P553" s="165"/>
      <c r="Q553" s="165"/>
      <c r="R553" s="165"/>
      <c r="S553" s="165"/>
      <c r="T553" s="165"/>
    </row>
    <row r="554" spans="1:28">
      <c r="B554" s="88" t="s">
        <v>8</v>
      </c>
      <c r="C554" s="91" t="s">
        <v>412</v>
      </c>
      <c r="D554" s="88" t="s">
        <v>0</v>
      </c>
      <c r="E554" s="88" t="s">
        <v>1</v>
      </c>
      <c r="F554" s="88" t="s">
        <v>2</v>
      </c>
      <c r="G554" s="88" t="s">
        <v>3</v>
      </c>
      <c r="H554" s="17" t="s">
        <v>4</v>
      </c>
      <c r="I554" s="88" t="s">
        <v>5</v>
      </c>
      <c r="J554" s="88" t="s">
        <v>6</v>
      </c>
      <c r="K554" s="4"/>
      <c r="L554" s="175"/>
      <c r="M554" s="176"/>
      <c r="N554" s="89" t="s">
        <v>33</v>
      </c>
      <c r="O554" s="89" t="s">
        <v>34</v>
      </c>
      <c r="P554" s="89" t="s">
        <v>35</v>
      </c>
      <c r="Q554" s="89" t="s">
        <v>36</v>
      </c>
      <c r="R554" s="89" t="s">
        <v>37</v>
      </c>
      <c r="S554" s="89" t="s">
        <v>38</v>
      </c>
      <c r="T554" s="89" t="s">
        <v>39</v>
      </c>
    </row>
    <row r="555" spans="1:28">
      <c r="A555" s="13">
        <v>1</v>
      </c>
      <c r="B555" s="64" t="str">
        <f t="shared" ref="B555:B604" si="150">IF(O555="","",O555)</f>
        <v/>
      </c>
      <c r="C555" s="65" t="str">
        <f>IF(P555="","",LEFT(P555,6))</f>
        <v/>
      </c>
      <c r="D555" s="66" t="str">
        <f t="shared" ref="D555:D604" si="151">IF(N555="","",N555)</f>
        <v/>
      </c>
      <c r="E555" s="66" t="str">
        <f t="shared" ref="E555:E604" si="152">IF(Q555="","",Q555)</f>
        <v/>
      </c>
      <c r="F555" s="66" t="str">
        <f t="shared" ref="F555:F604" si="153">IF(R555="","",R555)</f>
        <v/>
      </c>
      <c r="G555" s="66" t="str">
        <f t="shared" ref="G555:G604" si="154">IF(H555="","",IF(H555=1,"","M"))</f>
        <v/>
      </c>
      <c r="H555" s="66" t="str">
        <f>IF(M555=0,"",1+COUNTIF(会員コール!$A$1:$A$198,M555))</f>
        <v/>
      </c>
      <c r="I555" s="67"/>
      <c r="J555" s="67" t="str">
        <f t="shared" ref="J555:J604" si="155">IF(T555="","",T555)</f>
        <v/>
      </c>
      <c r="K555" s="14"/>
      <c r="L555" s="49"/>
      <c r="M555">
        <f t="shared" ref="M555:M604" si="156">IF(MID(N555,6,1)="/",LEFT(N555,5),IF(MID(N555,7,1)="/",LEFT(N555,6),N555))</f>
        <v>0</v>
      </c>
      <c r="N555"/>
      <c r="O555" s="1"/>
      <c r="P555" s="2"/>
    </row>
    <row r="556" spans="1:28">
      <c r="A556" s="13"/>
      <c r="B556" s="68" t="str">
        <f t="shared" si="150"/>
        <v/>
      </c>
      <c r="C556" s="69" t="str">
        <f>IF(P556="","",LEFT(P556,6))</f>
        <v/>
      </c>
      <c r="D556" s="70" t="str">
        <f t="shared" si="151"/>
        <v/>
      </c>
      <c r="E556" s="70" t="str">
        <f t="shared" si="152"/>
        <v/>
      </c>
      <c r="F556" s="70" t="str">
        <f t="shared" si="153"/>
        <v/>
      </c>
      <c r="G556" s="70" t="str">
        <f t="shared" si="154"/>
        <v/>
      </c>
      <c r="H556" s="70" t="str">
        <f>IF(M556=0,"",1+COUNTIF(会員コール!$A$1:$A$198,M556))</f>
        <v/>
      </c>
      <c r="I556" s="71"/>
      <c r="J556" s="71" t="str">
        <f t="shared" si="155"/>
        <v/>
      </c>
      <c r="K556" s="14"/>
      <c r="L556" s="49"/>
      <c r="M556">
        <f t="shared" si="156"/>
        <v>0</v>
      </c>
      <c r="N556"/>
      <c r="O556" s="1"/>
      <c r="P556" s="2"/>
    </row>
    <row r="557" spans="1:28">
      <c r="A557" s="13"/>
      <c r="B557" s="68" t="str">
        <f t="shared" si="150"/>
        <v/>
      </c>
      <c r="C557" s="69" t="str">
        <f t="shared" ref="C557:C603" si="157">IF(P557="","",LEFT(P557,6))</f>
        <v/>
      </c>
      <c r="D557" s="70" t="str">
        <f t="shared" si="151"/>
        <v/>
      </c>
      <c r="E557" s="70" t="str">
        <f t="shared" si="152"/>
        <v/>
      </c>
      <c r="F557" s="70" t="str">
        <f t="shared" si="153"/>
        <v/>
      </c>
      <c r="G557" s="70" t="str">
        <f t="shared" si="154"/>
        <v/>
      </c>
      <c r="H557" s="70" t="str">
        <f>IF(M557=0,"",1+COUNTIF(会員コール!$A$1:$A$198,M557))</f>
        <v/>
      </c>
      <c r="I557" s="71"/>
      <c r="J557" s="71" t="str">
        <f t="shared" si="155"/>
        <v/>
      </c>
      <c r="K557" s="14"/>
      <c r="L557" s="49"/>
      <c r="M557">
        <f t="shared" si="156"/>
        <v>0</v>
      </c>
      <c r="N557"/>
      <c r="O557" s="1"/>
      <c r="P557" s="2"/>
    </row>
    <row r="558" spans="1:28">
      <c r="A558" s="13"/>
      <c r="B558" s="68" t="str">
        <f t="shared" si="150"/>
        <v/>
      </c>
      <c r="C558" s="69" t="str">
        <f t="shared" si="157"/>
        <v/>
      </c>
      <c r="D558" s="70" t="str">
        <f t="shared" si="151"/>
        <v/>
      </c>
      <c r="E558" s="70" t="str">
        <f t="shared" si="152"/>
        <v/>
      </c>
      <c r="F558" s="70" t="str">
        <f t="shared" si="153"/>
        <v/>
      </c>
      <c r="G558" s="70" t="str">
        <f t="shared" si="154"/>
        <v/>
      </c>
      <c r="H558" s="70" t="str">
        <f>IF(M558=0,"",1+COUNTIF(会員コール!$A$1:$A$198,M558))</f>
        <v/>
      </c>
      <c r="I558" s="71"/>
      <c r="J558" s="71" t="str">
        <f t="shared" si="155"/>
        <v/>
      </c>
      <c r="K558" s="14"/>
      <c r="L558" s="49"/>
      <c r="M558">
        <f t="shared" si="156"/>
        <v>0</v>
      </c>
      <c r="N558"/>
      <c r="O558" s="1"/>
      <c r="P558" s="2"/>
    </row>
    <row r="559" spans="1:28">
      <c r="A559" s="13">
        <v>5</v>
      </c>
      <c r="B559" s="68" t="str">
        <f t="shared" si="150"/>
        <v/>
      </c>
      <c r="C559" s="69" t="str">
        <f t="shared" si="157"/>
        <v/>
      </c>
      <c r="D559" s="70" t="str">
        <f t="shared" si="151"/>
        <v/>
      </c>
      <c r="E559" s="70" t="str">
        <f t="shared" si="152"/>
        <v/>
      </c>
      <c r="F559" s="70" t="str">
        <f t="shared" si="153"/>
        <v/>
      </c>
      <c r="G559" s="70" t="str">
        <f t="shared" si="154"/>
        <v/>
      </c>
      <c r="H559" s="70" t="str">
        <f>IF(M559=0,"",1+COUNTIF(会員コール!$A$1:$A$198,M559))</f>
        <v/>
      </c>
      <c r="I559" s="71"/>
      <c r="J559" s="71" t="str">
        <f t="shared" si="155"/>
        <v/>
      </c>
      <c r="K559" s="14"/>
      <c r="L559" s="49"/>
      <c r="M559">
        <f t="shared" si="156"/>
        <v>0</v>
      </c>
      <c r="N559"/>
      <c r="O559" s="1"/>
      <c r="P559" s="2"/>
    </row>
    <row r="560" spans="1:28">
      <c r="A560" s="13"/>
      <c r="B560" s="68" t="str">
        <f t="shared" si="150"/>
        <v/>
      </c>
      <c r="C560" s="69" t="str">
        <f t="shared" si="157"/>
        <v/>
      </c>
      <c r="D560" s="70" t="str">
        <f t="shared" si="151"/>
        <v/>
      </c>
      <c r="E560" s="70" t="str">
        <f t="shared" si="152"/>
        <v/>
      </c>
      <c r="F560" s="70" t="str">
        <f t="shared" si="153"/>
        <v/>
      </c>
      <c r="G560" s="70" t="str">
        <f t="shared" si="154"/>
        <v/>
      </c>
      <c r="H560" s="70" t="str">
        <f>IF(M560=0,"",1+COUNTIF(会員コール!$A$1:$A$198,M560))</f>
        <v/>
      </c>
      <c r="I560" s="71"/>
      <c r="J560" s="71" t="str">
        <f t="shared" si="155"/>
        <v/>
      </c>
      <c r="K560" s="14"/>
      <c r="L560" s="49"/>
      <c r="M560">
        <f t="shared" si="156"/>
        <v>0</v>
      </c>
      <c r="N560"/>
      <c r="O560" s="1"/>
      <c r="P560" s="2"/>
    </row>
    <row r="561" spans="1:16">
      <c r="A561" s="13"/>
      <c r="B561" s="68" t="str">
        <f t="shared" si="150"/>
        <v/>
      </c>
      <c r="C561" s="69" t="str">
        <f t="shared" si="157"/>
        <v/>
      </c>
      <c r="D561" s="70" t="str">
        <f t="shared" si="151"/>
        <v/>
      </c>
      <c r="E561" s="70" t="str">
        <f t="shared" si="152"/>
        <v/>
      </c>
      <c r="F561" s="70" t="str">
        <f t="shared" si="153"/>
        <v/>
      </c>
      <c r="G561" s="70" t="str">
        <f t="shared" si="154"/>
        <v/>
      </c>
      <c r="H561" s="70" t="str">
        <f>IF(M561=0,"",1+COUNTIF(会員コール!$A$1:$A$198,M561))</f>
        <v/>
      </c>
      <c r="I561" s="71"/>
      <c r="J561" s="71" t="str">
        <f t="shared" si="155"/>
        <v/>
      </c>
      <c r="K561" s="14"/>
      <c r="L561" s="49"/>
      <c r="M561">
        <f t="shared" si="156"/>
        <v>0</v>
      </c>
      <c r="N561"/>
      <c r="O561" s="1"/>
      <c r="P561" s="2"/>
    </row>
    <row r="562" spans="1:16">
      <c r="A562" s="13"/>
      <c r="B562" s="68" t="str">
        <f t="shared" si="150"/>
        <v/>
      </c>
      <c r="C562" s="69" t="str">
        <f t="shared" si="157"/>
        <v/>
      </c>
      <c r="D562" s="70" t="str">
        <f t="shared" si="151"/>
        <v/>
      </c>
      <c r="E562" s="70" t="str">
        <f t="shared" si="152"/>
        <v/>
      </c>
      <c r="F562" s="70" t="str">
        <f t="shared" si="153"/>
        <v/>
      </c>
      <c r="G562" s="70" t="str">
        <f t="shared" si="154"/>
        <v/>
      </c>
      <c r="H562" s="70" t="str">
        <f>IF(M562=0,"",1+COUNTIF(会員コール!$A$1:$A$198,M562))</f>
        <v/>
      </c>
      <c r="I562" s="71"/>
      <c r="J562" s="71" t="str">
        <f t="shared" si="155"/>
        <v/>
      </c>
      <c r="K562" s="14"/>
      <c r="L562" s="49"/>
      <c r="M562">
        <f t="shared" si="156"/>
        <v>0</v>
      </c>
      <c r="N562"/>
      <c r="O562" s="1"/>
      <c r="P562" s="2"/>
    </row>
    <row r="563" spans="1:16">
      <c r="A563" s="13"/>
      <c r="B563" s="68" t="str">
        <f t="shared" si="150"/>
        <v/>
      </c>
      <c r="C563" s="69" t="str">
        <f t="shared" si="157"/>
        <v/>
      </c>
      <c r="D563" s="70" t="str">
        <f t="shared" si="151"/>
        <v/>
      </c>
      <c r="E563" s="70" t="str">
        <f t="shared" si="152"/>
        <v/>
      </c>
      <c r="F563" s="70" t="str">
        <f t="shared" si="153"/>
        <v/>
      </c>
      <c r="G563" s="70" t="str">
        <f t="shared" si="154"/>
        <v/>
      </c>
      <c r="H563" s="70" t="str">
        <f>IF(M563=0,"",1+COUNTIF(会員コール!$A$1:$A$198,M563))</f>
        <v/>
      </c>
      <c r="I563" s="71"/>
      <c r="J563" s="71" t="str">
        <f t="shared" si="155"/>
        <v/>
      </c>
      <c r="K563" s="14"/>
      <c r="L563" s="49"/>
      <c r="M563">
        <f t="shared" si="156"/>
        <v>0</v>
      </c>
      <c r="N563"/>
      <c r="O563" s="1"/>
      <c r="P563" s="2"/>
    </row>
    <row r="564" spans="1:16">
      <c r="A564" s="13">
        <v>10</v>
      </c>
      <c r="B564" s="68" t="str">
        <f t="shared" si="150"/>
        <v/>
      </c>
      <c r="C564" s="69" t="str">
        <f t="shared" si="157"/>
        <v/>
      </c>
      <c r="D564" s="70" t="str">
        <f t="shared" si="151"/>
        <v/>
      </c>
      <c r="E564" s="70" t="str">
        <f t="shared" si="152"/>
        <v/>
      </c>
      <c r="F564" s="70" t="str">
        <f t="shared" si="153"/>
        <v/>
      </c>
      <c r="G564" s="70" t="str">
        <f t="shared" si="154"/>
        <v/>
      </c>
      <c r="H564" s="70" t="str">
        <f>IF(M564=0,"",1+COUNTIF(会員コール!$A$1:$A$198,M564))</f>
        <v/>
      </c>
      <c r="I564" s="71"/>
      <c r="J564" s="71" t="str">
        <f t="shared" si="155"/>
        <v/>
      </c>
      <c r="K564" s="14"/>
      <c r="L564" s="49"/>
      <c r="M564">
        <f t="shared" si="156"/>
        <v>0</v>
      </c>
      <c r="N564"/>
      <c r="O564" s="1"/>
      <c r="P564" s="2"/>
    </row>
    <row r="565" spans="1:16">
      <c r="A565" s="13"/>
      <c r="B565" s="68" t="str">
        <f t="shared" si="150"/>
        <v/>
      </c>
      <c r="C565" s="69" t="str">
        <f t="shared" si="157"/>
        <v/>
      </c>
      <c r="D565" s="70" t="str">
        <f t="shared" si="151"/>
        <v/>
      </c>
      <c r="E565" s="70" t="str">
        <f t="shared" si="152"/>
        <v/>
      </c>
      <c r="F565" s="70" t="str">
        <f t="shared" si="153"/>
        <v/>
      </c>
      <c r="G565" s="70" t="str">
        <f t="shared" si="154"/>
        <v/>
      </c>
      <c r="H565" s="70" t="str">
        <f>IF(M565=0,"",1+COUNTIF(会員コール!$A$1:$A$198,M565))</f>
        <v/>
      </c>
      <c r="I565" s="71"/>
      <c r="J565" s="71" t="str">
        <f t="shared" si="155"/>
        <v/>
      </c>
      <c r="K565" s="14"/>
      <c r="L565" s="49"/>
      <c r="M565">
        <f t="shared" si="156"/>
        <v>0</v>
      </c>
      <c r="N565"/>
      <c r="O565" s="1"/>
      <c r="P565" s="2"/>
    </row>
    <row r="566" spans="1:16">
      <c r="A566" s="13"/>
      <c r="B566" s="68" t="str">
        <f t="shared" si="150"/>
        <v/>
      </c>
      <c r="C566" s="69" t="str">
        <f t="shared" si="157"/>
        <v/>
      </c>
      <c r="D566" s="70" t="str">
        <f t="shared" si="151"/>
        <v/>
      </c>
      <c r="E566" s="70" t="str">
        <f t="shared" si="152"/>
        <v/>
      </c>
      <c r="F566" s="70" t="str">
        <f t="shared" si="153"/>
        <v/>
      </c>
      <c r="G566" s="70" t="str">
        <f t="shared" si="154"/>
        <v/>
      </c>
      <c r="H566" s="70" t="str">
        <f>IF(M566=0,"",1+COUNTIF(会員コール!$A$1:$A$198,M566))</f>
        <v/>
      </c>
      <c r="I566" s="71"/>
      <c r="J566" s="71" t="str">
        <f t="shared" si="155"/>
        <v/>
      </c>
      <c r="K566" s="14"/>
      <c r="L566" s="49"/>
      <c r="M566">
        <f t="shared" si="156"/>
        <v>0</v>
      </c>
      <c r="N566"/>
      <c r="O566" s="1"/>
      <c r="P566" s="2"/>
    </row>
    <row r="567" spans="1:16">
      <c r="A567" s="13"/>
      <c r="B567" s="68" t="str">
        <f t="shared" si="150"/>
        <v/>
      </c>
      <c r="C567" s="69" t="str">
        <f t="shared" si="157"/>
        <v/>
      </c>
      <c r="D567" s="70" t="str">
        <f t="shared" si="151"/>
        <v/>
      </c>
      <c r="E567" s="70" t="str">
        <f t="shared" si="152"/>
        <v/>
      </c>
      <c r="F567" s="70" t="str">
        <f t="shared" si="153"/>
        <v/>
      </c>
      <c r="G567" s="70" t="str">
        <f t="shared" si="154"/>
        <v/>
      </c>
      <c r="H567" s="70" t="str">
        <f>IF(M567=0,"",1+COUNTIF(会員コール!$A$1:$A$198,M567))</f>
        <v/>
      </c>
      <c r="I567" s="71"/>
      <c r="J567" s="71" t="str">
        <f t="shared" si="155"/>
        <v/>
      </c>
      <c r="K567" s="14"/>
      <c r="L567" s="49"/>
      <c r="M567">
        <f t="shared" si="156"/>
        <v>0</v>
      </c>
      <c r="N567"/>
      <c r="O567" s="1"/>
      <c r="P567" s="2"/>
    </row>
    <row r="568" spans="1:16">
      <c r="A568" s="13"/>
      <c r="B568" s="68" t="str">
        <f t="shared" si="150"/>
        <v/>
      </c>
      <c r="C568" s="69" t="str">
        <f t="shared" si="157"/>
        <v/>
      </c>
      <c r="D568" s="70" t="str">
        <f t="shared" si="151"/>
        <v/>
      </c>
      <c r="E568" s="70" t="str">
        <f t="shared" si="152"/>
        <v/>
      </c>
      <c r="F568" s="70" t="str">
        <f t="shared" si="153"/>
        <v/>
      </c>
      <c r="G568" s="70" t="str">
        <f t="shared" si="154"/>
        <v/>
      </c>
      <c r="H568" s="70" t="str">
        <f>IF(M568=0,"",1+COUNTIF(会員コール!$A$1:$A$198,M568))</f>
        <v/>
      </c>
      <c r="I568" s="71"/>
      <c r="J568" s="71" t="str">
        <f t="shared" si="155"/>
        <v/>
      </c>
      <c r="K568" s="14"/>
      <c r="L568" s="49"/>
      <c r="M568">
        <f t="shared" si="156"/>
        <v>0</v>
      </c>
      <c r="N568"/>
      <c r="O568" s="1"/>
      <c r="P568" s="2"/>
    </row>
    <row r="569" spans="1:16">
      <c r="A569" s="13">
        <v>15</v>
      </c>
      <c r="B569" s="68" t="str">
        <f t="shared" si="150"/>
        <v/>
      </c>
      <c r="C569" s="69" t="str">
        <f t="shared" si="157"/>
        <v/>
      </c>
      <c r="D569" s="70" t="str">
        <f t="shared" si="151"/>
        <v/>
      </c>
      <c r="E569" s="70" t="str">
        <f t="shared" si="152"/>
        <v/>
      </c>
      <c r="F569" s="70" t="str">
        <f t="shared" si="153"/>
        <v/>
      </c>
      <c r="G569" s="70" t="str">
        <f t="shared" si="154"/>
        <v/>
      </c>
      <c r="H569" s="70" t="str">
        <f>IF(M569=0,"",1+COUNTIF(会員コール!$A$1:$A$198,M569))</f>
        <v/>
      </c>
      <c r="I569" s="71"/>
      <c r="J569" s="71" t="str">
        <f t="shared" si="155"/>
        <v/>
      </c>
      <c r="K569" s="14"/>
      <c r="L569" s="49"/>
      <c r="M569">
        <f t="shared" si="156"/>
        <v>0</v>
      </c>
      <c r="N569"/>
      <c r="O569" s="1"/>
      <c r="P569" s="2"/>
    </row>
    <row r="570" spans="1:16">
      <c r="A570" s="13"/>
      <c r="B570" s="68" t="str">
        <f t="shared" si="150"/>
        <v/>
      </c>
      <c r="C570" s="69" t="str">
        <f t="shared" si="157"/>
        <v/>
      </c>
      <c r="D570" s="70" t="str">
        <f t="shared" si="151"/>
        <v/>
      </c>
      <c r="E570" s="70" t="str">
        <f t="shared" si="152"/>
        <v/>
      </c>
      <c r="F570" s="70" t="str">
        <f t="shared" si="153"/>
        <v/>
      </c>
      <c r="G570" s="70" t="str">
        <f t="shared" si="154"/>
        <v/>
      </c>
      <c r="H570" s="70" t="str">
        <f>IF(M570=0,"",1+COUNTIF(会員コール!$A$1:$A$198,M570))</f>
        <v/>
      </c>
      <c r="I570" s="71"/>
      <c r="J570" s="71" t="str">
        <f t="shared" si="155"/>
        <v/>
      </c>
      <c r="K570" s="14"/>
      <c r="L570" s="49"/>
      <c r="M570">
        <f t="shared" si="156"/>
        <v>0</v>
      </c>
      <c r="N570"/>
      <c r="O570" s="1"/>
      <c r="P570" s="2"/>
    </row>
    <row r="571" spans="1:16">
      <c r="A571" s="13"/>
      <c r="B571" s="68" t="str">
        <f t="shared" si="150"/>
        <v/>
      </c>
      <c r="C571" s="69" t="str">
        <f t="shared" si="157"/>
        <v/>
      </c>
      <c r="D571" s="70" t="str">
        <f t="shared" si="151"/>
        <v/>
      </c>
      <c r="E571" s="70" t="str">
        <f t="shared" si="152"/>
        <v/>
      </c>
      <c r="F571" s="70" t="str">
        <f t="shared" si="153"/>
        <v/>
      </c>
      <c r="G571" s="70" t="str">
        <f t="shared" si="154"/>
        <v/>
      </c>
      <c r="H571" s="70" t="str">
        <f>IF(M571=0,"",1+COUNTIF(会員コール!$A$1:$A$198,M571))</f>
        <v/>
      </c>
      <c r="I571" s="71"/>
      <c r="J571" s="71" t="str">
        <f t="shared" si="155"/>
        <v/>
      </c>
      <c r="K571" s="14"/>
      <c r="L571" s="15"/>
      <c r="M571">
        <f t="shared" si="156"/>
        <v>0</v>
      </c>
      <c r="N571"/>
      <c r="O571" s="1"/>
      <c r="P571" s="2"/>
    </row>
    <row r="572" spans="1:16">
      <c r="A572" s="13"/>
      <c r="B572" s="72" t="str">
        <f t="shared" si="150"/>
        <v/>
      </c>
      <c r="C572" s="69" t="str">
        <f t="shared" si="157"/>
        <v/>
      </c>
      <c r="D572" s="73" t="str">
        <f t="shared" si="151"/>
        <v/>
      </c>
      <c r="E572" s="73" t="str">
        <f t="shared" si="152"/>
        <v/>
      </c>
      <c r="F572" s="73" t="str">
        <f t="shared" si="153"/>
        <v/>
      </c>
      <c r="G572" s="73" t="str">
        <f t="shared" si="154"/>
        <v/>
      </c>
      <c r="H572" s="73" t="str">
        <f>IF(M572=0,"",1+COUNTIF(会員コール!$A$1:$A$198,M572))</f>
        <v/>
      </c>
      <c r="I572" s="74"/>
      <c r="J572" s="74" t="str">
        <f t="shared" si="155"/>
        <v/>
      </c>
      <c r="K572" s="14"/>
      <c r="L572" s="15"/>
      <c r="M572">
        <f t="shared" si="156"/>
        <v>0</v>
      </c>
      <c r="N572"/>
      <c r="O572" s="1"/>
      <c r="P572" s="2"/>
    </row>
    <row r="573" spans="1:16">
      <c r="A573" s="13"/>
      <c r="B573" s="68" t="str">
        <f t="shared" si="150"/>
        <v/>
      </c>
      <c r="C573" s="69" t="str">
        <f t="shared" si="157"/>
        <v/>
      </c>
      <c r="D573" s="70" t="str">
        <f t="shared" si="151"/>
        <v/>
      </c>
      <c r="E573" s="70" t="str">
        <f t="shared" si="152"/>
        <v/>
      </c>
      <c r="F573" s="70" t="str">
        <f t="shared" si="153"/>
        <v/>
      </c>
      <c r="G573" s="70" t="str">
        <f t="shared" si="154"/>
        <v/>
      </c>
      <c r="H573" s="70" t="str">
        <f>IF(M573=0,"",1+COUNTIF(会員コール!$A$1:$A$198,M573))</f>
        <v/>
      </c>
      <c r="I573" s="71"/>
      <c r="J573" s="71" t="str">
        <f t="shared" si="155"/>
        <v/>
      </c>
      <c r="K573" s="14"/>
      <c r="L573" s="15"/>
      <c r="M573">
        <f t="shared" si="156"/>
        <v>0</v>
      </c>
      <c r="N573"/>
      <c r="O573" s="1"/>
      <c r="P573" s="2"/>
    </row>
    <row r="574" spans="1:16">
      <c r="A574" s="13">
        <v>20</v>
      </c>
      <c r="B574" s="68" t="str">
        <f t="shared" si="150"/>
        <v/>
      </c>
      <c r="C574" s="69" t="str">
        <f t="shared" si="157"/>
        <v/>
      </c>
      <c r="D574" s="70" t="str">
        <f t="shared" si="151"/>
        <v/>
      </c>
      <c r="E574" s="70" t="str">
        <f t="shared" si="152"/>
        <v/>
      </c>
      <c r="F574" s="70" t="str">
        <f t="shared" si="153"/>
        <v/>
      </c>
      <c r="G574" s="70" t="str">
        <f t="shared" si="154"/>
        <v/>
      </c>
      <c r="H574" s="70" t="str">
        <f>IF(M574=0,"",1+COUNTIF(会員コール!$A$1:$A$198,M574))</f>
        <v/>
      </c>
      <c r="I574" s="71"/>
      <c r="J574" s="71" t="str">
        <f t="shared" si="155"/>
        <v/>
      </c>
      <c r="K574" s="14"/>
      <c r="L574" s="15"/>
      <c r="M574">
        <f t="shared" si="156"/>
        <v>0</v>
      </c>
      <c r="N574"/>
      <c r="O574" s="1"/>
      <c r="P574" s="2"/>
    </row>
    <row r="575" spans="1:16">
      <c r="A575" s="13"/>
      <c r="B575" s="68" t="str">
        <f t="shared" si="150"/>
        <v/>
      </c>
      <c r="C575" s="69" t="str">
        <f t="shared" si="157"/>
        <v/>
      </c>
      <c r="D575" s="70" t="str">
        <f t="shared" si="151"/>
        <v/>
      </c>
      <c r="E575" s="70" t="str">
        <f t="shared" si="152"/>
        <v/>
      </c>
      <c r="F575" s="70" t="str">
        <f t="shared" si="153"/>
        <v/>
      </c>
      <c r="G575" s="70" t="str">
        <f t="shared" si="154"/>
        <v/>
      </c>
      <c r="H575" s="70" t="str">
        <f>IF(M575=0,"",1+COUNTIF(会員コール!$A$1:$A$198,M575))</f>
        <v/>
      </c>
      <c r="I575" s="71"/>
      <c r="J575" s="71" t="str">
        <f t="shared" si="155"/>
        <v/>
      </c>
      <c r="K575" s="14"/>
      <c r="L575" s="15"/>
      <c r="M575">
        <f t="shared" si="156"/>
        <v>0</v>
      </c>
      <c r="N575"/>
      <c r="O575" s="1"/>
      <c r="P575" s="2"/>
    </row>
    <row r="576" spans="1:16">
      <c r="A576" s="13"/>
      <c r="B576" s="68" t="str">
        <f t="shared" si="150"/>
        <v/>
      </c>
      <c r="C576" s="69" t="str">
        <f t="shared" si="157"/>
        <v/>
      </c>
      <c r="D576" s="70" t="str">
        <f t="shared" si="151"/>
        <v/>
      </c>
      <c r="E576" s="70" t="str">
        <f t="shared" si="152"/>
        <v/>
      </c>
      <c r="F576" s="70" t="str">
        <f t="shared" si="153"/>
        <v/>
      </c>
      <c r="G576" s="70" t="str">
        <f t="shared" si="154"/>
        <v/>
      </c>
      <c r="H576" s="70" t="str">
        <f>IF(M576=0,"",1+COUNTIF(会員コール!$A$1:$A$198,M576))</f>
        <v/>
      </c>
      <c r="I576" s="71"/>
      <c r="J576" s="71" t="str">
        <f t="shared" si="155"/>
        <v/>
      </c>
      <c r="K576" s="14"/>
      <c r="L576" s="15"/>
      <c r="M576">
        <f t="shared" si="156"/>
        <v>0</v>
      </c>
      <c r="N576"/>
      <c r="O576" s="1"/>
      <c r="P576" s="2"/>
    </row>
    <row r="577" spans="1:16">
      <c r="A577" s="13"/>
      <c r="B577" s="68" t="str">
        <f t="shared" si="150"/>
        <v/>
      </c>
      <c r="C577" s="69" t="str">
        <f t="shared" si="157"/>
        <v/>
      </c>
      <c r="D577" s="70" t="str">
        <f t="shared" si="151"/>
        <v/>
      </c>
      <c r="E577" s="70" t="str">
        <f t="shared" si="152"/>
        <v/>
      </c>
      <c r="F577" s="70" t="str">
        <f t="shared" si="153"/>
        <v/>
      </c>
      <c r="G577" s="70" t="str">
        <f t="shared" si="154"/>
        <v/>
      </c>
      <c r="H577" s="70" t="str">
        <f>IF(M577=0,"",1+COUNTIF(会員コール!$A$1:$A$198,M577))</f>
        <v/>
      </c>
      <c r="I577" s="71"/>
      <c r="J577" s="71" t="str">
        <f t="shared" si="155"/>
        <v/>
      </c>
      <c r="K577" s="14"/>
      <c r="L577" s="15"/>
      <c r="M577">
        <f t="shared" si="156"/>
        <v>0</v>
      </c>
      <c r="N577"/>
      <c r="O577" s="1"/>
      <c r="P577" s="2"/>
    </row>
    <row r="578" spans="1:16">
      <c r="A578" s="13"/>
      <c r="B578" s="68" t="str">
        <f t="shared" si="150"/>
        <v/>
      </c>
      <c r="C578" s="69" t="str">
        <f t="shared" si="157"/>
        <v/>
      </c>
      <c r="D578" s="70" t="str">
        <f t="shared" si="151"/>
        <v/>
      </c>
      <c r="E578" s="70" t="str">
        <f t="shared" si="152"/>
        <v/>
      </c>
      <c r="F578" s="70" t="str">
        <f t="shared" si="153"/>
        <v/>
      </c>
      <c r="G578" s="70" t="str">
        <f t="shared" si="154"/>
        <v/>
      </c>
      <c r="H578" s="70" t="str">
        <f>IF(M578=0,"",1+COUNTIF(会員コール!$A$1:$A$198,M578))</f>
        <v/>
      </c>
      <c r="I578" s="71"/>
      <c r="J578" s="71" t="str">
        <f t="shared" si="155"/>
        <v/>
      </c>
      <c r="K578" s="14"/>
      <c r="L578" s="15"/>
      <c r="M578">
        <f t="shared" si="156"/>
        <v>0</v>
      </c>
      <c r="N578"/>
      <c r="O578" s="1"/>
      <c r="P578" s="2"/>
    </row>
    <row r="579" spans="1:16">
      <c r="A579" s="13">
        <v>25</v>
      </c>
      <c r="B579" s="68" t="str">
        <f t="shared" si="150"/>
        <v/>
      </c>
      <c r="C579" s="69" t="str">
        <f t="shared" si="157"/>
        <v/>
      </c>
      <c r="D579" s="70" t="str">
        <f t="shared" si="151"/>
        <v/>
      </c>
      <c r="E579" s="70" t="str">
        <f t="shared" si="152"/>
        <v/>
      </c>
      <c r="F579" s="70" t="str">
        <f t="shared" si="153"/>
        <v/>
      </c>
      <c r="G579" s="70" t="str">
        <f t="shared" si="154"/>
        <v/>
      </c>
      <c r="H579" s="70" t="str">
        <f>IF(M579=0,"",1+COUNTIF(会員コール!$A$1:$A$198,M579))</f>
        <v/>
      </c>
      <c r="I579" s="71"/>
      <c r="J579" s="71" t="str">
        <f t="shared" si="155"/>
        <v/>
      </c>
      <c r="K579" s="14"/>
      <c r="L579" s="15"/>
      <c r="M579">
        <f t="shared" si="156"/>
        <v>0</v>
      </c>
      <c r="N579"/>
      <c r="O579" s="1"/>
      <c r="P579" s="2"/>
    </row>
    <row r="580" spans="1:16">
      <c r="A580" s="13"/>
      <c r="B580" s="72" t="str">
        <f t="shared" si="150"/>
        <v/>
      </c>
      <c r="C580" s="69" t="str">
        <f t="shared" si="157"/>
        <v/>
      </c>
      <c r="D580" s="73" t="str">
        <f t="shared" si="151"/>
        <v/>
      </c>
      <c r="E580" s="73" t="str">
        <f t="shared" si="152"/>
        <v/>
      </c>
      <c r="F580" s="73" t="str">
        <f t="shared" si="153"/>
        <v/>
      </c>
      <c r="G580" s="73" t="str">
        <f t="shared" si="154"/>
        <v/>
      </c>
      <c r="H580" s="73" t="str">
        <f>IF(M580=0,"",1+COUNTIF(会員コール!$A$1:$A$198,M580))</f>
        <v/>
      </c>
      <c r="I580" s="74"/>
      <c r="J580" s="74" t="str">
        <f t="shared" si="155"/>
        <v/>
      </c>
      <c r="K580" s="14"/>
      <c r="L580" s="15"/>
      <c r="M580">
        <f t="shared" si="156"/>
        <v>0</v>
      </c>
      <c r="N580"/>
      <c r="O580" s="1"/>
      <c r="P580" s="2"/>
    </row>
    <row r="581" spans="1:16">
      <c r="A581" s="13"/>
      <c r="B581" s="68" t="str">
        <f t="shared" si="150"/>
        <v/>
      </c>
      <c r="C581" s="69" t="str">
        <f t="shared" si="157"/>
        <v/>
      </c>
      <c r="D581" s="70" t="str">
        <f t="shared" si="151"/>
        <v/>
      </c>
      <c r="E581" s="70" t="str">
        <f t="shared" si="152"/>
        <v/>
      </c>
      <c r="F581" s="70" t="str">
        <f t="shared" si="153"/>
        <v/>
      </c>
      <c r="G581" s="70" t="str">
        <f t="shared" si="154"/>
        <v/>
      </c>
      <c r="H581" s="70" t="str">
        <f>IF(M581=0,"",1+COUNTIF(会員コール!$A$1:$A$198,M581))</f>
        <v/>
      </c>
      <c r="I581" s="71"/>
      <c r="J581" s="71" t="str">
        <f t="shared" si="155"/>
        <v/>
      </c>
      <c r="K581" s="14"/>
      <c r="L581" s="15"/>
      <c r="M581">
        <f t="shared" si="156"/>
        <v>0</v>
      </c>
      <c r="N581"/>
      <c r="O581" s="1"/>
      <c r="P581" s="2"/>
    </row>
    <row r="582" spans="1:16">
      <c r="A582" s="13"/>
      <c r="B582" s="72" t="str">
        <f t="shared" si="150"/>
        <v/>
      </c>
      <c r="C582" s="69" t="str">
        <f t="shared" si="157"/>
        <v/>
      </c>
      <c r="D582" s="73" t="str">
        <f t="shared" si="151"/>
        <v/>
      </c>
      <c r="E582" s="73" t="str">
        <f t="shared" si="152"/>
        <v/>
      </c>
      <c r="F582" s="73" t="str">
        <f t="shared" si="153"/>
        <v/>
      </c>
      <c r="G582" s="73" t="str">
        <f t="shared" si="154"/>
        <v/>
      </c>
      <c r="H582" s="73" t="str">
        <f>IF(M582=0,"",1+COUNTIF(会員コール!$A$1:$A$198,M582))</f>
        <v/>
      </c>
      <c r="I582" s="74"/>
      <c r="J582" s="74" t="str">
        <f t="shared" si="155"/>
        <v/>
      </c>
      <c r="K582" s="14"/>
      <c r="L582" s="15"/>
      <c r="M582">
        <f t="shared" si="156"/>
        <v>0</v>
      </c>
      <c r="N582"/>
      <c r="O582" s="1"/>
      <c r="P582" s="2"/>
    </row>
    <row r="583" spans="1:16">
      <c r="A583" s="13"/>
      <c r="B583" s="68" t="str">
        <f t="shared" si="150"/>
        <v/>
      </c>
      <c r="C583" s="69" t="str">
        <f t="shared" si="157"/>
        <v/>
      </c>
      <c r="D583" s="70" t="str">
        <f t="shared" si="151"/>
        <v/>
      </c>
      <c r="E583" s="70" t="str">
        <f t="shared" si="152"/>
        <v/>
      </c>
      <c r="F583" s="70" t="str">
        <f t="shared" si="153"/>
        <v/>
      </c>
      <c r="G583" s="70" t="str">
        <f t="shared" si="154"/>
        <v/>
      </c>
      <c r="H583" s="70" t="str">
        <f>IF(M583=0,"",1+COUNTIF(会員コール!$A$1:$A$198,M583))</f>
        <v/>
      </c>
      <c r="I583" s="71"/>
      <c r="J583" s="71" t="str">
        <f t="shared" si="155"/>
        <v/>
      </c>
      <c r="K583" s="14"/>
      <c r="L583" s="15"/>
      <c r="M583">
        <f t="shared" si="156"/>
        <v>0</v>
      </c>
      <c r="N583"/>
      <c r="O583" s="1"/>
      <c r="P583" s="2"/>
    </row>
    <row r="584" spans="1:16">
      <c r="A584" s="13">
        <v>30</v>
      </c>
      <c r="B584" s="72" t="str">
        <f t="shared" si="150"/>
        <v/>
      </c>
      <c r="C584" s="69" t="str">
        <f t="shared" si="157"/>
        <v/>
      </c>
      <c r="D584" s="73" t="str">
        <f t="shared" si="151"/>
        <v/>
      </c>
      <c r="E584" s="73" t="str">
        <f t="shared" si="152"/>
        <v/>
      </c>
      <c r="F584" s="73" t="str">
        <f t="shared" si="153"/>
        <v/>
      </c>
      <c r="G584" s="73" t="str">
        <f t="shared" si="154"/>
        <v/>
      </c>
      <c r="H584" s="73" t="str">
        <f>IF(M584=0,"",1+COUNTIF(会員コール!$A$1:$A$198,M584))</f>
        <v/>
      </c>
      <c r="I584" s="74"/>
      <c r="J584" s="74" t="str">
        <f t="shared" si="155"/>
        <v/>
      </c>
      <c r="K584" s="14"/>
      <c r="L584" s="15"/>
      <c r="M584">
        <f t="shared" si="156"/>
        <v>0</v>
      </c>
      <c r="N584"/>
      <c r="O584" s="1"/>
      <c r="P584" s="2"/>
    </row>
    <row r="585" spans="1:16">
      <c r="A585" s="13"/>
      <c r="B585" s="68" t="str">
        <f t="shared" si="150"/>
        <v/>
      </c>
      <c r="C585" s="69" t="str">
        <f t="shared" si="157"/>
        <v/>
      </c>
      <c r="D585" s="70" t="str">
        <f t="shared" si="151"/>
        <v/>
      </c>
      <c r="E585" s="70" t="str">
        <f t="shared" si="152"/>
        <v/>
      </c>
      <c r="F585" s="70" t="str">
        <f t="shared" si="153"/>
        <v/>
      </c>
      <c r="G585" s="70" t="str">
        <f t="shared" si="154"/>
        <v/>
      </c>
      <c r="H585" s="70" t="str">
        <f>IF(M585=0,"",1+COUNTIF(会員コール!$A$1:$A$198,M585))</f>
        <v/>
      </c>
      <c r="I585" s="71"/>
      <c r="J585" s="71" t="str">
        <f t="shared" si="155"/>
        <v/>
      </c>
      <c r="K585" s="14"/>
      <c r="L585" s="15"/>
      <c r="M585">
        <f t="shared" si="156"/>
        <v>0</v>
      </c>
      <c r="N585"/>
      <c r="O585" s="1"/>
      <c r="P585" s="2"/>
    </row>
    <row r="586" spans="1:16">
      <c r="A586" s="13"/>
      <c r="B586" s="72" t="str">
        <f t="shared" si="150"/>
        <v/>
      </c>
      <c r="C586" s="69" t="str">
        <f t="shared" si="157"/>
        <v/>
      </c>
      <c r="D586" s="73" t="str">
        <f t="shared" si="151"/>
        <v/>
      </c>
      <c r="E586" s="73" t="str">
        <f t="shared" si="152"/>
        <v/>
      </c>
      <c r="F586" s="73" t="str">
        <f t="shared" si="153"/>
        <v/>
      </c>
      <c r="G586" s="73" t="str">
        <f t="shared" si="154"/>
        <v/>
      </c>
      <c r="H586" s="73" t="str">
        <f>IF(M586=0,"",1+COUNTIF(会員コール!$A$1:$A$198,M586))</f>
        <v/>
      </c>
      <c r="I586" s="74"/>
      <c r="J586" s="74" t="str">
        <f t="shared" si="155"/>
        <v/>
      </c>
      <c r="K586" s="14"/>
      <c r="L586" s="15"/>
      <c r="M586">
        <f t="shared" si="156"/>
        <v>0</v>
      </c>
      <c r="N586"/>
      <c r="O586" s="1"/>
      <c r="P586" s="2"/>
    </row>
    <row r="587" spans="1:16">
      <c r="A587" s="13"/>
      <c r="B587" s="68" t="str">
        <f t="shared" si="150"/>
        <v/>
      </c>
      <c r="C587" s="69" t="str">
        <f t="shared" si="157"/>
        <v/>
      </c>
      <c r="D587" s="70" t="str">
        <f t="shared" si="151"/>
        <v/>
      </c>
      <c r="E587" s="70" t="str">
        <f t="shared" si="152"/>
        <v/>
      </c>
      <c r="F587" s="70" t="str">
        <f t="shared" si="153"/>
        <v/>
      </c>
      <c r="G587" s="70" t="str">
        <f t="shared" si="154"/>
        <v/>
      </c>
      <c r="H587" s="70" t="str">
        <f>IF(M587=0,"",1+COUNTIF(会員コール!$A$1:$A$198,M587))</f>
        <v/>
      </c>
      <c r="I587" s="71"/>
      <c r="J587" s="71" t="str">
        <f t="shared" si="155"/>
        <v/>
      </c>
      <c r="K587" s="14"/>
      <c r="L587" s="15"/>
      <c r="M587">
        <f t="shared" si="156"/>
        <v>0</v>
      </c>
      <c r="N587"/>
      <c r="O587" s="1"/>
      <c r="P587" s="2"/>
    </row>
    <row r="588" spans="1:16">
      <c r="A588" s="13"/>
      <c r="B588" s="72" t="str">
        <f t="shared" si="150"/>
        <v/>
      </c>
      <c r="C588" s="69" t="str">
        <f t="shared" si="157"/>
        <v/>
      </c>
      <c r="D588" s="73" t="str">
        <f t="shared" si="151"/>
        <v/>
      </c>
      <c r="E588" s="73" t="str">
        <f t="shared" si="152"/>
        <v/>
      </c>
      <c r="F588" s="73" t="str">
        <f t="shared" si="153"/>
        <v/>
      </c>
      <c r="G588" s="73" t="str">
        <f t="shared" si="154"/>
        <v/>
      </c>
      <c r="H588" s="73" t="str">
        <f>IF(M588=0,"",1+COUNTIF(会員コール!$A$1:$A$198,M588))</f>
        <v/>
      </c>
      <c r="I588" s="74"/>
      <c r="J588" s="74" t="str">
        <f t="shared" si="155"/>
        <v/>
      </c>
      <c r="K588" s="14"/>
      <c r="L588" s="15"/>
      <c r="M588">
        <f t="shared" si="156"/>
        <v>0</v>
      </c>
      <c r="N588"/>
      <c r="O588" s="1"/>
      <c r="P588" s="2"/>
    </row>
    <row r="589" spans="1:16">
      <c r="A589" s="13">
        <v>35</v>
      </c>
      <c r="B589" s="68" t="str">
        <f t="shared" si="150"/>
        <v/>
      </c>
      <c r="C589" s="69" t="str">
        <f t="shared" si="157"/>
        <v/>
      </c>
      <c r="D589" s="70" t="str">
        <f t="shared" si="151"/>
        <v/>
      </c>
      <c r="E589" s="70" t="str">
        <f t="shared" si="152"/>
        <v/>
      </c>
      <c r="F589" s="70" t="str">
        <f t="shared" si="153"/>
        <v/>
      </c>
      <c r="G589" s="70" t="str">
        <f t="shared" si="154"/>
        <v/>
      </c>
      <c r="H589" s="70" t="str">
        <f>IF(M589=0,"",1+COUNTIF(会員コール!$A$1:$A$198,M589))</f>
        <v/>
      </c>
      <c r="I589" s="71"/>
      <c r="J589" s="71" t="str">
        <f t="shared" si="155"/>
        <v/>
      </c>
      <c r="K589" s="14"/>
      <c r="L589" s="15"/>
      <c r="M589">
        <f t="shared" si="156"/>
        <v>0</v>
      </c>
      <c r="N589"/>
      <c r="O589" s="1"/>
      <c r="P589" s="2"/>
    </row>
    <row r="590" spans="1:16">
      <c r="A590" s="13"/>
      <c r="B590" s="72" t="str">
        <f t="shared" si="150"/>
        <v/>
      </c>
      <c r="C590" s="69" t="str">
        <f t="shared" si="157"/>
        <v/>
      </c>
      <c r="D590" s="73" t="str">
        <f t="shared" si="151"/>
        <v/>
      </c>
      <c r="E590" s="73" t="str">
        <f t="shared" si="152"/>
        <v/>
      </c>
      <c r="F590" s="73" t="str">
        <f t="shared" si="153"/>
        <v/>
      </c>
      <c r="G590" s="73" t="str">
        <f t="shared" si="154"/>
        <v/>
      </c>
      <c r="H590" s="73" t="str">
        <f>IF(M590=0,"",1+COUNTIF(会員コール!$A$1:$A$198,M590))</f>
        <v/>
      </c>
      <c r="I590" s="74"/>
      <c r="J590" s="74" t="str">
        <f t="shared" si="155"/>
        <v/>
      </c>
      <c r="K590" s="14"/>
      <c r="L590" s="15"/>
      <c r="M590">
        <f t="shared" si="156"/>
        <v>0</v>
      </c>
      <c r="N590"/>
      <c r="O590" s="1"/>
      <c r="P590" s="2"/>
    </row>
    <row r="591" spans="1:16">
      <c r="A591" s="13"/>
      <c r="B591" s="68" t="str">
        <f t="shared" si="150"/>
        <v/>
      </c>
      <c r="C591" s="69" t="str">
        <f t="shared" si="157"/>
        <v/>
      </c>
      <c r="D591" s="70" t="str">
        <f t="shared" si="151"/>
        <v/>
      </c>
      <c r="E591" s="70" t="str">
        <f t="shared" si="152"/>
        <v/>
      </c>
      <c r="F591" s="70" t="str">
        <f t="shared" si="153"/>
        <v/>
      </c>
      <c r="G591" s="70" t="str">
        <f t="shared" si="154"/>
        <v/>
      </c>
      <c r="H591" s="70" t="str">
        <f>IF(M591=0,"",1+COUNTIF(会員コール!$A$1:$A$198,M591))</f>
        <v/>
      </c>
      <c r="I591" s="71"/>
      <c r="J591" s="71" t="str">
        <f t="shared" si="155"/>
        <v/>
      </c>
      <c r="K591" s="14"/>
      <c r="L591" s="15"/>
      <c r="M591">
        <f t="shared" si="156"/>
        <v>0</v>
      </c>
      <c r="N591"/>
      <c r="O591" s="1"/>
      <c r="P591" s="2"/>
    </row>
    <row r="592" spans="1:16">
      <c r="A592" s="13"/>
      <c r="B592" s="72" t="str">
        <f t="shared" si="150"/>
        <v/>
      </c>
      <c r="C592" s="69" t="str">
        <f t="shared" si="157"/>
        <v/>
      </c>
      <c r="D592" s="73" t="str">
        <f t="shared" si="151"/>
        <v/>
      </c>
      <c r="E592" s="73" t="str">
        <f t="shared" si="152"/>
        <v/>
      </c>
      <c r="F592" s="73" t="str">
        <f t="shared" si="153"/>
        <v/>
      </c>
      <c r="G592" s="73" t="str">
        <f t="shared" si="154"/>
        <v/>
      </c>
      <c r="H592" s="73" t="str">
        <f>IF(M592=0,"",1+COUNTIF(会員コール!$A$1:$A$198,M592))</f>
        <v/>
      </c>
      <c r="I592" s="74"/>
      <c r="J592" s="74" t="str">
        <f t="shared" si="155"/>
        <v/>
      </c>
      <c r="K592" s="14"/>
      <c r="L592" s="15"/>
      <c r="M592">
        <f t="shared" si="156"/>
        <v>0</v>
      </c>
      <c r="N592"/>
      <c r="O592" s="1"/>
      <c r="P592" s="2"/>
    </row>
    <row r="593" spans="1:20">
      <c r="A593" s="13"/>
      <c r="B593" s="68" t="str">
        <f t="shared" si="150"/>
        <v/>
      </c>
      <c r="C593" s="69" t="str">
        <f t="shared" si="157"/>
        <v/>
      </c>
      <c r="D593" s="70" t="str">
        <f t="shared" si="151"/>
        <v/>
      </c>
      <c r="E593" s="70" t="str">
        <f t="shared" si="152"/>
        <v/>
      </c>
      <c r="F593" s="70" t="str">
        <f t="shared" si="153"/>
        <v/>
      </c>
      <c r="G593" s="70" t="str">
        <f t="shared" si="154"/>
        <v/>
      </c>
      <c r="H593" s="70" t="str">
        <f>IF(M593=0,"",1+COUNTIF(会員コール!$A$1:$A$198,M593))</f>
        <v/>
      </c>
      <c r="I593" s="71"/>
      <c r="J593" s="71" t="str">
        <f t="shared" si="155"/>
        <v/>
      </c>
      <c r="K593" s="14"/>
      <c r="L593" s="15"/>
      <c r="M593">
        <f t="shared" si="156"/>
        <v>0</v>
      </c>
      <c r="N593"/>
      <c r="O593" s="1"/>
      <c r="P593" s="2"/>
    </row>
    <row r="594" spans="1:20">
      <c r="A594" s="13">
        <v>40</v>
      </c>
      <c r="B594" s="72" t="str">
        <f t="shared" si="150"/>
        <v/>
      </c>
      <c r="C594" s="69" t="str">
        <f t="shared" si="157"/>
        <v/>
      </c>
      <c r="D594" s="73" t="str">
        <f t="shared" si="151"/>
        <v/>
      </c>
      <c r="E594" s="73" t="str">
        <f t="shared" si="152"/>
        <v/>
      </c>
      <c r="F594" s="73" t="str">
        <f t="shared" si="153"/>
        <v/>
      </c>
      <c r="G594" s="73" t="str">
        <f t="shared" si="154"/>
        <v/>
      </c>
      <c r="H594" s="73" t="str">
        <f>IF(M594=0,"",1+COUNTIF(会員コール!$A$1:$A$198,M594))</f>
        <v/>
      </c>
      <c r="I594" s="74"/>
      <c r="J594" s="74" t="str">
        <f t="shared" si="155"/>
        <v/>
      </c>
      <c r="K594" s="14"/>
      <c r="L594" s="15"/>
      <c r="M594">
        <f t="shared" si="156"/>
        <v>0</v>
      </c>
      <c r="N594"/>
      <c r="O594" s="1"/>
      <c r="P594" s="2"/>
    </row>
    <row r="595" spans="1:20">
      <c r="A595" s="13"/>
      <c r="B595" s="68" t="str">
        <f t="shared" si="150"/>
        <v/>
      </c>
      <c r="C595" s="69" t="str">
        <f t="shared" si="157"/>
        <v/>
      </c>
      <c r="D595" s="70" t="str">
        <f t="shared" si="151"/>
        <v/>
      </c>
      <c r="E595" s="70" t="str">
        <f t="shared" si="152"/>
        <v/>
      </c>
      <c r="F595" s="70" t="str">
        <f t="shared" si="153"/>
        <v/>
      </c>
      <c r="G595" s="70" t="str">
        <f t="shared" si="154"/>
        <v/>
      </c>
      <c r="H595" s="70" t="str">
        <f>IF(M595=0,"",1+COUNTIF(会員コール!$A$1:$A$198,M595))</f>
        <v/>
      </c>
      <c r="I595" s="71"/>
      <c r="J595" s="71" t="str">
        <f t="shared" si="155"/>
        <v/>
      </c>
      <c r="K595" s="14"/>
      <c r="L595" s="15"/>
      <c r="M595">
        <f t="shared" si="156"/>
        <v>0</v>
      </c>
      <c r="N595"/>
      <c r="O595" s="1"/>
      <c r="P595" s="2"/>
    </row>
    <row r="596" spans="1:20">
      <c r="A596" s="13"/>
      <c r="B596" s="68" t="str">
        <f t="shared" si="150"/>
        <v/>
      </c>
      <c r="C596" s="69" t="str">
        <f t="shared" si="157"/>
        <v/>
      </c>
      <c r="D596" s="70" t="str">
        <f t="shared" si="151"/>
        <v/>
      </c>
      <c r="E596" s="70" t="str">
        <f t="shared" si="152"/>
        <v/>
      </c>
      <c r="F596" s="70" t="str">
        <f t="shared" si="153"/>
        <v/>
      </c>
      <c r="G596" s="70" t="str">
        <f t="shared" si="154"/>
        <v/>
      </c>
      <c r="H596" s="70" t="str">
        <f>IF(M596=0,"",1+COUNTIF(会員コール!$A$1:$A$198,M596))</f>
        <v/>
      </c>
      <c r="I596" s="71"/>
      <c r="J596" s="71" t="str">
        <f t="shared" si="155"/>
        <v/>
      </c>
      <c r="K596" s="14"/>
      <c r="L596" s="15"/>
      <c r="M596">
        <f t="shared" si="156"/>
        <v>0</v>
      </c>
      <c r="N596"/>
      <c r="O596" s="1"/>
      <c r="P596" s="2"/>
    </row>
    <row r="597" spans="1:20">
      <c r="A597" s="13"/>
      <c r="B597" s="72" t="str">
        <f t="shared" si="150"/>
        <v/>
      </c>
      <c r="C597" s="69" t="str">
        <f t="shared" si="157"/>
        <v/>
      </c>
      <c r="D597" s="73" t="str">
        <f t="shared" si="151"/>
        <v/>
      </c>
      <c r="E597" s="73" t="str">
        <f t="shared" si="152"/>
        <v/>
      </c>
      <c r="F597" s="73" t="str">
        <f t="shared" si="153"/>
        <v/>
      </c>
      <c r="G597" s="73" t="str">
        <f t="shared" si="154"/>
        <v/>
      </c>
      <c r="H597" s="73" t="str">
        <f>IF(M597=0,"",1+COUNTIF(会員コール!$A$1:$A$198,M597))</f>
        <v/>
      </c>
      <c r="I597" s="74"/>
      <c r="J597" s="74" t="str">
        <f t="shared" si="155"/>
        <v/>
      </c>
      <c r="K597" s="14"/>
      <c r="L597" s="15"/>
      <c r="M597">
        <f t="shared" si="156"/>
        <v>0</v>
      </c>
      <c r="N597"/>
      <c r="O597" s="1"/>
      <c r="P597" s="2"/>
    </row>
    <row r="598" spans="1:20">
      <c r="A598" s="13"/>
      <c r="B598" s="68" t="str">
        <f t="shared" si="150"/>
        <v/>
      </c>
      <c r="C598" s="69" t="str">
        <f t="shared" si="157"/>
        <v/>
      </c>
      <c r="D598" s="70" t="str">
        <f t="shared" si="151"/>
        <v/>
      </c>
      <c r="E598" s="70" t="str">
        <f t="shared" si="152"/>
        <v/>
      </c>
      <c r="F598" s="70" t="str">
        <f t="shared" si="153"/>
        <v/>
      </c>
      <c r="G598" s="70" t="str">
        <f t="shared" si="154"/>
        <v/>
      </c>
      <c r="H598" s="70" t="str">
        <f>IF(M598=0,"",1+COUNTIF(会員コール!$A$1:$A$198,M598))</f>
        <v/>
      </c>
      <c r="I598" s="71"/>
      <c r="J598" s="71" t="str">
        <f t="shared" si="155"/>
        <v/>
      </c>
      <c r="K598" s="14"/>
      <c r="L598" s="15"/>
      <c r="M598">
        <f t="shared" si="156"/>
        <v>0</v>
      </c>
      <c r="N598"/>
      <c r="O598" s="1"/>
      <c r="P598" s="2"/>
    </row>
    <row r="599" spans="1:20">
      <c r="A599" s="13">
        <v>45</v>
      </c>
      <c r="B599" s="72" t="str">
        <f t="shared" si="150"/>
        <v/>
      </c>
      <c r="C599" s="69" t="str">
        <f t="shared" si="157"/>
        <v/>
      </c>
      <c r="D599" s="73" t="str">
        <f t="shared" si="151"/>
        <v/>
      </c>
      <c r="E599" s="73" t="str">
        <f t="shared" si="152"/>
        <v/>
      </c>
      <c r="F599" s="73" t="str">
        <f t="shared" si="153"/>
        <v/>
      </c>
      <c r="G599" s="73" t="str">
        <f t="shared" si="154"/>
        <v/>
      </c>
      <c r="H599" s="73" t="str">
        <f>IF(M599=0,"",1+COUNTIF(会員コール!$A$1:$A$198,M599))</f>
        <v/>
      </c>
      <c r="I599" s="74"/>
      <c r="J599" s="74" t="str">
        <f t="shared" si="155"/>
        <v/>
      </c>
      <c r="K599" s="14"/>
      <c r="L599" s="15"/>
      <c r="M599">
        <f t="shared" si="156"/>
        <v>0</v>
      </c>
      <c r="N599"/>
      <c r="O599" s="1"/>
      <c r="P599" s="2"/>
    </row>
    <row r="600" spans="1:20">
      <c r="A600" s="13"/>
      <c r="B600" s="68" t="str">
        <f t="shared" si="150"/>
        <v/>
      </c>
      <c r="C600" s="69" t="str">
        <f t="shared" si="157"/>
        <v/>
      </c>
      <c r="D600" s="70" t="str">
        <f t="shared" si="151"/>
        <v/>
      </c>
      <c r="E600" s="70" t="str">
        <f t="shared" si="152"/>
        <v/>
      </c>
      <c r="F600" s="70" t="str">
        <f t="shared" si="153"/>
        <v/>
      </c>
      <c r="G600" s="70" t="str">
        <f t="shared" si="154"/>
        <v/>
      </c>
      <c r="H600" s="70" t="str">
        <f>IF(M600=0,"",1+COUNTIF(会員コール!$A$1:$A$198,M600))</f>
        <v/>
      </c>
      <c r="I600" s="71"/>
      <c r="J600" s="71" t="str">
        <f t="shared" si="155"/>
        <v/>
      </c>
      <c r="K600" s="14"/>
      <c r="L600" s="15"/>
      <c r="M600">
        <f t="shared" si="156"/>
        <v>0</v>
      </c>
      <c r="N600"/>
      <c r="O600" s="1"/>
      <c r="P600" s="2"/>
    </row>
    <row r="601" spans="1:20">
      <c r="A601" s="13"/>
      <c r="B601" s="72" t="str">
        <f t="shared" si="150"/>
        <v/>
      </c>
      <c r="C601" s="69" t="str">
        <f t="shared" si="157"/>
        <v/>
      </c>
      <c r="D601" s="73" t="str">
        <f t="shared" si="151"/>
        <v/>
      </c>
      <c r="E601" s="73" t="str">
        <f t="shared" si="152"/>
        <v/>
      </c>
      <c r="F601" s="73" t="str">
        <f t="shared" si="153"/>
        <v/>
      </c>
      <c r="G601" s="73" t="str">
        <f t="shared" si="154"/>
        <v/>
      </c>
      <c r="H601" s="73" t="str">
        <f>IF(M601=0,"",1+COUNTIF(会員コール!$A$1:$A$198,M601))</f>
        <v/>
      </c>
      <c r="I601" s="74"/>
      <c r="J601" s="74" t="str">
        <f t="shared" si="155"/>
        <v/>
      </c>
      <c r="K601" s="14"/>
      <c r="L601" s="15"/>
      <c r="M601">
        <f t="shared" si="156"/>
        <v>0</v>
      </c>
      <c r="N601"/>
      <c r="O601" s="1"/>
      <c r="P601" s="2"/>
    </row>
    <row r="602" spans="1:20">
      <c r="A602" s="13"/>
      <c r="B602" s="68" t="str">
        <f t="shared" si="150"/>
        <v/>
      </c>
      <c r="C602" s="69" t="str">
        <f t="shared" si="157"/>
        <v/>
      </c>
      <c r="D602" s="70" t="str">
        <f t="shared" si="151"/>
        <v/>
      </c>
      <c r="E602" s="70" t="str">
        <f t="shared" si="152"/>
        <v/>
      </c>
      <c r="F602" s="70" t="str">
        <f t="shared" si="153"/>
        <v/>
      </c>
      <c r="G602" s="70" t="str">
        <f t="shared" si="154"/>
        <v/>
      </c>
      <c r="H602" s="70" t="str">
        <f>IF(M602=0,"",1+COUNTIF(会員コール!$A$1:$A$198,M602))</f>
        <v/>
      </c>
      <c r="I602" s="71"/>
      <c r="J602" s="71" t="str">
        <f t="shared" si="155"/>
        <v/>
      </c>
      <c r="K602" s="14"/>
      <c r="L602" s="15"/>
      <c r="M602">
        <f t="shared" si="156"/>
        <v>0</v>
      </c>
      <c r="N602"/>
      <c r="O602" s="1"/>
      <c r="P602" s="2"/>
    </row>
    <row r="603" spans="1:20">
      <c r="A603" s="13"/>
      <c r="B603" s="68" t="str">
        <f t="shared" si="150"/>
        <v/>
      </c>
      <c r="C603" s="69" t="str">
        <f t="shared" si="157"/>
        <v/>
      </c>
      <c r="D603" s="70" t="str">
        <f t="shared" si="151"/>
        <v/>
      </c>
      <c r="E603" s="70" t="str">
        <f t="shared" si="152"/>
        <v/>
      </c>
      <c r="F603" s="70" t="str">
        <f t="shared" si="153"/>
        <v/>
      </c>
      <c r="G603" s="70" t="str">
        <f t="shared" si="154"/>
        <v/>
      </c>
      <c r="H603" s="70" t="str">
        <f>IF(M603=0,"",1+COUNTIF(会員コール!$A$1:$A$198,M603))</f>
        <v/>
      </c>
      <c r="I603" s="71"/>
      <c r="J603" s="71" t="str">
        <f t="shared" si="155"/>
        <v/>
      </c>
      <c r="K603" s="14"/>
      <c r="L603" s="15"/>
      <c r="M603">
        <f t="shared" si="156"/>
        <v>0</v>
      </c>
      <c r="N603"/>
      <c r="O603" s="1"/>
      <c r="P603" s="2"/>
    </row>
    <row r="604" spans="1:20">
      <c r="A604" s="13">
        <v>50</v>
      </c>
      <c r="B604" s="75" t="str">
        <f t="shared" si="150"/>
        <v/>
      </c>
      <c r="C604" s="76" t="str">
        <f>IF(P604="","",LEFT(P604,6))</f>
        <v/>
      </c>
      <c r="D604" s="77" t="str">
        <f t="shared" si="151"/>
        <v/>
      </c>
      <c r="E604" s="77" t="str">
        <f t="shared" si="152"/>
        <v/>
      </c>
      <c r="F604" s="77" t="str">
        <f t="shared" si="153"/>
        <v/>
      </c>
      <c r="G604" s="77" t="str">
        <f t="shared" si="154"/>
        <v/>
      </c>
      <c r="H604" s="77" t="str">
        <f>IF(M604=0,"",1+COUNTIF(会員コール!$A$1:$A$198,M604))</f>
        <v/>
      </c>
      <c r="I604" s="78"/>
      <c r="J604" s="78" t="str">
        <f t="shared" si="155"/>
        <v/>
      </c>
      <c r="K604" s="14"/>
      <c r="L604" s="15"/>
      <c r="M604">
        <f t="shared" si="156"/>
        <v>0</v>
      </c>
      <c r="N604"/>
      <c r="O604" s="1"/>
      <c r="P604" s="2"/>
    </row>
    <row r="605" spans="1:20">
      <c r="A605" s="13"/>
      <c r="B605" s="166" t="s">
        <v>7</v>
      </c>
      <c r="C605" s="167"/>
      <c r="D605" s="24">
        <f>50-COUNTBLANK(D555:D604)</f>
        <v>0</v>
      </c>
      <c r="E605" s="20"/>
      <c r="F605" s="21" t="s">
        <v>7</v>
      </c>
      <c r="G605" s="19"/>
      <c r="H605" s="25">
        <f>SUM(H555:H604)</f>
        <v>0</v>
      </c>
      <c r="I605" s="22"/>
      <c r="J605" s="22"/>
      <c r="K605" s="14"/>
      <c r="L605" s="15"/>
      <c r="N605"/>
      <c r="O605" s="1"/>
      <c r="P605" s="2"/>
    </row>
    <row r="606" spans="1:20" ht="14.25">
      <c r="A606" s="8"/>
      <c r="B606" s="168" t="s">
        <v>9</v>
      </c>
      <c r="C606" s="168"/>
      <c r="D606" s="168"/>
      <c r="E606" s="62" t="s">
        <v>135</v>
      </c>
      <c r="F606" s="50">
        <f>基本データ入力!$B$6</f>
        <v>2016</v>
      </c>
      <c r="G606" s="169" t="str">
        <f>基本データ入力!$B$4</f>
        <v>第13回　JARL横須賀ｸﾗﾌﾞﾏﾗｿﾝｺﾝﾃｽﾄ</v>
      </c>
      <c r="H606" s="169"/>
      <c r="I606" s="169"/>
      <c r="J606" s="169"/>
      <c r="K606" s="10"/>
      <c r="L606" s="8"/>
      <c r="M606" s="8"/>
      <c r="N606" s="9"/>
      <c r="O606" s="8"/>
      <c r="P606" s="8"/>
      <c r="Q606" s="8"/>
      <c r="R606" s="8"/>
      <c r="S606" s="8"/>
      <c r="T606" s="8"/>
    </row>
    <row r="607" spans="1:20">
      <c r="A607" s="8"/>
      <c r="B607" s="170" t="s">
        <v>10</v>
      </c>
      <c r="C607" s="170"/>
      <c r="D607" s="47" t="str">
        <f>基本データ入力!$B$8</f>
        <v>JA1QRZ</v>
      </c>
      <c r="E607" s="52" t="s">
        <v>136</v>
      </c>
      <c r="F607" s="47" t="s">
        <v>287</v>
      </c>
      <c r="G607" s="171" t="s">
        <v>137</v>
      </c>
      <c r="H607" s="171"/>
      <c r="I607" s="171"/>
      <c r="J607" s="53" t="s">
        <v>392</v>
      </c>
      <c r="K607" s="10"/>
      <c r="L607" s="8"/>
      <c r="M607" s="8"/>
      <c r="N607" s="9"/>
      <c r="O607" s="8"/>
      <c r="P607" s="8"/>
      <c r="Q607" s="8"/>
      <c r="R607" s="8"/>
      <c r="S607" s="8"/>
      <c r="T607" s="8"/>
    </row>
    <row r="608" spans="1:20">
      <c r="B608" s="88" t="s">
        <v>11</v>
      </c>
      <c r="C608" s="91" t="s">
        <v>411</v>
      </c>
      <c r="D608" s="88" t="s">
        <v>12</v>
      </c>
      <c r="E608" s="172" t="s">
        <v>13</v>
      </c>
      <c r="F608" s="172"/>
      <c r="G608" s="88" t="s">
        <v>14</v>
      </c>
      <c r="H608" s="17" t="s">
        <v>15</v>
      </c>
      <c r="I608" s="88" t="s">
        <v>16</v>
      </c>
      <c r="J608" s="88" t="s">
        <v>17</v>
      </c>
      <c r="L608" s="173" t="s">
        <v>134</v>
      </c>
      <c r="M608" s="174"/>
      <c r="N608" s="165" t="s">
        <v>31</v>
      </c>
      <c r="O608" s="165"/>
      <c r="P608" s="165"/>
      <c r="Q608" s="165"/>
      <c r="R608" s="165"/>
      <c r="S608" s="165"/>
      <c r="T608" s="165"/>
    </row>
    <row r="609" spans="1:20">
      <c r="B609" s="88" t="s">
        <v>8</v>
      </c>
      <c r="C609" s="91" t="s">
        <v>412</v>
      </c>
      <c r="D609" s="88" t="s">
        <v>0</v>
      </c>
      <c r="E609" s="88" t="s">
        <v>1</v>
      </c>
      <c r="F609" s="88" t="s">
        <v>2</v>
      </c>
      <c r="G609" s="88" t="s">
        <v>3</v>
      </c>
      <c r="H609" s="17" t="s">
        <v>4</v>
      </c>
      <c r="I609" s="88" t="s">
        <v>5</v>
      </c>
      <c r="J609" s="88" t="s">
        <v>6</v>
      </c>
      <c r="K609" s="4"/>
      <c r="L609" s="175"/>
      <c r="M609" s="176"/>
      <c r="N609" s="89" t="s">
        <v>33</v>
      </c>
      <c r="O609" s="89" t="s">
        <v>34</v>
      </c>
      <c r="P609" s="89" t="s">
        <v>35</v>
      </c>
      <c r="Q609" s="89" t="s">
        <v>36</v>
      </c>
      <c r="R609" s="89" t="s">
        <v>37</v>
      </c>
      <c r="S609" s="89" t="s">
        <v>38</v>
      </c>
      <c r="T609" s="89" t="s">
        <v>39</v>
      </c>
    </row>
    <row r="610" spans="1:20">
      <c r="A610" s="13">
        <v>1</v>
      </c>
      <c r="B610" s="64" t="str">
        <f t="shared" ref="B610:B659" si="158">IF(O610="","",O610)</f>
        <v/>
      </c>
      <c r="C610" s="65" t="str">
        <f>IF(P610="","",LEFT(P610,6))</f>
        <v/>
      </c>
      <c r="D610" s="66" t="str">
        <f t="shared" ref="D610:D659" si="159">IF(N610="","",N610)</f>
        <v/>
      </c>
      <c r="E610" s="66" t="str">
        <f t="shared" ref="E610:E659" si="160">IF(Q610="","",Q610)</f>
        <v/>
      </c>
      <c r="F610" s="66" t="str">
        <f t="shared" ref="F610:F659" si="161">IF(R610="","",R610)</f>
        <v/>
      </c>
      <c r="G610" s="66" t="str">
        <f t="shared" ref="G610:G659" si="162">IF(H610="","",IF(H610=1,"","M"))</f>
        <v/>
      </c>
      <c r="H610" s="66" t="str">
        <f>IF(M610=0,"",1+COUNTIF(会員コール!$A$1:$A$198,M610))</f>
        <v/>
      </c>
      <c r="I610" s="67"/>
      <c r="J610" s="67" t="str">
        <f t="shared" ref="J610:J659" si="163">IF(T610="","",T610)</f>
        <v/>
      </c>
      <c r="K610" s="14"/>
      <c r="L610" s="49"/>
      <c r="M610">
        <f t="shared" ref="M610:M659" si="164">IF(MID(N610,6,1)="/",LEFT(N610,5),IF(MID(N610,7,1)="/",LEFT(N610,6),N610))</f>
        <v>0</v>
      </c>
      <c r="N610"/>
      <c r="O610" s="1"/>
      <c r="P610" s="2"/>
    </row>
    <row r="611" spans="1:20">
      <c r="A611" s="13"/>
      <c r="B611" s="68" t="str">
        <f t="shared" si="158"/>
        <v/>
      </c>
      <c r="C611" s="69" t="str">
        <f>IF(P611="","",LEFT(P611,6))</f>
        <v/>
      </c>
      <c r="D611" s="70" t="str">
        <f t="shared" si="159"/>
        <v/>
      </c>
      <c r="E611" s="70" t="str">
        <f t="shared" si="160"/>
        <v/>
      </c>
      <c r="F611" s="70" t="str">
        <f t="shared" si="161"/>
        <v/>
      </c>
      <c r="G611" s="70" t="str">
        <f t="shared" si="162"/>
        <v/>
      </c>
      <c r="H611" s="70" t="str">
        <f>IF(M611=0,"",1+COUNTIF(会員コール!$A$1:$A$198,M611))</f>
        <v/>
      </c>
      <c r="I611" s="71"/>
      <c r="J611" s="71" t="str">
        <f t="shared" si="163"/>
        <v/>
      </c>
      <c r="K611" s="14"/>
      <c r="L611" s="49"/>
      <c r="M611">
        <f t="shared" si="164"/>
        <v>0</v>
      </c>
      <c r="N611"/>
      <c r="O611" s="1"/>
      <c r="P611" s="2"/>
    </row>
    <row r="612" spans="1:20">
      <c r="A612" s="13"/>
      <c r="B612" s="68" t="str">
        <f t="shared" si="158"/>
        <v/>
      </c>
      <c r="C612" s="69" t="str">
        <f t="shared" ref="C612:C658" si="165">IF(P612="","",LEFT(P612,6))</f>
        <v/>
      </c>
      <c r="D612" s="70" t="str">
        <f t="shared" si="159"/>
        <v/>
      </c>
      <c r="E612" s="70" t="str">
        <f t="shared" si="160"/>
        <v/>
      </c>
      <c r="F612" s="70" t="str">
        <f t="shared" si="161"/>
        <v/>
      </c>
      <c r="G612" s="70" t="str">
        <f t="shared" si="162"/>
        <v/>
      </c>
      <c r="H612" s="70" t="str">
        <f>IF(M612=0,"",1+COUNTIF(会員コール!$A$1:$A$198,M612))</f>
        <v/>
      </c>
      <c r="I612" s="71"/>
      <c r="J612" s="71" t="str">
        <f t="shared" si="163"/>
        <v/>
      </c>
      <c r="K612" s="14"/>
      <c r="L612" s="49"/>
      <c r="M612">
        <f t="shared" si="164"/>
        <v>0</v>
      </c>
      <c r="N612"/>
      <c r="O612" s="1"/>
      <c r="P612" s="2"/>
    </row>
    <row r="613" spans="1:20">
      <c r="A613" s="13"/>
      <c r="B613" s="68" t="str">
        <f t="shared" si="158"/>
        <v/>
      </c>
      <c r="C613" s="69" t="str">
        <f t="shared" si="165"/>
        <v/>
      </c>
      <c r="D613" s="70" t="str">
        <f t="shared" si="159"/>
        <v/>
      </c>
      <c r="E613" s="70" t="str">
        <f t="shared" si="160"/>
        <v/>
      </c>
      <c r="F613" s="70" t="str">
        <f t="shared" si="161"/>
        <v/>
      </c>
      <c r="G613" s="70" t="str">
        <f t="shared" si="162"/>
        <v/>
      </c>
      <c r="H613" s="70" t="str">
        <f>IF(M613=0,"",1+COUNTIF(会員コール!$A$1:$A$198,M613))</f>
        <v/>
      </c>
      <c r="I613" s="71"/>
      <c r="J613" s="71" t="str">
        <f t="shared" si="163"/>
        <v/>
      </c>
      <c r="K613" s="14"/>
      <c r="L613" s="49"/>
      <c r="M613">
        <f t="shared" si="164"/>
        <v>0</v>
      </c>
      <c r="N613"/>
      <c r="O613" s="1"/>
      <c r="P613" s="2"/>
    </row>
    <row r="614" spans="1:20">
      <c r="A614" s="13">
        <v>5</v>
      </c>
      <c r="B614" s="68" t="str">
        <f t="shared" si="158"/>
        <v/>
      </c>
      <c r="C614" s="69" t="str">
        <f t="shared" si="165"/>
        <v/>
      </c>
      <c r="D614" s="70" t="str">
        <f t="shared" si="159"/>
        <v/>
      </c>
      <c r="E614" s="70" t="str">
        <f t="shared" si="160"/>
        <v/>
      </c>
      <c r="F614" s="70" t="str">
        <f t="shared" si="161"/>
        <v/>
      </c>
      <c r="G614" s="70" t="str">
        <f t="shared" si="162"/>
        <v/>
      </c>
      <c r="H614" s="70" t="str">
        <f>IF(M614=0,"",1+COUNTIF(会員コール!$A$1:$A$198,M614))</f>
        <v/>
      </c>
      <c r="I614" s="71"/>
      <c r="J614" s="71" t="str">
        <f t="shared" si="163"/>
        <v/>
      </c>
      <c r="K614" s="14"/>
      <c r="L614" s="49"/>
      <c r="M614">
        <f t="shared" si="164"/>
        <v>0</v>
      </c>
      <c r="N614"/>
      <c r="O614" s="1"/>
      <c r="P614" s="2"/>
    </row>
    <row r="615" spans="1:20">
      <c r="A615" s="13"/>
      <c r="B615" s="68" t="str">
        <f t="shared" si="158"/>
        <v/>
      </c>
      <c r="C615" s="69" t="str">
        <f t="shared" si="165"/>
        <v/>
      </c>
      <c r="D615" s="70" t="str">
        <f t="shared" si="159"/>
        <v/>
      </c>
      <c r="E615" s="70" t="str">
        <f t="shared" si="160"/>
        <v/>
      </c>
      <c r="F615" s="70" t="str">
        <f t="shared" si="161"/>
        <v/>
      </c>
      <c r="G615" s="70" t="str">
        <f t="shared" si="162"/>
        <v/>
      </c>
      <c r="H615" s="70" t="str">
        <f>IF(M615=0,"",1+COUNTIF(会員コール!$A$1:$A$198,M615))</f>
        <v/>
      </c>
      <c r="I615" s="71"/>
      <c r="J615" s="71" t="str">
        <f t="shared" si="163"/>
        <v/>
      </c>
      <c r="K615" s="14"/>
      <c r="L615" s="49"/>
      <c r="M615">
        <f t="shared" si="164"/>
        <v>0</v>
      </c>
      <c r="N615"/>
      <c r="O615" s="1"/>
      <c r="P615" s="2"/>
    </row>
    <row r="616" spans="1:20">
      <c r="A616" s="13"/>
      <c r="B616" s="68" t="str">
        <f t="shared" si="158"/>
        <v/>
      </c>
      <c r="C616" s="69" t="str">
        <f t="shared" si="165"/>
        <v/>
      </c>
      <c r="D616" s="70" t="str">
        <f t="shared" si="159"/>
        <v/>
      </c>
      <c r="E616" s="70" t="str">
        <f t="shared" si="160"/>
        <v/>
      </c>
      <c r="F616" s="70" t="str">
        <f t="shared" si="161"/>
        <v/>
      </c>
      <c r="G616" s="70" t="str">
        <f t="shared" si="162"/>
        <v/>
      </c>
      <c r="H616" s="70" t="str">
        <f>IF(M616=0,"",1+COUNTIF(会員コール!$A$1:$A$198,M616))</f>
        <v/>
      </c>
      <c r="I616" s="71"/>
      <c r="J616" s="71" t="str">
        <f t="shared" si="163"/>
        <v/>
      </c>
      <c r="K616" s="14"/>
      <c r="L616" s="49"/>
      <c r="M616">
        <f t="shared" si="164"/>
        <v>0</v>
      </c>
      <c r="N616"/>
      <c r="O616" s="1"/>
      <c r="P616" s="2"/>
    </row>
    <row r="617" spans="1:20">
      <c r="A617" s="13"/>
      <c r="B617" s="68" t="str">
        <f t="shared" si="158"/>
        <v/>
      </c>
      <c r="C617" s="69" t="str">
        <f t="shared" si="165"/>
        <v/>
      </c>
      <c r="D617" s="70" t="str">
        <f t="shared" si="159"/>
        <v/>
      </c>
      <c r="E617" s="70" t="str">
        <f t="shared" si="160"/>
        <v/>
      </c>
      <c r="F617" s="70" t="str">
        <f t="shared" si="161"/>
        <v/>
      </c>
      <c r="G617" s="70" t="str">
        <f t="shared" si="162"/>
        <v/>
      </c>
      <c r="H617" s="70" t="str">
        <f>IF(M617=0,"",1+COUNTIF(会員コール!$A$1:$A$198,M617))</f>
        <v/>
      </c>
      <c r="I617" s="71"/>
      <c r="J617" s="71" t="str">
        <f t="shared" si="163"/>
        <v/>
      </c>
      <c r="K617" s="14"/>
      <c r="L617" s="49"/>
      <c r="M617">
        <f t="shared" si="164"/>
        <v>0</v>
      </c>
      <c r="N617"/>
      <c r="O617" s="1"/>
      <c r="P617" s="2"/>
    </row>
    <row r="618" spans="1:20">
      <c r="A618" s="13"/>
      <c r="B618" s="68" t="str">
        <f t="shared" si="158"/>
        <v/>
      </c>
      <c r="C618" s="69" t="str">
        <f t="shared" si="165"/>
        <v/>
      </c>
      <c r="D618" s="70" t="str">
        <f t="shared" si="159"/>
        <v/>
      </c>
      <c r="E618" s="70" t="str">
        <f t="shared" si="160"/>
        <v/>
      </c>
      <c r="F618" s="70" t="str">
        <f t="shared" si="161"/>
        <v/>
      </c>
      <c r="G618" s="70" t="str">
        <f t="shared" si="162"/>
        <v/>
      </c>
      <c r="H618" s="70" t="str">
        <f>IF(M618=0,"",1+COUNTIF(会員コール!$A$1:$A$198,M618))</f>
        <v/>
      </c>
      <c r="I618" s="71"/>
      <c r="J618" s="71" t="str">
        <f t="shared" si="163"/>
        <v/>
      </c>
      <c r="K618" s="14"/>
      <c r="L618" s="49"/>
      <c r="M618">
        <f t="shared" si="164"/>
        <v>0</v>
      </c>
      <c r="N618"/>
      <c r="O618" s="1"/>
      <c r="P618" s="2"/>
    </row>
    <row r="619" spans="1:20">
      <c r="A619" s="13">
        <v>10</v>
      </c>
      <c r="B619" s="68" t="str">
        <f t="shared" si="158"/>
        <v/>
      </c>
      <c r="C619" s="69" t="str">
        <f t="shared" si="165"/>
        <v/>
      </c>
      <c r="D619" s="70" t="str">
        <f t="shared" si="159"/>
        <v/>
      </c>
      <c r="E619" s="70" t="str">
        <f t="shared" si="160"/>
        <v/>
      </c>
      <c r="F619" s="70" t="str">
        <f t="shared" si="161"/>
        <v/>
      </c>
      <c r="G619" s="70" t="str">
        <f t="shared" si="162"/>
        <v/>
      </c>
      <c r="H619" s="70" t="str">
        <f>IF(M619=0,"",1+COUNTIF(会員コール!$A$1:$A$198,M619))</f>
        <v/>
      </c>
      <c r="I619" s="71"/>
      <c r="J619" s="71" t="str">
        <f t="shared" si="163"/>
        <v/>
      </c>
      <c r="K619" s="14"/>
      <c r="L619" s="49"/>
      <c r="M619">
        <f t="shared" si="164"/>
        <v>0</v>
      </c>
      <c r="N619"/>
      <c r="O619" s="1"/>
      <c r="P619" s="2"/>
    </row>
    <row r="620" spans="1:20">
      <c r="A620" s="13"/>
      <c r="B620" s="68" t="str">
        <f t="shared" si="158"/>
        <v/>
      </c>
      <c r="C620" s="69" t="str">
        <f t="shared" si="165"/>
        <v/>
      </c>
      <c r="D620" s="70" t="str">
        <f t="shared" si="159"/>
        <v/>
      </c>
      <c r="E620" s="70" t="str">
        <f t="shared" si="160"/>
        <v/>
      </c>
      <c r="F620" s="70" t="str">
        <f t="shared" si="161"/>
        <v/>
      </c>
      <c r="G620" s="70" t="str">
        <f t="shared" si="162"/>
        <v/>
      </c>
      <c r="H620" s="70" t="str">
        <f>IF(M620=0,"",1+COUNTIF(会員コール!$A$1:$A$198,M620))</f>
        <v/>
      </c>
      <c r="I620" s="71"/>
      <c r="J620" s="71" t="str">
        <f t="shared" si="163"/>
        <v/>
      </c>
      <c r="K620" s="14"/>
      <c r="L620" s="49"/>
      <c r="M620">
        <f t="shared" si="164"/>
        <v>0</v>
      </c>
      <c r="N620"/>
      <c r="O620" s="1"/>
      <c r="P620" s="2"/>
    </row>
    <row r="621" spans="1:20">
      <c r="A621" s="13"/>
      <c r="B621" s="68" t="str">
        <f t="shared" si="158"/>
        <v/>
      </c>
      <c r="C621" s="69" t="str">
        <f t="shared" si="165"/>
        <v/>
      </c>
      <c r="D621" s="70" t="str">
        <f t="shared" si="159"/>
        <v/>
      </c>
      <c r="E621" s="70" t="str">
        <f t="shared" si="160"/>
        <v/>
      </c>
      <c r="F621" s="70" t="str">
        <f t="shared" si="161"/>
        <v/>
      </c>
      <c r="G621" s="70" t="str">
        <f t="shared" si="162"/>
        <v/>
      </c>
      <c r="H621" s="70" t="str">
        <f>IF(M621=0,"",1+COUNTIF(会員コール!$A$1:$A$198,M621))</f>
        <v/>
      </c>
      <c r="I621" s="71"/>
      <c r="J621" s="71" t="str">
        <f t="shared" si="163"/>
        <v/>
      </c>
      <c r="K621" s="14"/>
      <c r="L621" s="49"/>
      <c r="M621">
        <f t="shared" si="164"/>
        <v>0</v>
      </c>
      <c r="N621"/>
      <c r="O621" s="1"/>
      <c r="P621" s="2"/>
    </row>
    <row r="622" spans="1:20">
      <c r="A622" s="13"/>
      <c r="B622" s="68" t="str">
        <f t="shared" si="158"/>
        <v/>
      </c>
      <c r="C622" s="69" t="str">
        <f t="shared" si="165"/>
        <v/>
      </c>
      <c r="D622" s="70" t="str">
        <f t="shared" si="159"/>
        <v/>
      </c>
      <c r="E622" s="70" t="str">
        <f t="shared" si="160"/>
        <v/>
      </c>
      <c r="F622" s="70" t="str">
        <f t="shared" si="161"/>
        <v/>
      </c>
      <c r="G622" s="70" t="str">
        <f t="shared" si="162"/>
        <v/>
      </c>
      <c r="H622" s="70" t="str">
        <f>IF(M622=0,"",1+COUNTIF(会員コール!$A$1:$A$198,M622))</f>
        <v/>
      </c>
      <c r="I622" s="71"/>
      <c r="J622" s="71" t="str">
        <f t="shared" si="163"/>
        <v/>
      </c>
      <c r="K622" s="14"/>
      <c r="L622" s="49"/>
      <c r="M622">
        <f t="shared" si="164"/>
        <v>0</v>
      </c>
      <c r="N622"/>
      <c r="O622" s="1"/>
      <c r="P622" s="2"/>
    </row>
    <row r="623" spans="1:20">
      <c r="A623" s="13"/>
      <c r="B623" s="68" t="str">
        <f t="shared" si="158"/>
        <v/>
      </c>
      <c r="C623" s="69" t="str">
        <f t="shared" si="165"/>
        <v/>
      </c>
      <c r="D623" s="70" t="str">
        <f t="shared" si="159"/>
        <v/>
      </c>
      <c r="E623" s="70" t="str">
        <f t="shared" si="160"/>
        <v/>
      </c>
      <c r="F623" s="70" t="str">
        <f t="shared" si="161"/>
        <v/>
      </c>
      <c r="G623" s="70" t="str">
        <f t="shared" si="162"/>
        <v/>
      </c>
      <c r="H623" s="70" t="str">
        <f>IF(M623=0,"",1+COUNTIF(会員コール!$A$1:$A$198,M623))</f>
        <v/>
      </c>
      <c r="I623" s="71"/>
      <c r="J623" s="71" t="str">
        <f t="shared" si="163"/>
        <v/>
      </c>
      <c r="K623" s="14"/>
      <c r="L623" s="49"/>
      <c r="M623">
        <f t="shared" si="164"/>
        <v>0</v>
      </c>
      <c r="N623"/>
      <c r="O623" s="1"/>
      <c r="P623" s="2"/>
    </row>
    <row r="624" spans="1:20">
      <c r="A624" s="13">
        <v>15</v>
      </c>
      <c r="B624" s="68" t="str">
        <f t="shared" si="158"/>
        <v/>
      </c>
      <c r="C624" s="69" t="str">
        <f t="shared" si="165"/>
        <v/>
      </c>
      <c r="D624" s="70" t="str">
        <f t="shared" si="159"/>
        <v/>
      </c>
      <c r="E624" s="70" t="str">
        <f t="shared" si="160"/>
        <v/>
      </c>
      <c r="F624" s="70" t="str">
        <f t="shared" si="161"/>
        <v/>
      </c>
      <c r="G624" s="70" t="str">
        <f t="shared" si="162"/>
        <v/>
      </c>
      <c r="H624" s="70" t="str">
        <f>IF(M624=0,"",1+COUNTIF(会員コール!$A$1:$A$198,M624))</f>
        <v/>
      </c>
      <c r="I624" s="71"/>
      <c r="J624" s="71" t="str">
        <f t="shared" si="163"/>
        <v/>
      </c>
      <c r="K624" s="14"/>
      <c r="L624" s="49"/>
      <c r="M624">
        <f t="shared" si="164"/>
        <v>0</v>
      </c>
      <c r="N624"/>
      <c r="O624" s="1"/>
      <c r="P624" s="2"/>
    </row>
    <row r="625" spans="1:16">
      <c r="A625" s="13"/>
      <c r="B625" s="68" t="str">
        <f t="shared" si="158"/>
        <v/>
      </c>
      <c r="C625" s="69" t="str">
        <f t="shared" si="165"/>
        <v/>
      </c>
      <c r="D625" s="70" t="str">
        <f t="shared" si="159"/>
        <v/>
      </c>
      <c r="E625" s="70" t="str">
        <f t="shared" si="160"/>
        <v/>
      </c>
      <c r="F625" s="70" t="str">
        <f t="shared" si="161"/>
        <v/>
      </c>
      <c r="G625" s="70" t="str">
        <f t="shared" si="162"/>
        <v/>
      </c>
      <c r="H625" s="70" t="str">
        <f>IF(M625=0,"",1+COUNTIF(会員コール!$A$1:$A$198,M625))</f>
        <v/>
      </c>
      <c r="I625" s="71"/>
      <c r="J625" s="71" t="str">
        <f t="shared" si="163"/>
        <v/>
      </c>
      <c r="K625" s="14"/>
      <c r="L625" s="49"/>
      <c r="M625">
        <f t="shared" si="164"/>
        <v>0</v>
      </c>
      <c r="N625"/>
      <c r="O625" s="1"/>
      <c r="P625" s="2"/>
    </row>
    <row r="626" spans="1:16">
      <c r="A626" s="13"/>
      <c r="B626" s="68" t="str">
        <f t="shared" si="158"/>
        <v/>
      </c>
      <c r="C626" s="69" t="str">
        <f t="shared" si="165"/>
        <v/>
      </c>
      <c r="D626" s="70" t="str">
        <f t="shared" si="159"/>
        <v/>
      </c>
      <c r="E626" s="70" t="str">
        <f t="shared" si="160"/>
        <v/>
      </c>
      <c r="F626" s="70" t="str">
        <f t="shared" si="161"/>
        <v/>
      </c>
      <c r="G626" s="70" t="str">
        <f t="shared" si="162"/>
        <v/>
      </c>
      <c r="H626" s="70" t="str">
        <f>IF(M626=0,"",1+COUNTIF(会員コール!$A$1:$A$198,M626))</f>
        <v/>
      </c>
      <c r="I626" s="71"/>
      <c r="J626" s="71" t="str">
        <f t="shared" si="163"/>
        <v/>
      </c>
      <c r="K626" s="14"/>
      <c r="L626" s="15"/>
      <c r="M626">
        <f t="shared" si="164"/>
        <v>0</v>
      </c>
      <c r="N626"/>
      <c r="O626" s="1"/>
      <c r="P626" s="2"/>
    </row>
    <row r="627" spans="1:16">
      <c r="A627" s="13"/>
      <c r="B627" s="72" t="str">
        <f t="shared" si="158"/>
        <v/>
      </c>
      <c r="C627" s="69" t="str">
        <f t="shared" si="165"/>
        <v/>
      </c>
      <c r="D627" s="73" t="str">
        <f t="shared" si="159"/>
        <v/>
      </c>
      <c r="E627" s="73" t="str">
        <f t="shared" si="160"/>
        <v/>
      </c>
      <c r="F627" s="73" t="str">
        <f t="shared" si="161"/>
        <v/>
      </c>
      <c r="G627" s="73" t="str">
        <f t="shared" si="162"/>
        <v/>
      </c>
      <c r="H627" s="73" t="str">
        <f>IF(M627=0,"",1+COUNTIF(会員コール!$A$1:$A$198,M627))</f>
        <v/>
      </c>
      <c r="I627" s="74"/>
      <c r="J627" s="74" t="str">
        <f t="shared" si="163"/>
        <v/>
      </c>
      <c r="K627" s="14"/>
      <c r="L627" s="15"/>
      <c r="M627">
        <f t="shared" si="164"/>
        <v>0</v>
      </c>
      <c r="N627"/>
      <c r="O627" s="1"/>
      <c r="P627" s="2"/>
    </row>
    <row r="628" spans="1:16">
      <c r="A628" s="13"/>
      <c r="B628" s="68" t="str">
        <f t="shared" si="158"/>
        <v/>
      </c>
      <c r="C628" s="69" t="str">
        <f t="shared" si="165"/>
        <v/>
      </c>
      <c r="D628" s="70" t="str">
        <f t="shared" si="159"/>
        <v/>
      </c>
      <c r="E628" s="70" t="str">
        <f t="shared" si="160"/>
        <v/>
      </c>
      <c r="F628" s="70" t="str">
        <f t="shared" si="161"/>
        <v/>
      </c>
      <c r="G628" s="70" t="str">
        <f t="shared" si="162"/>
        <v/>
      </c>
      <c r="H628" s="70" t="str">
        <f>IF(M628=0,"",1+COUNTIF(会員コール!$A$1:$A$198,M628))</f>
        <v/>
      </c>
      <c r="I628" s="71"/>
      <c r="J628" s="71" t="str">
        <f t="shared" si="163"/>
        <v/>
      </c>
      <c r="K628" s="14"/>
      <c r="L628" s="15"/>
      <c r="M628">
        <f t="shared" si="164"/>
        <v>0</v>
      </c>
      <c r="N628"/>
      <c r="O628" s="1"/>
      <c r="P628" s="2"/>
    </row>
    <row r="629" spans="1:16">
      <c r="A629" s="13">
        <v>20</v>
      </c>
      <c r="B629" s="68" t="str">
        <f t="shared" si="158"/>
        <v/>
      </c>
      <c r="C629" s="69" t="str">
        <f t="shared" si="165"/>
        <v/>
      </c>
      <c r="D629" s="70" t="str">
        <f t="shared" si="159"/>
        <v/>
      </c>
      <c r="E629" s="70" t="str">
        <f t="shared" si="160"/>
        <v/>
      </c>
      <c r="F629" s="70" t="str">
        <f t="shared" si="161"/>
        <v/>
      </c>
      <c r="G629" s="70" t="str">
        <f t="shared" si="162"/>
        <v/>
      </c>
      <c r="H629" s="70" t="str">
        <f>IF(M629=0,"",1+COUNTIF(会員コール!$A$1:$A$198,M629))</f>
        <v/>
      </c>
      <c r="I629" s="71"/>
      <c r="J629" s="71" t="str">
        <f t="shared" si="163"/>
        <v/>
      </c>
      <c r="K629" s="14"/>
      <c r="L629" s="15"/>
      <c r="M629">
        <f t="shared" si="164"/>
        <v>0</v>
      </c>
      <c r="N629"/>
      <c r="O629" s="1"/>
      <c r="P629" s="2"/>
    </row>
    <row r="630" spans="1:16">
      <c r="A630" s="13"/>
      <c r="B630" s="68" t="str">
        <f t="shared" si="158"/>
        <v/>
      </c>
      <c r="C630" s="69" t="str">
        <f t="shared" si="165"/>
        <v/>
      </c>
      <c r="D630" s="70" t="str">
        <f t="shared" si="159"/>
        <v/>
      </c>
      <c r="E630" s="70" t="str">
        <f t="shared" si="160"/>
        <v/>
      </c>
      <c r="F630" s="70" t="str">
        <f t="shared" si="161"/>
        <v/>
      </c>
      <c r="G630" s="70" t="str">
        <f t="shared" si="162"/>
        <v/>
      </c>
      <c r="H630" s="70" t="str">
        <f>IF(M630=0,"",1+COUNTIF(会員コール!$A$1:$A$198,M630))</f>
        <v/>
      </c>
      <c r="I630" s="71"/>
      <c r="J630" s="71" t="str">
        <f t="shared" si="163"/>
        <v/>
      </c>
      <c r="K630" s="14"/>
      <c r="L630" s="15"/>
      <c r="M630">
        <f t="shared" si="164"/>
        <v>0</v>
      </c>
      <c r="N630"/>
      <c r="O630" s="1"/>
      <c r="P630" s="2"/>
    </row>
    <row r="631" spans="1:16">
      <c r="A631" s="13"/>
      <c r="B631" s="68" t="str">
        <f t="shared" si="158"/>
        <v/>
      </c>
      <c r="C631" s="69" t="str">
        <f t="shared" si="165"/>
        <v/>
      </c>
      <c r="D631" s="70" t="str">
        <f t="shared" si="159"/>
        <v/>
      </c>
      <c r="E631" s="70" t="str">
        <f t="shared" si="160"/>
        <v/>
      </c>
      <c r="F631" s="70" t="str">
        <f t="shared" si="161"/>
        <v/>
      </c>
      <c r="G631" s="70" t="str">
        <f t="shared" si="162"/>
        <v/>
      </c>
      <c r="H631" s="70" t="str">
        <f>IF(M631=0,"",1+COUNTIF(会員コール!$A$1:$A$198,M631))</f>
        <v/>
      </c>
      <c r="I631" s="71"/>
      <c r="J631" s="71" t="str">
        <f t="shared" si="163"/>
        <v/>
      </c>
      <c r="K631" s="14"/>
      <c r="L631" s="15"/>
      <c r="M631">
        <f t="shared" si="164"/>
        <v>0</v>
      </c>
      <c r="N631"/>
      <c r="O631" s="1"/>
      <c r="P631" s="2"/>
    </row>
    <row r="632" spans="1:16">
      <c r="A632" s="13"/>
      <c r="B632" s="68" t="str">
        <f t="shared" si="158"/>
        <v/>
      </c>
      <c r="C632" s="69" t="str">
        <f t="shared" si="165"/>
        <v/>
      </c>
      <c r="D632" s="70" t="str">
        <f t="shared" si="159"/>
        <v/>
      </c>
      <c r="E632" s="70" t="str">
        <f t="shared" si="160"/>
        <v/>
      </c>
      <c r="F632" s="70" t="str">
        <f t="shared" si="161"/>
        <v/>
      </c>
      <c r="G632" s="70" t="str">
        <f t="shared" si="162"/>
        <v/>
      </c>
      <c r="H632" s="70" t="str">
        <f>IF(M632=0,"",1+COUNTIF(会員コール!$A$1:$A$198,M632))</f>
        <v/>
      </c>
      <c r="I632" s="71"/>
      <c r="J632" s="71" t="str">
        <f t="shared" si="163"/>
        <v/>
      </c>
      <c r="K632" s="14"/>
      <c r="L632" s="15"/>
      <c r="M632">
        <f t="shared" si="164"/>
        <v>0</v>
      </c>
      <c r="N632"/>
      <c r="O632" s="1"/>
      <c r="P632" s="2"/>
    </row>
    <row r="633" spans="1:16">
      <c r="A633" s="13"/>
      <c r="B633" s="68" t="str">
        <f t="shared" si="158"/>
        <v/>
      </c>
      <c r="C633" s="69" t="str">
        <f t="shared" si="165"/>
        <v/>
      </c>
      <c r="D633" s="70" t="str">
        <f t="shared" si="159"/>
        <v/>
      </c>
      <c r="E633" s="70" t="str">
        <f t="shared" si="160"/>
        <v/>
      </c>
      <c r="F633" s="70" t="str">
        <f t="shared" si="161"/>
        <v/>
      </c>
      <c r="G633" s="70" t="str">
        <f t="shared" si="162"/>
        <v/>
      </c>
      <c r="H633" s="70" t="str">
        <f>IF(M633=0,"",1+COUNTIF(会員コール!$A$1:$A$198,M633))</f>
        <v/>
      </c>
      <c r="I633" s="71"/>
      <c r="J633" s="71" t="str">
        <f t="shared" si="163"/>
        <v/>
      </c>
      <c r="K633" s="14"/>
      <c r="L633" s="15"/>
      <c r="M633">
        <f t="shared" si="164"/>
        <v>0</v>
      </c>
      <c r="N633"/>
      <c r="O633" s="1"/>
      <c r="P633" s="2"/>
    </row>
    <row r="634" spans="1:16">
      <c r="A634" s="13">
        <v>25</v>
      </c>
      <c r="B634" s="68" t="str">
        <f t="shared" si="158"/>
        <v/>
      </c>
      <c r="C634" s="69" t="str">
        <f t="shared" si="165"/>
        <v/>
      </c>
      <c r="D634" s="70" t="str">
        <f t="shared" si="159"/>
        <v/>
      </c>
      <c r="E634" s="70" t="str">
        <f t="shared" si="160"/>
        <v/>
      </c>
      <c r="F634" s="70" t="str">
        <f t="shared" si="161"/>
        <v/>
      </c>
      <c r="G634" s="70" t="str">
        <f t="shared" si="162"/>
        <v/>
      </c>
      <c r="H634" s="70" t="str">
        <f>IF(M634=0,"",1+COUNTIF(会員コール!$A$1:$A$198,M634))</f>
        <v/>
      </c>
      <c r="I634" s="71"/>
      <c r="J634" s="71" t="str">
        <f t="shared" si="163"/>
        <v/>
      </c>
      <c r="K634" s="14"/>
      <c r="L634" s="15"/>
      <c r="M634">
        <f t="shared" si="164"/>
        <v>0</v>
      </c>
      <c r="N634"/>
      <c r="O634" s="1"/>
      <c r="P634" s="2"/>
    </row>
    <row r="635" spans="1:16">
      <c r="A635" s="13"/>
      <c r="B635" s="72" t="str">
        <f t="shared" si="158"/>
        <v/>
      </c>
      <c r="C635" s="69" t="str">
        <f t="shared" si="165"/>
        <v/>
      </c>
      <c r="D635" s="73" t="str">
        <f t="shared" si="159"/>
        <v/>
      </c>
      <c r="E635" s="73" t="str">
        <f t="shared" si="160"/>
        <v/>
      </c>
      <c r="F635" s="73" t="str">
        <f t="shared" si="161"/>
        <v/>
      </c>
      <c r="G635" s="73" t="str">
        <f t="shared" si="162"/>
        <v/>
      </c>
      <c r="H635" s="73" t="str">
        <f>IF(M635=0,"",1+COUNTIF(会員コール!$A$1:$A$198,M635))</f>
        <v/>
      </c>
      <c r="I635" s="74"/>
      <c r="J635" s="74" t="str">
        <f t="shared" si="163"/>
        <v/>
      </c>
      <c r="K635" s="14"/>
      <c r="L635" s="15"/>
      <c r="M635">
        <f t="shared" si="164"/>
        <v>0</v>
      </c>
      <c r="N635"/>
      <c r="O635" s="1"/>
      <c r="P635" s="2"/>
    </row>
    <row r="636" spans="1:16">
      <c r="A636" s="13"/>
      <c r="B636" s="68" t="str">
        <f t="shared" si="158"/>
        <v/>
      </c>
      <c r="C636" s="69" t="str">
        <f t="shared" si="165"/>
        <v/>
      </c>
      <c r="D636" s="70" t="str">
        <f t="shared" si="159"/>
        <v/>
      </c>
      <c r="E636" s="70" t="str">
        <f t="shared" si="160"/>
        <v/>
      </c>
      <c r="F636" s="70" t="str">
        <f t="shared" si="161"/>
        <v/>
      </c>
      <c r="G636" s="70" t="str">
        <f t="shared" si="162"/>
        <v/>
      </c>
      <c r="H636" s="70" t="str">
        <f>IF(M636=0,"",1+COUNTIF(会員コール!$A$1:$A$198,M636))</f>
        <v/>
      </c>
      <c r="I636" s="71"/>
      <c r="J636" s="71" t="str">
        <f t="shared" si="163"/>
        <v/>
      </c>
      <c r="K636" s="14"/>
      <c r="L636" s="15"/>
      <c r="M636">
        <f t="shared" si="164"/>
        <v>0</v>
      </c>
      <c r="N636"/>
      <c r="O636" s="1"/>
      <c r="P636" s="2"/>
    </row>
    <row r="637" spans="1:16">
      <c r="A637" s="13"/>
      <c r="B637" s="72" t="str">
        <f t="shared" si="158"/>
        <v/>
      </c>
      <c r="C637" s="69" t="str">
        <f t="shared" si="165"/>
        <v/>
      </c>
      <c r="D637" s="73" t="str">
        <f t="shared" si="159"/>
        <v/>
      </c>
      <c r="E637" s="73" t="str">
        <f t="shared" si="160"/>
        <v/>
      </c>
      <c r="F637" s="73" t="str">
        <f t="shared" si="161"/>
        <v/>
      </c>
      <c r="G637" s="73" t="str">
        <f t="shared" si="162"/>
        <v/>
      </c>
      <c r="H637" s="73" t="str">
        <f>IF(M637=0,"",1+COUNTIF(会員コール!$A$1:$A$198,M637))</f>
        <v/>
      </c>
      <c r="I637" s="74"/>
      <c r="J637" s="74" t="str">
        <f t="shared" si="163"/>
        <v/>
      </c>
      <c r="K637" s="14"/>
      <c r="L637" s="15"/>
      <c r="M637">
        <f t="shared" si="164"/>
        <v>0</v>
      </c>
      <c r="N637"/>
      <c r="O637" s="1"/>
      <c r="P637" s="2"/>
    </row>
    <row r="638" spans="1:16">
      <c r="A638" s="13"/>
      <c r="B638" s="68" t="str">
        <f t="shared" si="158"/>
        <v/>
      </c>
      <c r="C638" s="69" t="str">
        <f t="shared" si="165"/>
        <v/>
      </c>
      <c r="D638" s="70" t="str">
        <f t="shared" si="159"/>
        <v/>
      </c>
      <c r="E638" s="70" t="str">
        <f t="shared" si="160"/>
        <v/>
      </c>
      <c r="F638" s="70" t="str">
        <f t="shared" si="161"/>
        <v/>
      </c>
      <c r="G638" s="70" t="str">
        <f t="shared" si="162"/>
        <v/>
      </c>
      <c r="H638" s="70" t="str">
        <f>IF(M638=0,"",1+COUNTIF(会員コール!$A$1:$A$198,M638))</f>
        <v/>
      </c>
      <c r="I638" s="71"/>
      <c r="J638" s="71" t="str">
        <f t="shared" si="163"/>
        <v/>
      </c>
      <c r="K638" s="14"/>
      <c r="L638" s="15"/>
      <c r="M638">
        <f t="shared" si="164"/>
        <v>0</v>
      </c>
      <c r="N638"/>
      <c r="O638" s="1"/>
      <c r="P638" s="2"/>
    </row>
    <row r="639" spans="1:16">
      <c r="A639" s="13">
        <v>30</v>
      </c>
      <c r="B639" s="72" t="str">
        <f t="shared" si="158"/>
        <v/>
      </c>
      <c r="C639" s="69" t="str">
        <f t="shared" si="165"/>
        <v/>
      </c>
      <c r="D639" s="73" t="str">
        <f t="shared" si="159"/>
        <v/>
      </c>
      <c r="E639" s="73" t="str">
        <f t="shared" si="160"/>
        <v/>
      </c>
      <c r="F639" s="73" t="str">
        <f t="shared" si="161"/>
        <v/>
      </c>
      <c r="G639" s="73" t="str">
        <f t="shared" si="162"/>
        <v/>
      </c>
      <c r="H639" s="73" t="str">
        <f>IF(M639=0,"",1+COUNTIF(会員コール!$A$1:$A$198,M639))</f>
        <v/>
      </c>
      <c r="I639" s="74"/>
      <c r="J639" s="74" t="str">
        <f t="shared" si="163"/>
        <v/>
      </c>
      <c r="K639" s="14"/>
      <c r="L639" s="15"/>
      <c r="M639">
        <f t="shared" si="164"/>
        <v>0</v>
      </c>
      <c r="N639"/>
      <c r="O639" s="1"/>
      <c r="P639" s="2"/>
    </row>
    <row r="640" spans="1:16">
      <c r="A640" s="13"/>
      <c r="B640" s="68" t="str">
        <f t="shared" si="158"/>
        <v/>
      </c>
      <c r="C640" s="69" t="str">
        <f t="shared" si="165"/>
        <v/>
      </c>
      <c r="D640" s="70" t="str">
        <f t="shared" si="159"/>
        <v/>
      </c>
      <c r="E640" s="70" t="str">
        <f t="shared" si="160"/>
        <v/>
      </c>
      <c r="F640" s="70" t="str">
        <f t="shared" si="161"/>
        <v/>
      </c>
      <c r="G640" s="70" t="str">
        <f t="shared" si="162"/>
        <v/>
      </c>
      <c r="H640" s="70" t="str">
        <f>IF(M640=0,"",1+COUNTIF(会員コール!$A$1:$A$198,M640))</f>
        <v/>
      </c>
      <c r="I640" s="71"/>
      <c r="J640" s="71" t="str">
        <f t="shared" si="163"/>
        <v/>
      </c>
      <c r="K640" s="14"/>
      <c r="L640" s="15"/>
      <c r="M640">
        <f t="shared" si="164"/>
        <v>0</v>
      </c>
      <c r="N640"/>
      <c r="O640" s="1"/>
      <c r="P640" s="2"/>
    </row>
    <row r="641" spans="1:16">
      <c r="A641" s="13"/>
      <c r="B641" s="72" t="str">
        <f t="shared" si="158"/>
        <v/>
      </c>
      <c r="C641" s="69" t="str">
        <f t="shared" si="165"/>
        <v/>
      </c>
      <c r="D641" s="73" t="str">
        <f t="shared" si="159"/>
        <v/>
      </c>
      <c r="E641" s="73" t="str">
        <f t="shared" si="160"/>
        <v/>
      </c>
      <c r="F641" s="73" t="str">
        <f t="shared" si="161"/>
        <v/>
      </c>
      <c r="G641" s="73" t="str">
        <f t="shared" si="162"/>
        <v/>
      </c>
      <c r="H641" s="73" t="str">
        <f>IF(M641=0,"",1+COUNTIF(会員コール!$A$1:$A$198,M641))</f>
        <v/>
      </c>
      <c r="I641" s="74"/>
      <c r="J641" s="74" t="str">
        <f t="shared" si="163"/>
        <v/>
      </c>
      <c r="K641" s="14"/>
      <c r="L641" s="15"/>
      <c r="M641">
        <f t="shared" si="164"/>
        <v>0</v>
      </c>
      <c r="N641"/>
      <c r="O641" s="1"/>
      <c r="P641" s="2"/>
    </row>
    <row r="642" spans="1:16">
      <c r="A642" s="13"/>
      <c r="B642" s="68" t="str">
        <f t="shared" si="158"/>
        <v/>
      </c>
      <c r="C642" s="69" t="str">
        <f t="shared" si="165"/>
        <v/>
      </c>
      <c r="D642" s="70" t="str">
        <f t="shared" si="159"/>
        <v/>
      </c>
      <c r="E642" s="70" t="str">
        <f t="shared" si="160"/>
        <v/>
      </c>
      <c r="F642" s="70" t="str">
        <f t="shared" si="161"/>
        <v/>
      </c>
      <c r="G642" s="70" t="str">
        <f t="shared" si="162"/>
        <v/>
      </c>
      <c r="H642" s="70" t="str">
        <f>IF(M642=0,"",1+COUNTIF(会員コール!$A$1:$A$198,M642))</f>
        <v/>
      </c>
      <c r="I642" s="71"/>
      <c r="J642" s="71" t="str">
        <f t="shared" si="163"/>
        <v/>
      </c>
      <c r="K642" s="14"/>
      <c r="L642" s="15"/>
      <c r="M642">
        <f t="shared" si="164"/>
        <v>0</v>
      </c>
      <c r="N642"/>
      <c r="O642" s="1"/>
      <c r="P642" s="2"/>
    </row>
    <row r="643" spans="1:16">
      <c r="A643" s="13"/>
      <c r="B643" s="72" t="str">
        <f t="shared" si="158"/>
        <v/>
      </c>
      <c r="C643" s="69" t="str">
        <f t="shared" si="165"/>
        <v/>
      </c>
      <c r="D643" s="73" t="str">
        <f t="shared" si="159"/>
        <v/>
      </c>
      <c r="E643" s="73" t="str">
        <f t="shared" si="160"/>
        <v/>
      </c>
      <c r="F643" s="73" t="str">
        <f t="shared" si="161"/>
        <v/>
      </c>
      <c r="G643" s="73" t="str">
        <f t="shared" si="162"/>
        <v/>
      </c>
      <c r="H643" s="73" t="str">
        <f>IF(M643=0,"",1+COUNTIF(会員コール!$A$1:$A$198,M643))</f>
        <v/>
      </c>
      <c r="I643" s="74"/>
      <c r="J643" s="74" t="str">
        <f t="shared" si="163"/>
        <v/>
      </c>
      <c r="K643" s="14"/>
      <c r="L643" s="15"/>
      <c r="M643">
        <f t="shared" si="164"/>
        <v>0</v>
      </c>
      <c r="N643"/>
      <c r="O643" s="1"/>
      <c r="P643" s="2"/>
    </row>
    <row r="644" spans="1:16">
      <c r="A644" s="13">
        <v>35</v>
      </c>
      <c r="B644" s="68" t="str">
        <f t="shared" si="158"/>
        <v/>
      </c>
      <c r="C644" s="69" t="str">
        <f t="shared" si="165"/>
        <v/>
      </c>
      <c r="D644" s="70" t="str">
        <f t="shared" si="159"/>
        <v/>
      </c>
      <c r="E644" s="70" t="str">
        <f t="shared" si="160"/>
        <v/>
      </c>
      <c r="F644" s="70" t="str">
        <f t="shared" si="161"/>
        <v/>
      </c>
      <c r="G644" s="70" t="str">
        <f t="shared" si="162"/>
        <v/>
      </c>
      <c r="H644" s="70" t="str">
        <f>IF(M644=0,"",1+COUNTIF(会員コール!$A$1:$A$198,M644))</f>
        <v/>
      </c>
      <c r="I644" s="71"/>
      <c r="J644" s="71" t="str">
        <f t="shared" si="163"/>
        <v/>
      </c>
      <c r="K644" s="14"/>
      <c r="L644" s="15"/>
      <c r="M644">
        <f t="shared" si="164"/>
        <v>0</v>
      </c>
      <c r="N644"/>
      <c r="O644" s="1"/>
      <c r="P644" s="2"/>
    </row>
    <row r="645" spans="1:16">
      <c r="A645" s="13"/>
      <c r="B645" s="72" t="str">
        <f t="shared" si="158"/>
        <v/>
      </c>
      <c r="C645" s="69" t="str">
        <f t="shared" si="165"/>
        <v/>
      </c>
      <c r="D645" s="73" t="str">
        <f t="shared" si="159"/>
        <v/>
      </c>
      <c r="E645" s="73" t="str">
        <f t="shared" si="160"/>
        <v/>
      </c>
      <c r="F645" s="73" t="str">
        <f t="shared" si="161"/>
        <v/>
      </c>
      <c r="G645" s="73" t="str">
        <f t="shared" si="162"/>
        <v/>
      </c>
      <c r="H645" s="73" t="str">
        <f>IF(M645=0,"",1+COUNTIF(会員コール!$A$1:$A$198,M645))</f>
        <v/>
      </c>
      <c r="I645" s="74"/>
      <c r="J645" s="74" t="str">
        <f t="shared" si="163"/>
        <v/>
      </c>
      <c r="K645" s="14"/>
      <c r="L645" s="15"/>
      <c r="M645">
        <f t="shared" si="164"/>
        <v>0</v>
      </c>
      <c r="N645"/>
      <c r="O645" s="1"/>
      <c r="P645" s="2"/>
    </row>
    <row r="646" spans="1:16">
      <c r="A646" s="13"/>
      <c r="B646" s="68" t="str">
        <f t="shared" si="158"/>
        <v/>
      </c>
      <c r="C646" s="69" t="str">
        <f t="shared" si="165"/>
        <v/>
      </c>
      <c r="D646" s="70" t="str">
        <f t="shared" si="159"/>
        <v/>
      </c>
      <c r="E646" s="70" t="str">
        <f t="shared" si="160"/>
        <v/>
      </c>
      <c r="F646" s="70" t="str">
        <f t="shared" si="161"/>
        <v/>
      </c>
      <c r="G646" s="70" t="str">
        <f t="shared" si="162"/>
        <v/>
      </c>
      <c r="H646" s="70" t="str">
        <f>IF(M646=0,"",1+COUNTIF(会員コール!$A$1:$A$198,M646))</f>
        <v/>
      </c>
      <c r="I646" s="71"/>
      <c r="J646" s="71" t="str">
        <f t="shared" si="163"/>
        <v/>
      </c>
      <c r="K646" s="14"/>
      <c r="L646" s="15"/>
      <c r="M646">
        <f t="shared" si="164"/>
        <v>0</v>
      </c>
      <c r="N646"/>
      <c r="O646" s="1"/>
      <c r="P646" s="2"/>
    </row>
    <row r="647" spans="1:16">
      <c r="A647" s="13"/>
      <c r="B647" s="72" t="str">
        <f t="shared" si="158"/>
        <v/>
      </c>
      <c r="C647" s="69" t="str">
        <f t="shared" si="165"/>
        <v/>
      </c>
      <c r="D647" s="73" t="str">
        <f t="shared" si="159"/>
        <v/>
      </c>
      <c r="E647" s="73" t="str">
        <f t="shared" si="160"/>
        <v/>
      </c>
      <c r="F647" s="73" t="str">
        <f t="shared" si="161"/>
        <v/>
      </c>
      <c r="G647" s="73" t="str">
        <f t="shared" si="162"/>
        <v/>
      </c>
      <c r="H647" s="73" t="str">
        <f>IF(M647=0,"",1+COUNTIF(会員コール!$A$1:$A$198,M647))</f>
        <v/>
      </c>
      <c r="I647" s="74"/>
      <c r="J647" s="74" t="str">
        <f t="shared" si="163"/>
        <v/>
      </c>
      <c r="K647" s="14"/>
      <c r="L647" s="15"/>
      <c r="M647">
        <f t="shared" si="164"/>
        <v>0</v>
      </c>
      <c r="N647"/>
      <c r="O647" s="1"/>
      <c r="P647" s="2"/>
    </row>
    <row r="648" spans="1:16">
      <c r="A648" s="13"/>
      <c r="B648" s="68" t="str">
        <f t="shared" si="158"/>
        <v/>
      </c>
      <c r="C648" s="69" t="str">
        <f t="shared" si="165"/>
        <v/>
      </c>
      <c r="D648" s="70" t="str">
        <f t="shared" si="159"/>
        <v/>
      </c>
      <c r="E648" s="70" t="str">
        <f t="shared" si="160"/>
        <v/>
      </c>
      <c r="F648" s="70" t="str">
        <f t="shared" si="161"/>
        <v/>
      </c>
      <c r="G648" s="70" t="str">
        <f t="shared" si="162"/>
        <v/>
      </c>
      <c r="H648" s="70" t="str">
        <f>IF(M648=0,"",1+COUNTIF(会員コール!$A$1:$A$198,M648))</f>
        <v/>
      </c>
      <c r="I648" s="71"/>
      <c r="J648" s="71" t="str">
        <f t="shared" si="163"/>
        <v/>
      </c>
      <c r="K648" s="14"/>
      <c r="L648" s="15"/>
      <c r="M648">
        <f t="shared" si="164"/>
        <v>0</v>
      </c>
      <c r="N648"/>
      <c r="O648" s="1"/>
      <c r="P648" s="2"/>
    </row>
    <row r="649" spans="1:16">
      <c r="A649" s="13">
        <v>40</v>
      </c>
      <c r="B649" s="72" t="str">
        <f t="shared" si="158"/>
        <v/>
      </c>
      <c r="C649" s="69" t="str">
        <f t="shared" si="165"/>
        <v/>
      </c>
      <c r="D649" s="73" t="str">
        <f t="shared" si="159"/>
        <v/>
      </c>
      <c r="E649" s="73" t="str">
        <f t="shared" si="160"/>
        <v/>
      </c>
      <c r="F649" s="73" t="str">
        <f t="shared" si="161"/>
        <v/>
      </c>
      <c r="G649" s="73" t="str">
        <f t="shared" si="162"/>
        <v/>
      </c>
      <c r="H649" s="73" t="str">
        <f>IF(M649=0,"",1+COUNTIF(会員コール!$A$1:$A$198,M649))</f>
        <v/>
      </c>
      <c r="I649" s="74"/>
      <c r="J649" s="74" t="str">
        <f t="shared" si="163"/>
        <v/>
      </c>
      <c r="K649" s="14"/>
      <c r="L649" s="15"/>
      <c r="M649">
        <f t="shared" si="164"/>
        <v>0</v>
      </c>
      <c r="N649"/>
      <c r="O649" s="1"/>
      <c r="P649" s="2"/>
    </row>
    <row r="650" spans="1:16">
      <c r="A650" s="13"/>
      <c r="B650" s="68" t="str">
        <f t="shared" si="158"/>
        <v/>
      </c>
      <c r="C650" s="69" t="str">
        <f t="shared" si="165"/>
        <v/>
      </c>
      <c r="D650" s="70" t="str">
        <f t="shared" si="159"/>
        <v/>
      </c>
      <c r="E650" s="70" t="str">
        <f t="shared" si="160"/>
        <v/>
      </c>
      <c r="F650" s="70" t="str">
        <f t="shared" si="161"/>
        <v/>
      </c>
      <c r="G650" s="70" t="str">
        <f t="shared" si="162"/>
        <v/>
      </c>
      <c r="H650" s="70" t="str">
        <f>IF(M650=0,"",1+COUNTIF(会員コール!$A$1:$A$198,M650))</f>
        <v/>
      </c>
      <c r="I650" s="71"/>
      <c r="J650" s="71" t="str">
        <f t="shared" si="163"/>
        <v/>
      </c>
      <c r="K650" s="14"/>
      <c r="L650" s="15"/>
      <c r="M650">
        <f t="shared" si="164"/>
        <v>0</v>
      </c>
      <c r="N650"/>
      <c r="O650" s="1"/>
      <c r="P650" s="2"/>
    </row>
    <row r="651" spans="1:16">
      <c r="A651" s="13"/>
      <c r="B651" s="68" t="str">
        <f t="shared" si="158"/>
        <v/>
      </c>
      <c r="C651" s="69" t="str">
        <f t="shared" si="165"/>
        <v/>
      </c>
      <c r="D651" s="70" t="str">
        <f t="shared" si="159"/>
        <v/>
      </c>
      <c r="E651" s="70" t="str">
        <f t="shared" si="160"/>
        <v/>
      </c>
      <c r="F651" s="70" t="str">
        <f t="shared" si="161"/>
        <v/>
      </c>
      <c r="G651" s="70" t="str">
        <f t="shared" si="162"/>
        <v/>
      </c>
      <c r="H651" s="70" t="str">
        <f>IF(M651=0,"",1+COUNTIF(会員コール!$A$1:$A$198,M651))</f>
        <v/>
      </c>
      <c r="I651" s="71"/>
      <c r="J651" s="71" t="str">
        <f t="shared" si="163"/>
        <v/>
      </c>
      <c r="K651" s="14"/>
      <c r="L651" s="15"/>
      <c r="M651">
        <f t="shared" si="164"/>
        <v>0</v>
      </c>
      <c r="N651"/>
      <c r="O651" s="1"/>
      <c r="P651" s="2"/>
    </row>
    <row r="652" spans="1:16">
      <c r="A652" s="13"/>
      <c r="B652" s="72" t="str">
        <f t="shared" si="158"/>
        <v/>
      </c>
      <c r="C652" s="69" t="str">
        <f t="shared" si="165"/>
        <v/>
      </c>
      <c r="D652" s="73" t="str">
        <f t="shared" si="159"/>
        <v/>
      </c>
      <c r="E652" s="73" t="str">
        <f t="shared" si="160"/>
        <v/>
      </c>
      <c r="F652" s="73" t="str">
        <f t="shared" si="161"/>
        <v/>
      </c>
      <c r="G652" s="73" t="str">
        <f t="shared" si="162"/>
        <v/>
      </c>
      <c r="H652" s="73" t="str">
        <f>IF(M652=0,"",1+COUNTIF(会員コール!$A$1:$A$198,M652))</f>
        <v/>
      </c>
      <c r="I652" s="74"/>
      <c r="J652" s="74" t="str">
        <f t="shared" si="163"/>
        <v/>
      </c>
      <c r="K652" s="14"/>
      <c r="L652" s="15"/>
      <c r="M652">
        <f t="shared" si="164"/>
        <v>0</v>
      </c>
      <c r="N652"/>
      <c r="O652" s="1"/>
      <c r="P652" s="2"/>
    </row>
    <row r="653" spans="1:16">
      <c r="A653" s="13"/>
      <c r="B653" s="68" t="str">
        <f t="shared" si="158"/>
        <v/>
      </c>
      <c r="C653" s="69" t="str">
        <f t="shared" si="165"/>
        <v/>
      </c>
      <c r="D653" s="70" t="str">
        <f t="shared" si="159"/>
        <v/>
      </c>
      <c r="E653" s="70" t="str">
        <f t="shared" si="160"/>
        <v/>
      </c>
      <c r="F653" s="70" t="str">
        <f t="shared" si="161"/>
        <v/>
      </c>
      <c r="G653" s="70" t="str">
        <f t="shared" si="162"/>
        <v/>
      </c>
      <c r="H653" s="70" t="str">
        <f>IF(M653=0,"",1+COUNTIF(会員コール!$A$1:$A$198,M653))</f>
        <v/>
      </c>
      <c r="I653" s="71"/>
      <c r="J653" s="71" t="str">
        <f t="shared" si="163"/>
        <v/>
      </c>
      <c r="K653" s="14"/>
      <c r="L653" s="15"/>
      <c r="M653">
        <f t="shared" si="164"/>
        <v>0</v>
      </c>
      <c r="N653"/>
      <c r="O653" s="1"/>
      <c r="P653" s="2"/>
    </row>
    <row r="654" spans="1:16">
      <c r="A654" s="13">
        <v>45</v>
      </c>
      <c r="B654" s="72" t="str">
        <f t="shared" si="158"/>
        <v/>
      </c>
      <c r="C654" s="69" t="str">
        <f t="shared" si="165"/>
        <v/>
      </c>
      <c r="D654" s="73" t="str">
        <f t="shared" si="159"/>
        <v/>
      </c>
      <c r="E654" s="73" t="str">
        <f t="shared" si="160"/>
        <v/>
      </c>
      <c r="F654" s="73" t="str">
        <f t="shared" si="161"/>
        <v/>
      </c>
      <c r="G654" s="73" t="str">
        <f t="shared" si="162"/>
        <v/>
      </c>
      <c r="H654" s="73" t="str">
        <f>IF(M654=0,"",1+COUNTIF(会員コール!$A$1:$A$198,M654))</f>
        <v/>
      </c>
      <c r="I654" s="74"/>
      <c r="J654" s="74" t="str">
        <f t="shared" si="163"/>
        <v/>
      </c>
      <c r="K654" s="14"/>
      <c r="L654" s="15"/>
      <c r="M654">
        <f t="shared" si="164"/>
        <v>0</v>
      </c>
      <c r="N654"/>
      <c r="O654" s="1"/>
      <c r="P654" s="2"/>
    </row>
    <row r="655" spans="1:16">
      <c r="A655" s="13"/>
      <c r="B655" s="68" t="str">
        <f t="shared" si="158"/>
        <v/>
      </c>
      <c r="C655" s="69" t="str">
        <f t="shared" si="165"/>
        <v/>
      </c>
      <c r="D655" s="70" t="str">
        <f t="shared" si="159"/>
        <v/>
      </c>
      <c r="E655" s="70" t="str">
        <f t="shared" si="160"/>
        <v/>
      </c>
      <c r="F655" s="70" t="str">
        <f t="shared" si="161"/>
        <v/>
      </c>
      <c r="G655" s="70" t="str">
        <f t="shared" si="162"/>
        <v/>
      </c>
      <c r="H655" s="70" t="str">
        <f>IF(M655=0,"",1+COUNTIF(会員コール!$A$1:$A$198,M655))</f>
        <v/>
      </c>
      <c r="I655" s="71"/>
      <c r="J655" s="71" t="str">
        <f t="shared" si="163"/>
        <v/>
      </c>
      <c r="K655" s="14"/>
      <c r="L655" s="15"/>
      <c r="M655">
        <f t="shared" si="164"/>
        <v>0</v>
      </c>
      <c r="N655"/>
      <c r="O655" s="1"/>
      <c r="P655" s="2"/>
    </row>
    <row r="656" spans="1:16">
      <c r="A656" s="13"/>
      <c r="B656" s="72" t="str">
        <f t="shared" si="158"/>
        <v/>
      </c>
      <c r="C656" s="69" t="str">
        <f t="shared" si="165"/>
        <v/>
      </c>
      <c r="D656" s="73" t="str">
        <f t="shared" si="159"/>
        <v/>
      </c>
      <c r="E656" s="73" t="str">
        <f t="shared" si="160"/>
        <v/>
      </c>
      <c r="F656" s="73" t="str">
        <f t="shared" si="161"/>
        <v/>
      </c>
      <c r="G656" s="73" t="str">
        <f t="shared" si="162"/>
        <v/>
      </c>
      <c r="H656" s="73" t="str">
        <f>IF(M656=0,"",1+COUNTIF(会員コール!$A$1:$A$198,M656))</f>
        <v/>
      </c>
      <c r="I656" s="74"/>
      <c r="J656" s="74" t="str">
        <f t="shared" si="163"/>
        <v/>
      </c>
      <c r="K656" s="14"/>
      <c r="L656" s="15"/>
      <c r="M656">
        <f t="shared" si="164"/>
        <v>0</v>
      </c>
      <c r="N656"/>
      <c r="O656" s="1"/>
      <c r="P656" s="2"/>
    </row>
    <row r="657" spans="1:20">
      <c r="A657" s="13"/>
      <c r="B657" s="68" t="str">
        <f t="shared" si="158"/>
        <v/>
      </c>
      <c r="C657" s="69" t="str">
        <f t="shared" si="165"/>
        <v/>
      </c>
      <c r="D657" s="70" t="str">
        <f t="shared" si="159"/>
        <v/>
      </c>
      <c r="E657" s="70" t="str">
        <f t="shared" si="160"/>
        <v/>
      </c>
      <c r="F657" s="70" t="str">
        <f t="shared" si="161"/>
        <v/>
      </c>
      <c r="G657" s="70" t="str">
        <f t="shared" si="162"/>
        <v/>
      </c>
      <c r="H657" s="70" t="str">
        <f>IF(M657=0,"",1+COUNTIF(会員コール!$A$1:$A$198,M657))</f>
        <v/>
      </c>
      <c r="I657" s="71"/>
      <c r="J657" s="71" t="str">
        <f t="shared" si="163"/>
        <v/>
      </c>
      <c r="K657" s="14"/>
      <c r="L657" s="15"/>
      <c r="M657">
        <f t="shared" si="164"/>
        <v>0</v>
      </c>
      <c r="N657"/>
      <c r="O657" s="1"/>
      <c r="P657" s="2"/>
    </row>
    <row r="658" spans="1:20">
      <c r="A658" s="13"/>
      <c r="B658" s="68" t="str">
        <f t="shared" si="158"/>
        <v/>
      </c>
      <c r="C658" s="69" t="str">
        <f t="shared" si="165"/>
        <v/>
      </c>
      <c r="D658" s="70" t="str">
        <f t="shared" si="159"/>
        <v/>
      </c>
      <c r="E658" s="70" t="str">
        <f t="shared" si="160"/>
        <v/>
      </c>
      <c r="F658" s="70" t="str">
        <f t="shared" si="161"/>
        <v/>
      </c>
      <c r="G658" s="70" t="str">
        <f t="shared" si="162"/>
        <v/>
      </c>
      <c r="H658" s="70" t="str">
        <f>IF(M658=0,"",1+COUNTIF(会員コール!$A$1:$A$198,M658))</f>
        <v/>
      </c>
      <c r="I658" s="71"/>
      <c r="J658" s="71" t="str">
        <f t="shared" si="163"/>
        <v/>
      </c>
      <c r="K658" s="14"/>
      <c r="L658" s="15"/>
      <c r="M658">
        <f t="shared" si="164"/>
        <v>0</v>
      </c>
      <c r="N658"/>
      <c r="O658" s="1"/>
      <c r="P658" s="2"/>
    </row>
    <row r="659" spans="1:20">
      <c r="A659" s="13">
        <v>50</v>
      </c>
      <c r="B659" s="75" t="str">
        <f t="shared" si="158"/>
        <v/>
      </c>
      <c r="C659" s="76" t="str">
        <f>IF(P659="","",LEFT(P659,6))</f>
        <v/>
      </c>
      <c r="D659" s="77" t="str">
        <f t="shared" si="159"/>
        <v/>
      </c>
      <c r="E659" s="77" t="str">
        <f t="shared" si="160"/>
        <v/>
      </c>
      <c r="F659" s="77" t="str">
        <f t="shared" si="161"/>
        <v/>
      </c>
      <c r="G659" s="77" t="str">
        <f t="shared" si="162"/>
        <v/>
      </c>
      <c r="H659" s="77" t="str">
        <f>IF(M659=0,"",1+COUNTIF(会員コール!$A$1:$A$198,M659))</f>
        <v/>
      </c>
      <c r="I659" s="78"/>
      <c r="J659" s="78" t="str">
        <f t="shared" si="163"/>
        <v/>
      </c>
      <c r="K659" s="14"/>
      <c r="L659" s="15"/>
      <c r="M659">
        <f t="shared" si="164"/>
        <v>0</v>
      </c>
      <c r="N659"/>
      <c r="O659" s="1"/>
      <c r="P659" s="2"/>
    </row>
    <row r="660" spans="1:20">
      <c r="A660" s="13"/>
      <c r="B660" s="166" t="s">
        <v>7</v>
      </c>
      <c r="C660" s="167"/>
      <c r="D660" s="24">
        <f>50-COUNTBLANK(D610:D659)</f>
        <v>0</v>
      </c>
      <c r="E660" s="20"/>
      <c r="F660" s="21" t="s">
        <v>7</v>
      </c>
      <c r="G660" s="19"/>
      <c r="H660" s="25">
        <f>SUM(H610:H659)</f>
        <v>0</v>
      </c>
      <c r="I660" s="22"/>
      <c r="J660" s="22"/>
      <c r="K660" s="14"/>
      <c r="L660" s="15"/>
      <c r="N660"/>
      <c r="O660" s="1"/>
      <c r="P660" s="2"/>
    </row>
    <row r="661" spans="1:20" ht="14.25">
      <c r="A661" s="8"/>
      <c r="B661" s="168" t="s">
        <v>9</v>
      </c>
      <c r="C661" s="168"/>
      <c r="D661" s="168"/>
      <c r="E661" s="62" t="s">
        <v>135</v>
      </c>
      <c r="F661" s="50">
        <f>基本データ入力!$B$6</f>
        <v>2016</v>
      </c>
      <c r="G661" s="169" t="str">
        <f>基本データ入力!$B$4</f>
        <v>第13回　JARL横須賀ｸﾗﾌﾞﾏﾗｿﾝｺﾝﾃｽﾄ</v>
      </c>
      <c r="H661" s="169"/>
      <c r="I661" s="169"/>
      <c r="J661" s="169"/>
      <c r="K661" s="10"/>
      <c r="L661" s="8"/>
      <c r="M661" s="8"/>
      <c r="N661" s="9"/>
      <c r="O661" s="8"/>
      <c r="P661" s="8"/>
      <c r="Q661" s="8"/>
      <c r="R661" s="8"/>
      <c r="S661" s="8"/>
      <c r="T661" s="8"/>
    </row>
    <row r="662" spans="1:20">
      <c r="A662" s="8"/>
      <c r="B662" s="170" t="s">
        <v>10</v>
      </c>
      <c r="C662" s="170"/>
      <c r="D662" s="47" t="str">
        <f>基本データ入力!$B$8</f>
        <v>JA1QRZ</v>
      </c>
      <c r="E662" s="52" t="s">
        <v>136</v>
      </c>
      <c r="F662" s="47" t="s">
        <v>287</v>
      </c>
      <c r="G662" s="171" t="s">
        <v>137</v>
      </c>
      <c r="H662" s="171"/>
      <c r="I662" s="171"/>
      <c r="J662" s="53" t="s">
        <v>393</v>
      </c>
      <c r="K662" s="10"/>
      <c r="L662" s="8"/>
      <c r="M662" s="8"/>
      <c r="N662" s="9"/>
      <c r="O662" s="8"/>
      <c r="P662" s="8"/>
      <c r="Q662" s="8"/>
      <c r="R662" s="8"/>
      <c r="S662" s="8"/>
      <c r="T662" s="8"/>
    </row>
    <row r="663" spans="1:20">
      <c r="B663" s="88" t="s">
        <v>11</v>
      </c>
      <c r="C663" s="91" t="s">
        <v>411</v>
      </c>
      <c r="D663" s="88" t="s">
        <v>12</v>
      </c>
      <c r="E663" s="172" t="s">
        <v>13</v>
      </c>
      <c r="F663" s="172"/>
      <c r="G663" s="88" t="s">
        <v>14</v>
      </c>
      <c r="H663" s="17" t="s">
        <v>15</v>
      </c>
      <c r="I663" s="88" t="s">
        <v>16</v>
      </c>
      <c r="J663" s="88" t="s">
        <v>17</v>
      </c>
      <c r="L663" s="173" t="s">
        <v>134</v>
      </c>
      <c r="M663" s="174"/>
      <c r="N663" s="165" t="s">
        <v>31</v>
      </c>
      <c r="O663" s="165"/>
      <c r="P663" s="165"/>
      <c r="Q663" s="165"/>
      <c r="R663" s="165"/>
      <c r="S663" s="165"/>
      <c r="T663" s="165"/>
    </row>
    <row r="664" spans="1:20">
      <c r="B664" s="88" t="s">
        <v>8</v>
      </c>
      <c r="C664" s="91" t="s">
        <v>412</v>
      </c>
      <c r="D664" s="88" t="s">
        <v>0</v>
      </c>
      <c r="E664" s="88" t="s">
        <v>1</v>
      </c>
      <c r="F664" s="88" t="s">
        <v>2</v>
      </c>
      <c r="G664" s="88" t="s">
        <v>3</v>
      </c>
      <c r="H664" s="17" t="s">
        <v>4</v>
      </c>
      <c r="I664" s="88" t="s">
        <v>5</v>
      </c>
      <c r="J664" s="88" t="s">
        <v>6</v>
      </c>
      <c r="K664" s="4"/>
      <c r="L664" s="175"/>
      <c r="M664" s="176"/>
      <c r="N664" s="89" t="s">
        <v>33</v>
      </c>
      <c r="O664" s="89" t="s">
        <v>34</v>
      </c>
      <c r="P664" s="89" t="s">
        <v>35</v>
      </c>
      <c r="Q664" s="89" t="s">
        <v>36</v>
      </c>
      <c r="R664" s="89" t="s">
        <v>37</v>
      </c>
      <c r="S664" s="89" t="s">
        <v>38</v>
      </c>
      <c r="T664" s="89" t="s">
        <v>39</v>
      </c>
    </row>
    <row r="665" spans="1:20">
      <c r="A665" s="13">
        <v>1</v>
      </c>
      <c r="B665" s="64" t="str">
        <f t="shared" ref="B665:B714" si="166">IF(O665="","",O665)</f>
        <v/>
      </c>
      <c r="C665" s="65" t="str">
        <f>IF(P665="","",LEFT(P665,6))</f>
        <v/>
      </c>
      <c r="D665" s="66" t="str">
        <f t="shared" ref="D665:D714" si="167">IF(N665="","",N665)</f>
        <v/>
      </c>
      <c r="E665" s="66" t="str">
        <f t="shared" ref="E665:E714" si="168">IF(Q665="","",Q665)</f>
        <v/>
      </c>
      <c r="F665" s="66" t="str">
        <f t="shared" ref="F665:F714" si="169">IF(R665="","",R665)</f>
        <v/>
      </c>
      <c r="G665" s="66" t="str">
        <f t="shared" ref="G665:G714" si="170">IF(H665="","",IF(H665=1,"","M"))</f>
        <v/>
      </c>
      <c r="H665" s="66" t="str">
        <f>IF(M665=0,"",1+COUNTIF(会員コール!$A$1:$A$198,M665))</f>
        <v/>
      </c>
      <c r="I665" s="67"/>
      <c r="J665" s="67" t="str">
        <f t="shared" ref="J665:J714" si="171">IF(T665="","",T665)</f>
        <v/>
      </c>
      <c r="K665" s="14"/>
      <c r="L665" s="49"/>
      <c r="M665">
        <f t="shared" ref="M665:M714" si="172">IF(MID(N665,6,1)="/",LEFT(N665,5),IF(MID(N665,7,1)="/",LEFT(N665,6),N665))</f>
        <v>0</v>
      </c>
      <c r="N665"/>
      <c r="O665" s="1"/>
      <c r="P665" s="2"/>
    </row>
    <row r="666" spans="1:20">
      <c r="A666" s="13"/>
      <c r="B666" s="68" t="str">
        <f t="shared" si="166"/>
        <v/>
      </c>
      <c r="C666" s="69" t="str">
        <f>IF(P666="","",LEFT(P666,6))</f>
        <v/>
      </c>
      <c r="D666" s="70" t="str">
        <f t="shared" si="167"/>
        <v/>
      </c>
      <c r="E666" s="70" t="str">
        <f t="shared" si="168"/>
        <v/>
      </c>
      <c r="F666" s="70" t="str">
        <f t="shared" si="169"/>
        <v/>
      </c>
      <c r="G666" s="70" t="str">
        <f t="shared" si="170"/>
        <v/>
      </c>
      <c r="H666" s="70" t="str">
        <f>IF(M666=0,"",1+COUNTIF(会員コール!$A$1:$A$198,M666))</f>
        <v/>
      </c>
      <c r="I666" s="71"/>
      <c r="J666" s="71" t="str">
        <f t="shared" si="171"/>
        <v/>
      </c>
      <c r="K666" s="14"/>
      <c r="L666" s="49"/>
      <c r="M666">
        <f t="shared" si="172"/>
        <v>0</v>
      </c>
      <c r="N666"/>
      <c r="O666" s="1"/>
      <c r="P666" s="2"/>
    </row>
    <row r="667" spans="1:20">
      <c r="A667" s="13"/>
      <c r="B667" s="68" t="str">
        <f t="shared" si="166"/>
        <v/>
      </c>
      <c r="C667" s="69" t="str">
        <f t="shared" ref="C667:C713" si="173">IF(P667="","",LEFT(P667,6))</f>
        <v/>
      </c>
      <c r="D667" s="70" t="str">
        <f t="shared" si="167"/>
        <v/>
      </c>
      <c r="E667" s="70" t="str">
        <f t="shared" si="168"/>
        <v/>
      </c>
      <c r="F667" s="70" t="str">
        <f t="shared" si="169"/>
        <v/>
      </c>
      <c r="G667" s="70" t="str">
        <f t="shared" si="170"/>
        <v/>
      </c>
      <c r="H667" s="70" t="str">
        <f>IF(M667=0,"",1+COUNTIF(会員コール!$A$1:$A$198,M667))</f>
        <v/>
      </c>
      <c r="I667" s="71"/>
      <c r="J667" s="71" t="str">
        <f t="shared" si="171"/>
        <v/>
      </c>
      <c r="K667" s="14"/>
      <c r="L667" s="49"/>
      <c r="M667">
        <f t="shared" si="172"/>
        <v>0</v>
      </c>
      <c r="N667"/>
      <c r="O667" s="1"/>
      <c r="P667" s="2"/>
    </row>
    <row r="668" spans="1:20">
      <c r="A668" s="13"/>
      <c r="B668" s="68" t="str">
        <f t="shared" si="166"/>
        <v/>
      </c>
      <c r="C668" s="69" t="str">
        <f t="shared" si="173"/>
        <v/>
      </c>
      <c r="D668" s="70" t="str">
        <f t="shared" si="167"/>
        <v/>
      </c>
      <c r="E668" s="70" t="str">
        <f t="shared" si="168"/>
        <v/>
      </c>
      <c r="F668" s="70" t="str">
        <f t="shared" si="169"/>
        <v/>
      </c>
      <c r="G668" s="70" t="str">
        <f t="shared" si="170"/>
        <v/>
      </c>
      <c r="H668" s="70" t="str">
        <f>IF(M668=0,"",1+COUNTIF(会員コール!$A$1:$A$198,M668))</f>
        <v/>
      </c>
      <c r="I668" s="71"/>
      <c r="J668" s="71" t="str">
        <f t="shared" si="171"/>
        <v/>
      </c>
      <c r="K668" s="14"/>
      <c r="L668" s="49"/>
      <c r="M668">
        <f t="shared" si="172"/>
        <v>0</v>
      </c>
      <c r="N668"/>
      <c r="O668" s="1"/>
      <c r="P668" s="2"/>
    </row>
    <row r="669" spans="1:20">
      <c r="A669" s="13">
        <v>5</v>
      </c>
      <c r="B669" s="68" t="str">
        <f t="shared" si="166"/>
        <v/>
      </c>
      <c r="C669" s="69" t="str">
        <f t="shared" si="173"/>
        <v/>
      </c>
      <c r="D669" s="70" t="str">
        <f t="shared" si="167"/>
        <v/>
      </c>
      <c r="E669" s="70" t="str">
        <f t="shared" si="168"/>
        <v/>
      </c>
      <c r="F669" s="70" t="str">
        <f t="shared" si="169"/>
        <v/>
      </c>
      <c r="G669" s="70" t="str">
        <f t="shared" si="170"/>
        <v/>
      </c>
      <c r="H669" s="70" t="str">
        <f>IF(M669=0,"",1+COUNTIF(会員コール!$A$1:$A$198,M669))</f>
        <v/>
      </c>
      <c r="I669" s="71"/>
      <c r="J669" s="71" t="str">
        <f t="shared" si="171"/>
        <v/>
      </c>
      <c r="K669" s="14"/>
      <c r="L669" s="49"/>
      <c r="M669">
        <f t="shared" si="172"/>
        <v>0</v>
      </c>
      <c r="N669"/>
      <c r="O669" s="1"/>
      <c r="P669" s="2"/>
    </row>
    <row r="670" spans="1:20">
      <c r="A670" s="13"/>
      <c r="B670" s="68" t="str">
        <f t="shared" si="166"/>
        <v/>
      </c>
      <c r="C670" s="69" t="str">
        <f t="shared" si="173"/>
        <v/>
      </c>
      <c r="D670" s="70" t="str">
        <f t="shared" si="167"/>
        <v/>
      </c>
      <c r="E670" s="70" t="str">
        <f t="shared" si="168"/>
        <v/>
      </c>
      <c r="F670" s="70" t="str">
        <f t="shared" si="169"/>
        <v/>
      </c>
      <c r="G670" s="70" t="str">
        <f t="shared" si="170"/>
        <v/>
      </c>
      <c r="H670" s="70" t="str">
        <f>IF(M670=0,"",1+COUNTIF(会員コール!$A$1:$A$198,M670))</f>
        <v/>
      </c>
      <c r="I670" s="71"/>
      <c r="J670" s="71" t="str">
        <f t="shared" si="171"/>
        <v/>
      </c>
      <c r="K670" s="14"/>
      <c r="L670" s="49"/>
      <c r="M670">
        <f t="shared" si="172"/>
        <v>0</v>
      </c>
      <c r="N670"/>
      <c r="O670" s="1"/>
      <c r="P670" s="2"/>
    </row>
    <row r="671" spans="1:20">
      <c r="A671" s="13"/>
      <c r="B671" s="68" t="str">
        <f t="shared" si="166"/>
        <v/>
      </c>
      <c r="C671" s="69" t="str">
        <f t="shared" si="173"/>
        <v/>
      </c>
      <c r="D671" s="70" t="str">
        <f t="shared" si="167"/>
        <v/>
      </c>
      <c r="E671" s="70" t="str">
        <f t="shared" si="168"/>
        <v/>
      </c>
      <c r="F671" s="70" t="str">
        <f t="shared" si="169"/>
        <v/>
      </c>
      <c r="G671" s="70" t="str">
        <f t="shared" si="170"/>
        <v/>
      </c>
      <c r="H671" s="70" t="str">
        <f>IF(M671=0,"",1+COUNTIF(会員コール!$A$1:$A$198,M671))</f>
        <v/>
      </c>
      <c r="I671" s="71"/>
      <c r="J671" s="71" t="str">
        <f t="shared" si="171"/>
        <v/>
      </c>
      <c r="K671" s="14"/>
      <c r="L671" s="49"/>
      <c r="M671">
        <f t="shared" si="172"/>
        <v>0</v>
      </c>
      <c r="N671"/>
      <c r="O671" s="1"/>
      <c r="P671" s="2"/>
    </row>
    <row r="672" spans="1:20">
      <c r="A672" s="13"/>
      <c r="B672" s="68" t="str">
        <f t="shared" si="166"/>
        <v/>
      </c>
      <c r="C672" s="69" t="str">
        <f t="shared" si="173"/>
        <v/>
      </c>
      <c r="D672" s="70" t="str">
        <f t="shared" si="167"/>
        <v/>
      </c>
      <c r="E672" s="70" t="str">
        <f t="shared" si="168"/>
        <v/>
      </c>
      <c r="F672" s="70" t="str">
        <f t="shared" si="169"/>
        <v/>
      </c>
      <c r="G672" s="70" t="str">
        <f t="shared" si="170"/>
        <v/>
      </c>
      <c r="H672" s="70" t="str">
        <f>IF(M672=0,"",1+COUNTIF(会員コール!$A$1:$A$198,M672))</f>
        <v/>
      </c>
      <c r="I672" s="71"/>
      <c r="J672" s="71" t="str">
        <f t="shared" si="171"/>
        <v/>
      </c>
      <c r="K672" s="14"/>
      <c r="L672" s="49"/>
      <c r="M672">
        <f t="shared" si="172"/>
        <v>0</v>
      </c>
      <c r="N672"/>
      <c r="O672" s="1"/>
      <c r="P672" s="2"/>
    </row>
    <row r="673" spans="1:16">
      <c r="A673" s="13"/>
      <c r="B673" s="68" t="str">
        <f t="shared" si="166"/>
        <v/>
      </c>
      <c r="C673" s="69" t="str">
        <f t="shared" si="173"/>
        <v/>
      </c>
      <c r="D673" s="70" t="str">
        <f t="shared" si="167"/>
        <v/>
      </c>
      <c r="E673" s="70" t="str">
        <f t="shared" si="168"/>
        <v/>
      </c>
      <c r="F673" s="70" t="str">
        <f t="shared" si="169"/>
        <v/>
      </c>
      <c r="G673" s="70" t="str">
        <f t="shared" si="170"/>
        <v/>
      </c>
      <c r="H673" s="70" t="str">
        <f>IF(M673=0,"",1+COUNTIF(会員コール!$A$1:$A$198,M673))</f>
        <v/>
      </c>
      <c r="I673" s="71"/>
      <c r="J673" s="71" t="str">
        <f t="shared" si="171"/>
        <v/>
      </c>
      <c r="K673" s="14"/>
      <c r="L673" s="49"/>
      <c r="M673">
        <f t="shared" si="172"/>
        <v>0</v>
      </c>
      <c r="N673"/>
      <c r="O673" s="1"/>
      <c r="P673" s="2"/>
    </row>
    <row r="674" spans="1:16">
      <c r="A674" s="13">
        <v>10</v>
      </c>
      <c r="B674" s="68" t="str">
        <f t="shared" si="166"/>
        <v/>
      </c>
      <c r="C674" s="69" t="str">
        <f t="shared" si="173"/>
        <v/>
      </c>
      <c r="D674" s="70" t="str">
        <f t="shared" si="167"/>
        <v/>
      </c>
      <c r="E674" s="70" t="str">
        <f t="shared" si="168"/>
        <v/>
      </c>
      <c r="F674" s="70" t="str">
        <f t="shared" si="169"/>
        <v/>
      </c>
      <c r="G674" s="70" t="str">
        <f t="shared" si="170"/>
        <v/>
      </c>
      <c r="H674" s="70" t="str">
        <f>IF(M674=0,"",1+COUNTIF(会員コール!$A$1:$A$198,M674))</f>
        <v/>
      </c>
      <c r="I674" s="71"/>
      <c r="J674" s="71" t="str">
        <f t="shared" si="171"/>
        <v/>
      </c>
      <c r="K674" s="14"/>
      <c r="L674" s="49"/>
      <c r="M674">
        <f t="shared" si="172"/>
        <v>0</v>
      </c>
      <c r="N674"/>
      <c r="O674" s="1"/>
      <c r="P674" s="2"/>
    </row>
    <row r="675" spans="1:16">
      <c r="A675" s="13"/>
      <c r="B675" s="68" t="str">
        <f t="shared" si="166"/>
        <v/>
      </c>
      <c r="C675" s="69" t="str">
        <f t="shared" si="173"/>
        <v/>
      </c>
      <c r="D675" s="70" t="str">
        <f t="shared" si="167"/>
        <v/>
      </c>
      <c r="E675" s="70" t="str">
        <f t="shared" si="168"/>
        <v/>
      </c>
      <c r="F675" s="70" t="str">
        <f t="shared" si="169"/>
        <v/>
      </c>
      <c r="G675" s="70" t="str">
        <f t="shared" si="170"/>
        <v/>
      </c>
      <c r="H675" s="70" t="str">
        <f>IF(M675=0,"",1+COUNTIF(会員コール!$A$1:$A$198,M675))</f>
        <v/>
      </c>
      <c r="I675" s="71"/>
      <c r="J675" s="71" t="str">
        <f t="shared" si="171"/>
        <v/>
      </c>
      <c r="K675" s="14"/>
      <c r="L675" s="49"/>
      <c r="M675">
        <f t="shared" si="172"/>
        <v>0</v>
      </c>
      <c r="N675"/>
      <c r="O675" s="1"/>
      <c r="P675" s="2"/>
    </row>
    <row r="676" spans="1:16">
      <c r="A676" s="13"/>
      <c r="B676" s="68" t="str">
        <f t="shared" si="166"/>
        <v/>
      </c>
      <c r="C676" s="69" t="str">
        <f t="shared" si="173"/>
        <v/>
      </c>
      <c r="D676" s="70" t="str">
        <f t="shared" si="167"/>
        <v/>
      </c>
      <c r="E676" s="70" t="str">
        <f t="shared" si="168"/>
        <v/>
      </c>
      <c r="F676" s="70" t="str">
        <f t="shared" si="169"/>
        <v/>
      </c>
      <c r="G676" s="70" t="str">
        <f t="shared" si="170"/>
        <v/>
      </c>
      <c r="H676" s="70" t="str">
        <f>IF(M676=0,"",1+COUNTIF(会員コール!$A$1:$A$198,M676))</f>
        <v/>
      </c>
      <c r="I676" s="71"/>
      <c r="J676" s="71" t="str">
        <f t="shared" si="171"/>
        <v/>
      </c>
      <c r="K676" s="14"/>
      <c r="L676" s="49"/>
      <c r="M676">
        <f t="shared" si="172"/>
        <v>0</v>
      </c>
      <c r="N676"/>
      <c r="O676" s="1"/>
      <c r="P676" s="2"/>
    </row>
    <row r="677" spans="1:16">
      <c r="A677" s="13"/>
      <c r="B677" s="68" t="str">
        <f t="shared" si="166"/>
        <v/>
      </c>
      <c r="C677" s="69" t="str">
        <f t="shared" si="173"/>
        <v/>
      </c>
      <c r="D677" s="70" t="str">
        <f t="shared" si="167"/>
        <v/>
      </c>
      <c r="E677" s="70" t="str">
        <f t="shared" si="168"/>
        <v/>
      </c>
      <c r="F677" s="70" t="str">
        <f t="shared" si="169"/>
        <v/>
      </c>
      <c r="G677" s="70" t="str">
        <f t="shared" si="170"/>
        <v/>
      </c>
      <c r="H677" s="70" t="str">
        <f>IF(M677=0,"",1+COUNTIF(会員コール!$A$1:$A$198,M677))</f>
        <v/>
      </c>
      <c r="I677" s="71"/>
      <c r="J677" s="71" t="str">
        <f t="shared" si="171"/>
        <v/>
      </c>
      <c r="K677" s="14"/>
      <c r="L677" s="49"/>
      <c r="M677">
        <f t="shared" si="172"/>
        <v>0</v>
      </c>
      <c r="N677"/>
      <c r="O677" s="1"/>
      <c r="P677" s="2"/>
    </row>
    <row r="678" spans="1:16">
      <c r="A678" s="13"/>
      <c r="B678" s="68" t="str">
        <f t="shared" si="166"/>
        <v/>
      </c>
      <c r="C678" s="69" t="str">
        <f t="shared" si="173"/>
        <v/>
      </c>
      <c r="D678" s="70" t="str">
        <f t="shared" si="167"/>
        <v/>
      </c>
      <c r="E678" s="70" t="str">
        <f t="shared" si="168"/>
        <v/>
      </c>
      <c r="F678" s="70" t="str">
        <f t="shared" si="169"/>
        <v/>
      </c>
      <c r="G678" s="70" t="str">
        <f t="shared" si="170"/>
        <v/>
      </c>
      <c r="H678" s="70" t="str">
        <f>IF(M678=0,"",1+COUNTIF(会員コール!$A$1:$A$198,M678))</f>
        <v/>
      </c>
      <c r="I678" s="71"/>
      <c r="J678" s="71" t="str">
        <f t="shared" si="171"/>
        <v/>
      </c>
      <c r="K678" s="14"/>
      <c r="L678" s="49"/>
      <c r="M678">
        <f t="shared" si="172"/>
        <v>0</v>
      </c>
      <c r="N678"/>
      <c r="O678" s="1"/>
      <c r="P678" s="2"/>
    </row>
    <row r="679" spans="1:16">
      <c r="A679" s="13">
        <v>15</v>
      </c>
      <c r="B679" s="68" t="str">
        <f t="shared" si="166"/>
        <v/>
      </c>
      <c r="C679" s="69" t="str">
        <f t="shared" si="173"/>
        <v/>
      </c>
      <c r="D679" s="70" t="str">
        <f t="shared" si="167"/>
        <v/>
      </c>
      <c r="E679" s="70" t="str">
        <f t="shared" si="168"/>
        <v/>
      </c>
      <c r="F679" s="70" t="str">
        <f t="shared" si="169"/>
        <v/>
      </c>
      <c r="G679" s="70" t="str">
        <f t="shared" si="170"/>
        <v/>
      </c>
      <c r="H679" s="70" t="str">
        <f>IF(M679=0,"",1+COUNTIF(会員コール!$A$1:$A$198,M679))</f>
        <v/>
      </c>
      <c r="I679" s="71"/>
      <c r="J679" s="71" t="str">
        <f t="shared" si="171"/>
        <v/>
      </c>
      <c r="K679" s="14"/>
      <c r="L679" s="49"/>
      <c r="M679">
        <f t="shared" si="172"/>
        <v>0</v>
      </c>
      <c r="N679"/>
      <c r="O679" s="1"/>
      <c r="P679" s="2"/>
    </row>
    <row r="680" spans="1:16">
      <c r="A680" s="13"/>
      <c r="B680" s="68" t="str">
        <f t="shared" si="166"/>
        <v/>
      </c>
      <c r="C680" s="69" t="str">
        <f t="shared" si="173"/>
        <v/>
      </c>
      <c r="D680" s="70" t="str">
        <f t="shared" si="167"/>
        <v/>
      </c>
      <c r="E680" s="70" t="str">
        <f t="shared" si="168"/>
        <v/>
      </c>
      <c r="F680" s="70" t="str">
        <f t="shared" si="169"/>
        <v/>
      </c>
      <c r="G680" s="70" t="str">
        <f t="shared" si="170"/>
        <v/>
      </c>
      <c r="H680" s="70" t="str">
        <f>IF(M680=0,"",1+COUNTIF(会員コール!$A$1:$A$198,M680))</f>
        <v/>
      </c>
      <c r="I680" s="71"/>
      <c r="J680" s="71" t="str">
        <f t="shared" si="171"/>
        <v/>
      </c>
      <c r="K680" s="14"/>
      <c r="L680" s="49"/>
      <c r="M680">
        <f t="shared" si="172"/>
        <v>0</v>
      </c>
      <c r="N680"/>
      <c r="O680" s="1"/>
      <c r="P680" s="2"/>
    </row>
    <row r="681" spans="1:16">
      <c r="A681" s="13"/>
      <c r="B681" s="68" t="str">
        <f t="shared" si="166"/>
        <v/>
      </c>
      <c r="C681" s="69" t="str">
        <f t="shared" si="173"/>
        <v/>
      </c>
      <c r="D681" s="70" t="str">
        <f t="shared" si="167"/>
        <v/>
      </c>
      <c r="E681" s="70" t="str">
        <f t="shared" si="168"/>
        <v/>
      </c>
      <c r="F681" s="70" t="str">
        <f t="shared" si="169"/>
        <v/>
      </c>
      <c r="G681" s="70" t="str">
        <f t="shared" si="170"/>
        <v/>
      </c>
      <c r="H681" s="70" t="str">
        <f>IF(M681=0,"",1+COUNTIF(会員コール!$A$1:$A$198,M681))</f>
        <v/>
      </c>
      <c r="I681" s="71"/>
      <c r="J681" s="71" t="str">
        <f t="shared" si="171"/>
        <v/>
      </c>
      <c r="K681" s="14"/>
      <c r="L681" s="15"/>
      <c r="M681">
        <f t="shared" si="172"/>
        <v>0</v>
      </c>
      <c r="N681"/>
      <c r="O681" s="1"/>
      <c r="P681" s="2"/>
    </row>
    <row r="682" spans="1:16">
      <c r="A682" s="13"/>
      <c r="B682" s="72" t="str">
        <f t="shared" si="166"/>
        <v/>
      </c>
      <c r="C682" s="69" t="str">
        <f t="shared" si="173"/>
        <v/>
      </c>
      <c r="D682" s="73" t="str">
        <f t="shared" si="167"/>
        <v/>
      </c>
      <c r="E682" s="73" t="str">
        <f t="shared" si="168"/>
        <v/>
      </c>
      <c r="F682" s="73" t="str">
        <f t="shared" si="169"/>
        <v/>
      </c>
      <c r="G682" s="73" t="str">
        <f t="shared" si="170"/>
        <v/>
      </c>
      <c r="H682" s="73" t="str">
        <f>IF(M682=0,"",1+COUNTIF(会員コール!$A$1:$A$198,M682))</f>
        <v/>
      </c>
      <c r="I682" s="74"/>
      <c r="J682" s="74" t="str">
        <f t="shared" si="171"/>
        <v/>
      </c>
      <c r="K682" s="14"/>
      <c r="L682" s="15"/>
      <c r="M682">
        <f t="shared" si="172"/>
        <v>0</v>
      </c>
      <c r="N682"/>
      <c r="O682" s="1"/>
      <c r="P682" s="2"/>
    </row>
    <row r="683" spans="1:16">
      <c r="A683" s="13"/>
      <c r="B683" s="68" t="str">
        <f t="shared" si="166"/>
        <v/>
      </c>
      <c r="C683" s="69" t="str">
        <f t="shared" si="173"/>
        <v/>
      </c>
      <c r="D683" s="70" t="str">
        <f t="shared" si="167"/>
        <v/>
      </c>
      <c r="E683" s="70" t="str">
        <f t="shared" si="168"/>
        <v/>
      </c>
      <c r="F683" s="70" t="str">
        <f t="shared" si="169"/>
        <v/>
      </c>
      <c r="G683" s="70" t="str">
        <f t="shared" si="170"/>
        <v/>
      </c>
      <c r="H683" s="70" t="str">
        <f>IF(M683=0,"",1+COUNTIF(会員コール!$A$1:$A$198,M683))</f>
        <v/>
      </c>
      <c r="I683" s="71"/>
      <c r="J683" s="71" t="str">
        <f t="shared" si="171"/>
        <v/>
      </c>
      <c r="K683" s="14"/>
      <c r="L683" s="15"/>
      <c r="M683">
        <f t="shared" si="172"/>
        <v>0</v>
      </c>
      <c r="N683"/>
      <c r="O683" s="1"/>
      <c r="P683" s="2"/>
    </row>
    <row r="684" spans="1:16">
      <c r="A684" s="13">
        <v>20</v>
      </c>
      <c r="B684" s="68" t="str">
        <f t="shared" si="166"/>
        <v/>
      </c>
      <c r="C684" s="69" t="str">
        <f t="shared" si="173"/>
        <v/>
      </c>
      <c r="D684" s="70" t="str">
        <f t="shared" si="167"/>
        <v/>
      </c>
      <c r="E684" s="70" t="str">
        <f t="shared" si="168"/>
        <v/>
      </c>
      <c r="F684" s="70" t="str">
        <f t="shared" si="169"/>
        <v/>
      </c>
      <c r="G684" s="70" t="str">
        <f t="shared" si="170"/>
        <v/>
      </c>
      <c r="H684" s="70" t="str">
        <f>IF(M684=0,"",1+COUNTIF(会員コール!$A$1:$A$198,M684))</f>
        <v/>
      </c>
      <c r="I684" s="71"/>
      <c r="J684" s="71" t="str">
        <f t="shared" si="171"/>
        <v/>
      </c>
      <c r="K684" s="14"/>
      <c r="L684" s="15"/>
      <c r="M684">
        <f t="shared" si="172"/>
        <v>0</v>
      </c>
      <c r="N684"/>
      <c r="O684" s="1"/>
      <c r="P684" s="2"/>
    </row>
    <row r="685" spans="1:16">
      <c r="A685" s="13"/>
      <c r="B685" s="68" t="str">
        <f t="shared" si="166"/>
        <v/>
      </c>
      <c r="C685" s="69" t="str">
        <f t="shared" si="173"/>
        <v/>
      </c>
      <c r="D685" s="70" t="str">
        <f t="shared" si="167"/>
        <v/>
      </c>
      <c r="E685" s="70" t="str">
        <f t="shared" si="168"/>
        <v/>
      </c>
      <c r="F685" s="70" t="str">
        <f t="shared" si="169"/>
        <v/>
      </c>
      <c r="G685" s="70" t="str">
        <f t="shared" si="170"/>
        <v/>
      </c>
      <c r="H685" s="70" t="str">
        <f>IF(M685=0,"",1+COUNTIF(会員コール!$A$1:$A$198,M685))</f>
        <v/>
      </c>
      <c r="I685" s="71"/>
      <c r="J685" s="71" t="str">
        <f t="shared" si="171"/>
        <v/>
      </c>
      <c r="K685" s="14"/>
      <c r="L685" s="15"/>
      <c r="M685">
        <f t="shared" si="172"/>
        <v>0</v>
      </c>
      <c r="N685"/>
      <c r="O685" s="1"/>
      <c r="P685" s="2"/>
    </row>
    <row r="686" spans="1:16">
      <c r="A686" s="13"/>
      <c r="B686" s="68" t="str">
        <f t="shared" si="166"/>
        <v/>
      </c>
      <c r="C686" s="69" t="str">
        <f t="shared" si="173"/>
        <v/>
      </c>
      <c r="D686" s="70" t="str">
        <f t="shared" si="167"/>
        <v/>
      </c>
      <c r="E686" s="70" t="str">
        <f t="shared" si="168"/>
        <v/>
      </c>
      <c r="F686" s="70" t="str">
        <f t="shared" si="169"/>
        <v/>
      </c>
      <c r="G686" s="70" t="str">
        <f t="shared" si="170"/>
        <v/>
      </c>
      <c r="H686" s="70" t="str">
        <f>IF(M686=0,"",1+COUNTIF(会員コール!$A$1:$A$198,M686))</f>
        <v/>
      </c>
      <c r="I686" s="71"/>
      <c r="J686" s="71" t="str">
        <f t="shared" si="171"/>
        <v/>
      </c>
      <c r="K686" s="14"/>
      <c r="L686" s="15"/>
      <c r="M686">
        <f t="shared" si="172"/>
        <v>0</v>
      </c>
      <c r="N686"/>
      <c r="O686" s="1"/>
      <c r="P686" s="2"/>
    </row>
    <row r="687" spans="1:16">
      <c r="A687" s="13"/>
      <c r="B687" s="68" t="str">
        <f t="shared" si="166"/>
        <v/>
      </c>
      <c r="C687" s="69" t="str">
        <f t="shared" si="173"/>
        <v/>
      </c>
      <c r="D687" s="70" t="str">
        <f t="shared" si="167"/>
        <v/>
      </c>
      <c r="E687" s="70" t="str">
        <f t="shared" si="168"/>
        <v/>
      </c>
      <c r="F687" s="70" t="str">
        <f t="shared" si="169"/>
        <v/>
      </c>
      <c r="G687" s="70" t="str">
        <f t="shared" si="170"/>
        <v/>
      </c>
      <c r="H687" s="70" t="str">
        <f>IF(M687=0,"",1+COUNTIF(会員コール!$A$1:$A$198,M687))</f>
        <v/>
      </c>
      <c r="I687" s="71"/>
      <c r="J687" s="71" t="str">
        <f t="shared" si="171"/>
        <v/>
      </c>
      <c r="K687" s="14"/>
      <c r="L687" s="15"/>
      <c r="M687">
        <f t="shared" si="172"/>
        <v>0</v>
      </c>
      <c r="N687"/>
      <c r="O687" s="1"/>
      <c r="P687" s="2"/>
    </row>
    <row r="688" spans="1:16">
      <c r="A688" s="13"/>
      <c r="B688" s="68" t="str">
        <f t="shared" si="166"/>
        <v/>
      </c>
      <c r="C688" s="69" t="str">
        <f t="shared" si="173"/>
        <v/>
      </c>
      <c r="D688" s="70" t="str">
        <f t="shared" si="167"/>
        <v/>
      </c>
      <c r="E688" s="70" t="str">
        <f t="shared" si="168"/>
        <v/>
      </c>
      <c r="F688" s="70" t="str">
        <f t="shared" si="169"/>
        <v/>
      </c>
      <c r="G688" s="70" t="str">
        <f t="shared" si="170"/>
        <v/>
      </c>
      <c r="H688" s="70" t="str">
        <f>IF(M688=0,"",1+COUNTIF(会員コール!$A$1:$A$198,M688))</f>
        <v/>
      </c>
      <c r="I688" s="71"/>
      <c r="J688" s="71" t="str">
        <f t="shared" si="171"/>
        <v/>
      </c>
      <c r="K688" s="14"/>
      <c r="L688" s="15"/>
      <c r="M688">
        <f t="shared" si="172"/>
        <v>0</v>
      </c>
      <c r="N688"/>
      <c r="O688" s="1"/>
      <c r="P688" s="2"/>
    </row>
    <row r="689" spans="1:16">
      <c r="A689" s="13">
        <v>25</v>
      </c>
      <c r="B689" s="68" t="str">
        <f t="shared" si="166"/>
        <v/>
      </c>
      <c r="C689" s="69" t="str">
        <f t="shared" si="173"/>
        <v/>
      </c>
      <c r="D689" s="70" t="str">
        <f t="shared" si="167"/>
        <v/>
      </c>
      <c r="E689" s="70" t="str">
        <f t="shared" si="168"/>
        <v/>
      </c>
      <c r="F689" s="70" t="str">
        <f t="shared" si="169"/>
        <v/>
      </c>
      <c r="G689" s="70" t="str">
        <f t="shared" si="170"/>
        <v/>
      </c>
      <c r="H689" s="70" t="str">
        <f>IF(M689=0,"",1+COUNTIF(会員コール!$A$1:$A$198,M689))</f>
        <v/>
      </c>
      <c r="I689" s="71"/>
      <c r="J689" s="71" t="str">
        <f t="shared" si="171"/>
        <v/>
      </c>
      <c r="K689" s="14"/>
      <c r="L689" s="15"/>
      <c r="M689">
        <f t="shared" si="172"/>
        <v>0</v>
      </c>
      <c r="N689"/>
      <c r="O689" s="1"/>
      <c r="P689" s="2"/>
    </row>
    <row r="690" spans="1:16">
      <c r="A690" s="13"/>
      <c r="B690" s="72" t="str">
        <f t="shared" si="166"/>
        <v/>
      </c>
      <c r="C690" s="69" t="str">
        <f t="shared" si="173"/>
        <v/>
      </c>
      <c r="D690" s="73" t="str">
        <f t="shared" si="167"/>
        <v/>
      </c>
      <c r="E690" s="73" t="str">
        <f t="shared" si="168"/>
        <v/>
      </c>
      <c r="F690" s="73" t="str">
        <f t="shared" si="169"/>
        <v/>
      </c>
      <c r="G690" s="73" t="str">
        <f t="shared" si="170"/>
        <v/>
      </c>
      <c r="H690" s="73" t="str">
        <f>IF(M690=0,"",1+COUNTIF(会員コール!$A$1:$A$198,M690))</f>
        <v/>
      </c>
      <c r="I690" s="74"/>
      <c r="J690" s="74" t="str">
        <f t="shared" si="171"/>
        <v/>
      </c>
      <c r="K690" s="14"/>
      <c r="L690" s="15"/>
      <c r="M690">
        <f t="shared" si="172"/>
        <v>0</v>
      </c>
      <c r="N690"/>
      <c r="O690" s="1"/>
      <c r="P690" s="2"/>
    </row>
    <row r="691" spans="1:16">
      <c r="A691" s="13"/>
      <c r="B691" s="68" t="str">
        <f t="shared" si="166"/>
        <v/>
      </c>
      <c r="C691" s="69" t="str">
        <f t="shared" si="173"/>
        <v/>
      </c>
      <c r="D691" s="70" t="str">
        <f t="shared" si="167"/>
        <v/>
      </c>
      <c r="E691" s="70" t="str">
        <f t="shared" si="168"/>
        <v/>
      </c>
      <c r="F691" s="70" t="str">
        <f t="shared" si="169"/>
        <v/>
      </c>
      <c r="G691" s="70" t="str">
        <f t="shared" si="170"/>
        <v/>
      </c>
      <c r="H691" s="70" t="str">
        <f>IF(M691=0,"",1+COUNTIF(会員コール!$A$1:$A$198,M691))</f>
        <v/>
      </c>
      <c r="I691" s="71"/>
      <c r="J691" s="71" t="str">
        <f t="shared" si="171"/>
        <v/>
      </c>
      <c r="K691" s="14"/>
      <c r="L691" s="15"/>
      <c r="M691">
        <f t="shared" si="172"/>
        <v>0</v>
      </c>
      <c r="N691"/>
      <c r="O691" s="1"/>
      <c r="P691" s="2"/>
    </row>
    <row r="692" spans="1:16">
      <c r="A692" s="13"/>
      <c r="B692" s="72" t="str">
        <f t="shared" si="166"/>
        <v/>
      </c>
      <c r="C692" s="69" t="str">
        <f t="shared" si="173"/>
        <v/>
      </c>
      <c r="D692" s="73" t="str">
        <f t="shared" si="167"/>
        <v/>
      </c>
      <c r="E692" s="73" t="str">
        <f t="shared" si="168"/>
        <v/>
      </c>
      <c r="F692" s="73" t="str">
        <f t="shared" si="169"/>
        <v/>
      </c>
      <c r="G692" s="73" t="str">
        <f t="shared" si="170"/>
        <v/>
      </c>
      <c r="H692" s="73" t="str">
        <f>IF(M692=0,"",1+COUNTIF(会員コール!$A$1:$A$198,M692))</f>
        <v/>
      </c>
      <c r="I692" s="74"/>
      <c r="J692" s="74" t="str">
        <f t="shared" si="171"/>
        <v/>
      </c>
      <c r="K692" s="14"/>
      <c r="L692" s="15"/>
      <c r="M692">
        <f t="shared" si="172"/>
        <v>0</v>
      </c>
      <c r="N692"/>
      <c r="O692" s="1"/>
      <c r="P692" s="2"/>
    </row>
    <row r="693" spans="1:16">
      <c r="A693" s="13"/>
      <c r="B693" s="68" t="str">
        <f t="shared" si="166"/>
        <v/>
      </c>
      <c r="C693" s="69" t="str">
        <f t="shared" si="173"/>
        <v/>
      </c>
      <c r="D693" s="70" t="str">
        <f t="shared" si="167"/>
        <v/>
      </c>
      <c r="E693" s="70" t="str">
        <f t="shared" si="168"/>
        <v/>
      </c>
      <c r="F693" s="70" t="str">
        <f t="shared" si="169"/>
        <v/>
      </c>
      <c r="G693" s="70" t="str">
        <f t="shared" si="170"/>
        <v/>
      </c>
      <c r="H693" s="70" t="str">
        <f>IF(M693=0,"",1+COUNTIF(会員コール!$A$1:$A$198,M693))</f>
        <v/>
      </c>
      <c r="I693" s="71"/>
      <c r="J693" s="71" t="str">
        <f t="shared" si="171"/>
        <v/>
      </c>
      <c r="K693" s="14"/>
      <c r="L693" s="15"/>
      <c r="M693">
        <f t="shared" si="172"/>
        <v>0</v>
      </c>
      <c r="N693"/>
      <c r="O693" s="1"/>
      <c r="P693" s="2"/>
    </row>
    <row r="694" spans="1:16">
      <c r="A694" s="13">
        <v>30</v>
      </c>
      <c r="B694" s="72" t="str">
        <f t="shared" si="166"/>
        <v/>
      </c>
      <c r="C694" s="69" t="str">
        <f t="shared" si="173"/>
        <v/>
      </c>
      <c r="D694" s="73" t="str">
        <f t="shared" si="167"/>
        <v/>
      </c>
      <c r="E694" s="73" t="str">
        <f t="shared" si="168"/>
        <v/>
      </c>
      <c r="F694" s="73" t="str">
        <f t="shared" si="169"/>
        <v/>
      </c>
      <c r="G694" s="73" t="str">
        <f t="shared" si="170"/>
        <v/>
      </c>
      <c r="H694" s="73" t="str">
        <f>IF(M694=0,"",1+COUNTIF(会員コール!$A$1:$A$198,M694))</f>
        <v/>
      </c>
      <c r="I694" s="74"/>
      <c r="J694" s="74" t="str">
        <f t="shared" si="171"/>
        <v/>
      </c>
      <c r="K694" s="14"/>
      <c r="L694" s="15"/>
      <c r="M694">
        <f t="shared" si="172"/>
        <v>0</v>
      </c>
      <c r="N694"/>
      <c r="O694" s="1"/>
      <c r="P694" s="2"/>
    </row>
    <row r="695" spans="1:16">
      <c r="A695" s="13"/>
      <c r="B695" s="68" t="str">
        <f t="shared" si="166"/>
        <v/>
      </c>
      <c r="C695" s="69" t="str">
        <f t="shared" si="173"/>
        <v/>
      </c>
      <c r="D695" s="70" t="str">
        <f t="shared" si="167"/>
        <v/>
      </c>
      <c r="E695" s="70" t="str">
        <f t="shared" si="168"/>
        <v/>
      </c>
      <c r="F695" s="70" t="str">
        <f t="shared" si="169"/>
        <v/>
      </c>
      <c r="G695" s="70" t="str">
        <f t="shared" si="170"/>
        <v/>
      </c>
      <c r="H695" s="70" t="str">
        <f>IF(M695=0,"",1+COUNTIF(会員コール!$A$1:$A$198,M695))</f>
        <v/>
      </c>
      <c r="I695" s="71"/>
      <c r="J695" s="71" t="str">
        <f t="shared" si="171"/>
        <v/>
      </c>
      <c r="K695" s="14"/>
      <c r="L695" s="15"/>
      <c r="M695">
        <f t="shared" si="172"/>
        <v>0</v>
      </c>
      <c r="N695"/>
      <c r="O695" s="1"/>
      <c r="P695" s="2"/>
    </row>
    <row r="696" spans="1:16">
      <c r="A696" s="13"/>
      <c r="B696" s="72" t="str">
        <f t="shared" si="166"/>
        <v/>
      </c>
      <c r="C696" s="69" t="str">
        <f t="shared" si="173"/>
        <v/>
      </c>
      <c r="D696" s="73" t="str">
        <f t="shared" si="167"/>
        <v/>
      </c>
      <c r="E696" s="73" t="str">
        <f t="shared" si="168"/>
        <v/>
      </c>
      <c r="F696" s="73" t="str">
        <f t="shared" si="169"/>
        <v/>
      </c>
      <c r="G696" s="73" t="str">
        <f t="shared" si="170"/>
        <v/>
      </c>
      <c r="H696" s="73" t="str">
        <f>IF(M696=0,"",1+COUNTIF(会員コール!$A$1:$A$198,M696))</f>
        <v/>
      </c>
      <c r="I696" s="74"/>
      <c r="J696" s="74" t="str">
        <f t="shared" si="171"/>
        <v/>
      </c>
      <c r="K696" s="14"/>
      <c r="L696" s="15"/>
      <c r="M696">
        <f t="shared" si="172"/>
        <v>0</v>
      </c>
      <c r="N696"/>
      <c r="O696" s="1"/>
      <c r="P696" s="2"/>
    </row>
    <row r="697" spans="1:16">
      <c r="A697" s="13"/>
      <c r="B697" s="68" t="str">
        <f t="shared" si="166"/>
        <v/>
      </c>
      <c r="C697" s="69" t="str">
        <f t="shared" si="173"/>
        <v/>
      </c>
      <c r="D697" s="70" t="str">
        <f t="shared" si="167"/>
        <v/>
      </c>
      <c r="E697" s="70" t="str">
        <f t="shared" si="168"/>
        <v/>
      </c>
      <c r="F697" s="70" t="str">
        <f t="shared" si="169"/>
        <v/>
      </c>
      <c r="G697" s="70" t="str">
        <f t="shared" si="170"/>
        <v/>
      </c>
      <c r="H697" s="70" t="str">
        <f>IF(M697=0,"",1+COUNTIF(会員コール!$A$1:$A$198,M697))</f>
        <v/>
      </c>
      <c r="I697" s="71"/>
      <c r="J697" s="71" t="str">
        <f t="shared" si="171"/>
        <v/>
      </c>
      <c r="K697" s="14"/>
      <c r="L697" s="15"/>
      <c r="M697">
        <f t="shared" si="172"/>
        <v>0</v>
      </c>
      <c r="N697"/>
      <c r="O697" s="1"/>
      <c r="P697" s="2"/>
    </row>
    <row r="698" spans="1:16">
      <c r="A698" s="13"/>
      <c r="B698" s="72" t="str">
        <f t="shared" si="166"/>
        <v/>
      </c>
      <c r="C698" s="69" t="str">
        <f t="shared" si="173"/>
        <v/>
      </c>
      <c r="D698" s="73" t="str">
        <f t="shared" si="167"/>
        <v/>
      </c>
      <c r="E698" s="73" t="str">
        <f t="shared" si="168"/>
        <v/>
      </c>
      <c r="F698" s="73" t="str">
        <f t="shared" si="169"/>
        <v/>
      </c>
      <c r="G698" s="73" t="str">
        <f t="shared" si="170"/>
        <v/>
      </c>
      <c r="H698" s="73" t="str">
        <f>IF(M698=0,"",1+COUNTIF(会員コール!$A$1:$A$198,M698))</f>
        <v/>
      </c>
      <c r="I698" s="74"/>
      <c r="J698" s="74" t="str">
        <f t="shared" si="171"/>
        <v/>
      </c>
      <c r="K698" s="14"/>
      <c r="L698" s="15"/>
      <c r="M698">
        <f t="shared" si="172"/>
        <v>0</v>
      </c>
      <c r="N698"/>
      <c r="O698" s="1"/>
      <c r="P698" s="2"/>
    </row>
    <row r="699" spans="1:16">
      <c r="A699" s="13">
        <v>35</v>
      </c>
      <c r="B699" s="68" t="str">
        <f t="shared" si="166"/>
        <v/>
      </c>
      <c r="C699" s="69" t="str">
        <f t="shared" si="173"/>
        <v/>
      </c>
      <c r="D699" s="70" t="str">
        <f t="shared" si="167"/>
        <v/>
      </c>
      <c r="E699" s="70" t="str">
        <f t="shared" si="168"/>
        <v/>
      </c>
      <c r="F699" s="70" t="str">
        <f t="shared" si="169"/>
        <v/>
      </c>
      <c r="G699" s="70" t="str">
        <f t="shared" si="170"/>
        <v/>
      </c>
      <c r="H699" s="70" t="str">
        <f>IF(M699=0,"",1+COUNTIF(会員コール!$A$1:$A$198,M699))</f>
        <v/>
      </c>
      <c r="I699" s="71"/>
      <c r="J699" s="71" t="str">
        <f t="shared" si="171"/>
        <v/>
      </c>
      <c r="K699" s="14"/>
      <c r="L699" s="15"/>
      <c r="M699">
        <f t="shared" si="172"/>
        <v>0</v>
      </c>
      <c r="N699"/>
      <c r="O699" s="1"/>
      <c r="P699" s="2"/>
    </row>
    <row r="700" spans="1:16">
      <c r="A700" s="13"/>
      <c r="B700" s="72" t="str">
        <f t="shared" si="166"/>
        <v/>
      </c>
      <c r="C700" s="69" t="str">
        <f t="shared" si="173"/>
        <v/>
      </c>
      <c r="D700" s="73" t="str">
        <f t="shared" si="167"/>
        <v/>
      </c>
      <c r="E700" s="73" t="str">
        <f t="shared" si="168"/>
        <v/>
      </c>
      <c r="F700" s="73" t="str">
        <f t="shared" si="169"/>
        <v/>
      </c>
      <c r="G700" s="73" t="str">
        <f t="shared" si="170"/>
        <v/>
      </c>
      <c r="H700" s="73" t="str">
        <f>IF(M700=0,"",1+COUNTIF(会員コール!$A$1:$A$198,M700))</f>
        <v/>
      </c>
      <c r="I700" s="74"/>
      <c r="J700" s="74" t="str">
        <f t="shared" si="171"/>
        <v/>
      </c>
      <c r="K700" s="14"/>
      <c r="L700" s="15"/>
      <c r="M700">
        <f t="shared" si="172"/>
        <v>0</v>
      </c>
      <c r="N700"/>
      <c r="O700" s="1"/>
      <c r="P700" s="2"/>
    </row>
    <row r="701" spans="1:16">
      <c r="A701" s="13"/>
      <c r="B701" s="68" t="str">
        <f t="shared" si="166"/>
        <v/>
      </c>
      <c r="C701" s="69" t="str">
        <f t="shared" si="173"/>
        <v/>
      </c>
      <c r="D701" s="70" t="str">
        <f t="shared" si="167"/>
        <v/>
      </c>
      <c r="E701" s="70" t="str">
        <f t="shared" si="168"/>
        <v/>
      </c>
      <c r="F701" s="70" t="str">
        <f t="shared" si="169"/>
        <v/>
      </c>
      <c r="G701" s="70" t="str">
        <f t="shared" si="170"/>
        <v/>
      </c>
      <c r="H701" s="70" t="str">
        <f>IF(M701=0,"",1+COUNTIF(会員コール!$A$1:$A$198,M701))</f>
        <v/>
      </c>
      <c r="I701" s="71"/>
      <c r="J701" s="71" t="str">
        <f t="shared" si="171"/>
        <v/>
      </c>
      <c r="K701" s="14"/>
      <c r="L701" s="15"/>
      <c r="M701">
        <f t="shared" si="172"/>
        <v>0</v>
      </c>
      <c r="N701"/>
      <c r="O701" s="1"/>
      <c r="P701" s="2"/>
    </row>
    <row r="702" spans="1:16">
      <c r="A702" s="13"/>
      <c r="B702" s="72" t="str">
        <f t="shared" si="166"/>
        <v/>
      </c>
      <c r="C702" s="69" t="str">
        <f t="shared" si="173"/>
        <v/>
      </c>
      <c r="D702" s="73" t="str">
        <f t="shared" si="167"/>
        <v/>
      </c>
      <c r="E702" s="73" t="str">
        <f t="shared" si="168"/>
        <v/>
      </c>
      <c r="F702" s="73" t="str">
        <f t="shared" si="169"/>
        <v/>
      </c>
      <c r="G702" s="73" t="str">
        <f t="shared" si="170"/>
        <v/>
      </c>
      <c r="H702" s="73" t="str">
        <f>IF(M702=0,"",1+COUNTIF(会員コール!$A$1:$A$198,M702))</f>
        <v/>
      </c>
      <c r="I702" s="74"/>
      <c r="J702" s="74" t="str">
        <f t="shared" si="171"/>
        <v/>
      </c>
      <c r="K702" s="14"/>
      <c r="L702" s="15"/>
      <c r="M702">
        <f t="shared" si="172"/>
        <v>0</v>
      </c>
      <c r="N702"/>
      <c r="O702" s="1"/>
      <c r="P702" s="2"/>
    </row>
    <row r="703" spans="1:16">
      <c r="A703" s="13"/>
      <c r="B703" s="68" t="str">
        <f t="shared" si="166"/>
        <v/>
      </c>
      <c r="C703" s="69" t="str">
        <f t="shared" si="173"/>
        <v/>
      </c>
      <c r="D703" s="70" t="str">
        <f t="shared" si="167"/>
        <v/>
      </c>
      <c r="E703" s="70" t="str">
        <f t="shared" si="168"/>
        <v/>
      </c>
      <c r="F703" s="70" t="str">
        <f t="shared" si="169"/>
        <v/>
      </c>
      <c r="G703" s="70" t="str">
        <f t="shared" si="170"/>
        <v/>
      </c>
      <c r="H703" s="70" t="str">
        <f>IF(M703=0,"",1+COUNTIF(会員コール!$A$1:$A$198,M703))</f>
        <v/>
      </c>
      <c r="I703" s="71"/>
      <c r="J703" s="71" t="str">
        <f t="shared" si="171"/>
        <v/>
      </c>
      <c r="K703" s="14"/>
      <c r="L703" s="15"/>
      <c r="M703">
        <f t="shared" si="172"/>
        <v>0</v>
      </c>
      <c r="N703"/>
      <c r="O703" s="1"/>
      <c r="P703" s="2"/>
    </row>
    <row r="704" spans="1:16">
      <c r="A704" s="13">
        <v>40</v>
      </c>
      <c r="B704" s="72" t="str">
        <f t="shared" si="166"/>
        <v/>
      </c>
      <c r="C704" s="69" t="str">
        <f t="shared" si="173"/>
        <v/>
      </c>
      <c r="D704" s="73" t="str">
        <f t="shared" si="167"/>
        <v/>
      </c>
      <c r="E704" s="73" t="str">
        <f t="shared" si="168"/>
        <v/>
      </c>
      <c r="F704" s="73" t="str">
        <f t="shared" si="169"/>
        <v/>
      </c>
      <c r="G704" s="73" t="str">
        <f t="shared" si="170"/>
        <v/>
      </c>
      <c r="H704" s="73" t="str">
        <f>IF(M704=0,"",1+COUNTIF(会員コール!$A$1:$A$198,M704))</f>
        <v/>
      </c>
      <c r="I704" s="74"/>
      <c r="J704" s="74" t="str">
        <f t="shared" si="171"/>
        <v/>
      </c>
      <c r="K704" s="14"/>
      <c r="L704" s="15"/>
      <c r="M704">
        <f t="shared" si="172"/>
        <v>0</v>
      </c>
      <c r="N704"/>
      <c r="O704" s="1"/>
      <c r="P704" s="2"/>
    </row>
    <row r="705" spans="1:20">
      <c r="A705" s="13"/>
      <c r="B705" s="68" t="str">
        <f t="shared" si="166"/>
        <v/>
      </c>
      <c r="C705" s="69" t="str">
        <f t="shared" si="173"/>
        <v/>
      </c>
      <c r="D705" s="70" t="str">
        <f t="shared" si="167"/>
        <v/>
      </c>
      <c r="E705" s="70" t="str">
        <f t="shared" si="168"/>
        <v/>
      </c>
      <c r="F705" s="70" t="str">
        <f t="shared" si="169"/>
        <v/>
      </c>
      <c r="G705" s="70" t="str">
        <f t="shared" si="170"/>
        <v/>
      </c>
      <c r="H705" s="70" t="str">
        <f>IF(M705=0,"",1+COUNTIF(会員コール!$A$1:$A$198,M705))</f>
        <v/>
      </c>
      <c r="I705" s="71"/>
      <c r="J705" s="71" t="str">
        <f t="shared" si="171"/>
        <v/>
      </c>
      <c r="K705" s="14"/>
      <c r="L705" s="15"/>
      <c r="M705">
        <f t="shared" si="172"/>
        <v>0</v>
      </c>
      <c r="N705"/>
      <c r="O705" s="1"/>
      <c r="P705" s="2"/>
    </row>
    <row r="706" spans="1:20">
      <c r="A706" s="13"/>
      <c r="B706" s="68" t="str">
        <f t="shared" si="166"/>
        <v/>
      </c>
      <c r="C706" s="69" t="str">
        <f t="shared" si="173"/>
        <v/>
      </c>
      <c r="D706" s="70" t="str">
        <f t="shared" si="167"/>
        <v/>
      </c>
      <c r="E706" s="70" t="str">
        <f t="shared" si="168"/>
        <v/>
      </c>
      <c r="F706" s="70" t="str">
        <f t="shared" si="169"/>
        <v/>
      </c>
      <c r="G706" s="70" t="str">
        <f t="shared" si="170"/>
        <v/>
      </c>
      <c r="H706" s="70" t="str">
        <f>IF(M706=0,"",1+COUNTIF(会員コール!$A$1:$A$198,M706))</f>
        <v/>
      </c>
      <c r="I706" s="71"/>
      <c r="J706" s="71" t="str">
        <f t="shared" si="171"/>
        <v/>
      </c>
      <c r="K706" s="14"/>
      <c r="L706" s="15"/>
      <c r="M706">
        <f t="shared" si="172"/>
        <v>0</v>
      </c>
      <c r="N706"/>
      <c r="O706" s="1"/>
      <c r="P706" s="2"/>
    </row>
    <row r="707" spans="1:20">
      <c r="A707" s="13"/>
      <c r="B707" s="72" t="str">
        <f t="shared" si="166"/>
        <v/>
      </c>
      <c r="C707" s="69" t="str">
        <f t="shared" si="173"/>
        <v/>
      </c>
      <c r="D707" s="73" t="str">
        <f t="shared" si="167"/>
        <v/>
      </c>
      <c r="E707" s="73" t="str">
        <f t="shared" si="168"/>
        <v/>
      </c>
      <c r="F707" s="73" t="str">
        <f t="shared" si="169"/>
        <v/>
      </c>
      <c r="G707" s="73" t="str">
        <f t="shared" si="170"/>
        <v/>
      </c>
      <c r="H707" s="73" t="str">
        <f>IF(M707=0,"",1+COUNTIF(会員コール!$A$1:$A$198,M707))</f>
        <v/>
      </c>
      <c r="I707" s="74"/>
      <c r="J707" s="74" t="str">
        <f t="shared" si="171"/>
        <v/>
      </c>
      <c r="K707" s="14"/>
      <c r="L707" s="15"/>
      <c r="M707">
        <f t="shared" si="172"/>
        <v>0</v>
      </c>
      <c r="N707"/>
      <c r="O707" s="1"/>
      <c r="P707" s="2"/>
    </row>
    <row r="708" spans="1:20">
      <c r="A708" s="13"/>
      <c r="B708" s="68" t="str">
        <f t="shared" si="166"/>
        <v/>
      </c>
      <c r="C708" s="69" t="str">
        <f t="shared" si="173"/>
        <v/>
      </c>
      <c r="D708" s="70" t="str">
        <f t="shared" si="167"/>
        <v/>
      </c>
      <c r="E708" s="70" t="str">
        <f t="shared" si="168"/>
        <v/>
      </c>
      <c r="F708" s="70" t="str">
        <f t="shared" si="169"/>
        <v/>
      </c>
      <c r="G708" s="70" t="str">
        <f t="shared" si="170"/>
        <v/>
      </c>
      <c r="H708" s="70" t="str">
        <f>IF(M708=0,"",1+COUNTIF(会員コール!$A$1:$A$198,M708))</f>
        <v/>
      </c>
      <c r="I708" s="71"/>
      <c r="J708" s="71" t="str">
        <f t="shared" si="171"/>
        <v/>
      </c>
      <c r="K708" s="14"/>
      <c r="L708" s="15"/>
      <c r="M708">
        <f t="shared" si="172"/>
        <v>0</v>
      </c>
      <c r="N708"/>
      <c r="O708" s="1"/>
      <c r="P708" s="2"/>
    </row>
    <row r="709" spans="1:20">
      <c r="A709" s="13">
        <v>45</v>
      </c>
      <c r="B709" s="72" t="str">
        <f t="shared" si="166"/>
        <v/>
      </c>
      <c r="C709" s="69" t="str">
        <f t="shared" si="173"/>
        <v/>
      </c>
      <c r="D709" s="73" t="str">
        <f t="shared" si="167"/>
        <v/>
      </c>
      <c r="E709" s="73" t="str">
        <f t="shared" si="168"/>
        <v/>
      </c>
      <c r="F709" s="73" t="str">
        <f t="shared" si="169"/>
        <v/>
      </c>
      <c r="G709" s="73" t="str">
        <f t="shared" si="170"/>
        <v/>
      </c>
      <c r="H709" s="73" t="str">
        <f>IF(M709=0,"",1+COUNTIF(会員コール!$A$1:$A$198,M709))</f>
        <v/>
      </c>
      <c r="I709" s="74"/>
      <c r="J709" s="74" t="str">
        <f t="shared" si="171"/>
        <v/>
      </c>
      <c r="K709" s="14"/>
      <c r="L709" s="15"/>
      <c r="M709">
        <f t="shared" si="172"/>
        <v>0</v>
      </c>
      <c r="N709"/>
      <c r="O709" s="1"/>
      <c r="P709" s="2"/>
    </row>
    <row r="710" spans="1:20">
      <c r="A710" s="13"/>
      <c r="B710" s="68" t="str">
        <f t="shared" si="166"/>
        <v/>
      </c>
      <c r="C710" s="69" t="str">
        <f t="shared" si="173"/>
        <v/>
      </c>
      <c r="D710" s="70" t="str">
        <f t="shared" si="167"/>
        <v/>
      </c>
      <c r="E710" s="70" t="str">
        <f t="shared" si="168"/>
        <v/>
      </c>
      <c r="F710" s="70" t="str">
        <f t="shared" si="169"/>
        <v/>
      </c>
      <c r="G710" s="70" t="str">
        <f t="shared" si="170"/>
        <v/>
      </c>
      <c r="H710" s="70" t="str">
        <f>IF(M710=0,"",1+COUNTIF(会員コール!$A$1:$A$198,M710))</f>
        <v/>
      </c>
      <c r="I710" s="71"/>
      <c r="J710" s="71" t="str">
        <f t="shared" si="171"/>
        <v/>
      </c>
      <c r="K710" s="14"/>
      <c r="L710" s="15"/>
      <c r="M710">
        <f t="shared" si="172"/>
        <v>0</v>
      </c>
      <c r="N710"/>
      <c r="O710" s="1"/>
      <c r="P710" s="2"/>
    </row>
    <row r="711" spans="1:20">
      <c r="A711" s="13"/>
      <c r="B711" s="72" t="str">
        <f t="shared" si="166"/>
        <v/>
      </c>
      <c r="C711" s="69" t="str">
        <f t="shared" si="173"/>
        <v/>
      </c>
      <c r="D711" s="73" t="str">
        <f t="shared" si="167"/>
        <v/>
      </c>
      <c r="E711" s="73" t="str">
        <f t="shared" si="168"/>
        <v/>
      </c>
      <c r="F711" s="73" t="str">
        <f t="shared" si="169"/>
        <v/>
      </c>
      <c r="G711" s="73" t="str">
        <f t="shared" si="170"/>
        <v/>
      </c>
      <c r="H711" s="73" t="str">
        <f>IF(M711=0,"",1+COUNTIF(会員コール!$A$1:$A$198,M711))</f>
        <v/>
      </c>
      <c r="I711" s="74"/>
      <c r="J711" s="74" t="str">
        <f t="shared" si="171"/>
        <v/>
      </c>
      <c r="K711" s="14"/>
      <c r="L711" s="15"/>
      <c r="M711">
        <f t="shared" si="172"/>
        <v>0</v>
      </c>
      <c r="N711"/>
      <c r="O711" s="1"/>
      <c r="P711" s="2"/>
    </row>
    <row r="712" spans="1:20">
      <c r="A712" s="13"/>
      <c r="B712" s="68" t="str">
        <f t="shared" si="166"/>
        <v/>
      </c>
      <c r="C712" s="69" t="str">
        <f t="shared" si="173"/>
        <v/>
      </c>
      <c r="D712" s="70" t="str">
        <f t="shared" si="167"/>
        <v/>
      </c>
      <c r="E712" s="70" t="str">
        <f t="shared" si="168"/>
        <v/>
      </c>
      <c r="F712" s="70" t="str">
        <f t="shared" si="169"/>
        <v/>
      </c>
      <c r="G712" s="70" t="str">
        <f t="shared" si="170"/>
        <v/>
      </c>
      <c r="H712" s="70" t="str">
        <f>IF(M712=0,"",1+COUNTIF(会員コール!$A$1:$A$198,M712))</f>
        <v/>
      </c>
      <c r="I712" s="71"/>
      <c r="J712" s="71" t="str">
        <f t="shared" si="171"/>
        <v/>
      </c>
      <c r="K712" s="14"/>
      <c r="L712" s="15"/>
      <c r="M712">
        <f t="shared" si="172"/>
        <v>0</v>
      </c>
      <c r="N712"/>
      <c r="O712" s="1"/>
      <c r="P712" s="2"/>
    </row>
    <row r="713" spans="1:20">
      <c r="A713" s="13"/>
      <c r="B713" s="68" t="str">
        <f t="shared" si="166"/>
        <v/>
      </c>
      <c r="C713" s="69" t="str">
        <f t="shared" si="173"/>
        <v/>
      </c>
      <c r="D713" s="70" t="str">
        <f t="shared" si="167"/>
        <v/>
      </c>
      <c r="E713" s="70" t="str">
        <f t="shared" si="168"/>
        <v/>
      </c>
      <c r="F713" s="70" t="str">
        <f t="shared" si="169"/>
        <v/>
      </c>
      <c r="G713" s="70" t="str">
        <f t="shared" si="170"/>
        <v/>
      </c>
      <c r="H713" s="70" t="str">
        <f>IF(M713=0,"",1+COUNTIF(会員コール!$A$1:$A$198,M713))</f>
        <v/>
      </c>
      <c r="I713" s="71"/>
      <c r="J713" s="71" t="str">
        <f t="shared" si="171"/>
        <v/>
      </c>
      <c r="K713" s="14"/>
      <c r="L713" s="15"/>
      <c r="M713">
        <f t="shared" si="172"/>
        <v>0</v>
      </c>
      <c r="N713"/>
      <c r="O713" s="1"/>
      <c r="P713" s="2"/>
    </row>
    <row r="714" spans="1:20">
      <c r="A714" s="13">
        <v>50</v>
      </c>
      <c r="B714" s="75" t="str">
        <f t="shared" si="166"/>
        <v/>
      </c>
      <c r="C714" s="76" t="str">
        <f>IF(P714="","",LEFT(P714,6))</f>
        <v/>
      </c>
      <c r="D714" s="77" t="str">
        <f t="shared" si="167"/>
        <v/>
      </c>
      <c r="E714" s="77" t="str">
        <f t="shared" si="168"/>
        <v/>
      </c>
      <c r="F714" s="77" t="str">
        <f t="shared" si="169"/>
        <v/>
      </c>
      <c r="G714" s="77" t="str">
        <f t="shared" si="170"/>
        <v/>
      </c>
      <c r="H714" s="77" t="str">
        <f>IF(M714=0,"",1+COUNTIF(会員コール!$A$1:$A$198,M714))</f>
        <v/>
      </c>
      <c r="I714" s="78"/>
      <c r="J714" s="78" t="str">
        <f t="shared" si="171"/>
        <v/>
      </c>
      <c r="K714" s="14"/>
      <c r="L714" s="15"/>
      <c r="M714">
        <f t="shared" si="172"/>
        <v>0</v>
      </c>
      <c r="N714"/>
      <c r="O714" s="1"/>
      <c r="P714" s="2"/>
    </row>
    <row r="715" spans="1:20">
      <c r="A715" s="13"/>
      <c r="B715" s="166" t="s">
        <v>7</v>
      </c>
      <c r="C715" s="167"/>
      <c r="D715" s="24">
        <f>50-COUNTBLANK(D665:D714)</f>
        <v>0</v>
      </c>
      <c r="E715" s="20"/>
      <c r="F715" s="21" t="s">
        <v>7</v>
      </c>
      <c r="G715" s="19"/>
      <c r="H715" s="25">
        <f>SUM(H665:H714)</f>
        <v>0</v>
      </c>
      <c r="I715" s="22"/>
      <c r="J715" s="22"/>
      <c r="K715" s="14"/>
      <c r="L715" s="15"/>
      <c r="N715"/>
      <c r="O715" s="1"/>
      <c r="P715" s="2"/>
    </row>
    <row r="716" spans="1:20" ht="14.25">
      <c r="A716" s="8"/>
      <c r="B716" s="168" t="s">
        <v>9</v>
      </c>
      <c r="C716" s="168"/>
      <c r="D716" s="168"/>
      <c r="E716" s="62" t="s">
        <v>135</v>
      </c>
      <c r="F716" s="50">
        <f>基本データ入力!$B$6</f>
        <v>2016</v>
      </c>
      <c r="G716" s="169" t="str">
        <f>基本データ入力!$B$4</f>
        <v>第13回　JARL横須賀ｸﾗﾌﾞﾏﾗｿﾝｺﾝﾃｽﾄ</v>
      </c>
      <c r="H716" s="169"/>
      <c r="I716" s="169"/>
      <c r="J716" s="169"/>
      <c r="K716" s="10"/>
      <c r="L716" s="8"/>
      <c r="M716" s="8"/>
      <c r="N716" s="9"/>
      <c r="O716" s="8"/>
      <c r="P716" s="8"/>
      <c r="Q716" s="8"/>
      <c r="R716" s="8"/>
      <c r="S716" s="8"/>
      <c r="T716" s="8"/>
    </row>
    <row r="717" spans="1:20">
      <c r="A717" s="8"/>
      <c r="B717" s="170" t="s">
        <v>10</v>
      </c>
      <c r="C717" s="170"/>
      <c r="D717" s="47" t="str">
        <f>基本データ入力!$B$8</f>
        <v>JA1QRZ</v>
      </c>
      <c r="E717" s="52" t="s">
        <v>136</v>
      </c>
      <c r="F717" s="47" t="s">
        <v>287</v>
      </c>
      <c r="G717" s="171" t="s">
        <v>137</v>
      </c>
      <c r="H717" s="171"/>
      <c r="I717" s="171"/>
      <c r="J717" s="53" t="s">
        <v>394</v>
      </c>
      <c r="K717" s="10"/>
      <c r="L717" s="8"/>
      <c r="M717" s="8"/>
      <c r="N717" s="9"/>
      <c r="O717" s="8"/>
      <c r="P717" s="8"/>
      <c r="Q717" s="8"/>
      <c r="R717" s="8"/>
      <c r="S717" s="8"/>
      <c r="T717" s="8"/>
    </row>
    <row r="718" spans="1:20">
      <c r="B718" s="88" t="s">
        <v>11</v>
      </c>
      <c r="C718" s="91" t="s">
        <v>411</v>
      </c>
      <c r="D718" s="88" t="s">
        <v>12</v>
      </c>
      <c r="E718" s="172" t="s">
        <v>13</v>
      </c>
      <c r="F718" s="172"/>
      <c r="G718" s="88" t="s">
        <v>14</v>
      </c>
      <c r="H718" s="17" t="s">
        <v>15</v>
      </c>
      <c r="I718" s="88" t="s">
        <v>16</v>
      </c>
      <c r="J718" s="88" t="s">
        <v>17</v>
      </c>
      <c r="L718" s="173" t="s">
        <v>134</v>
      </c>
      <c r="M718" s="174"/>
      <c r="N718" s="165" t="s">
        <v>31</v>
      </c>
      <c r="O718" s="165"/>
      <c r="P718" s="165"/>
      <c r="Q718" s="165"/>
      <c r="R718" s="165"/>
      <c r="S718" s="165"/>
      <c r="T718" s="165"/>
    </row>
    <row r="719" spans="1:20">
      <c r="B719" s="88" t="s">
        <v>8</v>
      </c>
      <c r="C719" s="91" t="s">
        <v>412</v>
      </c>
      <c r="D719" s="88" t="s">
        <v>0</v>
      </c>
      <c r="E719" s="88" t="s">
        <v>1</v>
      </c>
      <c r="F719" s="88" t="s">
        <v>2</v>
      </c>
      <c r="G719" s="88" t="s">
        <v>3</v>
      </c>
      <c r="H719" s="17" t="s">
        <v>4</v>
      </c>
      <c r="I719" s="88" t="s">
        <v>5</v>
      </c>
      <c r="J719" s="88" t="s">
        <v>6</v>
      </c>
      <c r="K719" s="4"/>
      <c r="L719" s="175"/>
      <c r="M719" s="176"/>
      <c r="N719" s="89" t="s">
        <v>33</v>
      </c>
      <c r="O719" s="89" t="s">
        <v>34</v>
      </c>
      <c r="P719" s="89" t="s">
        <v>35</v>
      </c>
      <c r="Q719" s="89" t="s">
        <v>36</v>
      </c>
      <c r="R719" s="89" t="s">
        <v>37</v>
      </c>
      <c r="S719" s="89" t="s">
        <v>38</v>
      </c>
      <c r="T719" s="89" t="s">
        <v>39</v>
      </c>
    </row>
    <row r="720" spans="1:20">
      <c r="A720" s="13">
        <v>1</v>
      </c>
      <c r="B720" s="64" t="str">
        <f t="shared" ref="B720:B769" si="174">IF(O720="","",O720)</f>
        <v/>
      </c>
      <c r="C720" s="65" t="str">
        <f>IF(P720="","",LEFT(P720,6))</f>
        <v/>
      </c>
      <c r="D720" s="66" t="str">
        <f t="shared" ref="D720:D769" si="175">IF(N720="","",N720)</f>
        <v/>
      </c>
      <c r="E720" s="66" t="str">
        <f t="shared" ref="E720:E769" si="176">IF(Q720="","",Q720)</f>
        <v/>
      </c>
      <c r="F720" s="66" t="str">
        <f t="shared" ref="F720:F769" si="177">IF(R720="","",R720)</f>
        <v/>
      </c>
      <c r="G720" s="66" t="str">
        <f t="shared" ref="G720:G769" si="178">IF(H720="","",IF(H720=1,"","M"))</f>
        <v/>
      </c>
      <c r="H720" s="66" t="str">
        <f>IF(M720=0,"",1+COUNTIF(会員コール!$A$1:$A$198,M720))</f>
        <v/>
      </c>
      <c r="I720" s="67"/>
      <c r="J720" s="67" t="str">
        <f t="shared" ref="J720:J769" si="179">IF(T720="","",T720)</f>
        <v/>
      </c>
      <c r="K720" s="14"/>
      <c r="L720" s="49"/>
      <c r="M720">
        <f t="shared" ref="M720:M769" si="180">IF(MID(N720,6,1)="/",LEFT(N720,5),IF(MID(N720,7,1)="/",LEFT(N720,6),N720))</f>
        <v>0</v>
      </c>
      <c r="N720"/>
      <c r="O720" s="1"/>
      <c r="P720" s="2"/>
    </row>
    <row r="721" spans="1:16">
      <c r="A721" s="13"/>
      <c r="B721" s="68" t="str">
        <f t="shared" si="174"/>
        <v/>
      </c>
      <c r="C721" s="69" t="str">
        <f>IF(P721="","",LEFT(P721,6))</f>
        <v/>
      </c>
      <c r="D721" s="70" t="str">
        <f t="shared" si="175"/>
        <v/>
      </c>
      <c r="E721" s="70" t="str">
        <f t="shared" si="176"/>
        <v/>
      </c>
      <c r="F721" s="70" t="str">
        <f t="shared" si="177"/>
        <v/>
      </c>
      <c r="G721" s="70" t="str">
        <f t="shared" si="178"/>
        <v/>
      </c>
      <c r="H721" s="70" t="str">
        <f>IF(M721=0,"",1+COUNTIF(会員コール!$A$1:$A$198,M721))</f>
        <v/>
      </c>
      <c r="I721" s="71"/>
      <c r="J721" s="71" t="str">
        <f t="shared" si="179"/>
        <v/>
      </c>
      <c r="K721" s="14"/>
      <c r="L721" s="49"/>
      <c r="M721">
        <f t="shared" si="180"/>
        <v>0</v>
      </c>
      <c r="N721"/>
      <c r="O721" s="1"/>
      <c r="P721" s="2"/>
    </row>
    <row r="722" spans="1:16">
      <c r="A722" s="13"/>
      <c r="B722" s="68" t="str">
        <f t="shared" si="174"/>
        <v/>
      </c>
      <c r="C722" s="69" t="str">
        <f t="shared" ref="C722:C768" si="181">IF(P722="","",LEFT(P722,6))</f>
        <v/>
      </c>
      <c r="D722" s="70" t="str">
        <f t="shared" si="175"/>
        <v/>
      </c>
      <c r="E722" s="70" t="str">
        <f t="shared" si="176"/>
        <v/>
      </c>
      <c r="F722" s="70" t="str">
        <f t="shared" si="177"/>
        <v/>
      </c>
      <c r="G722" s="70" t="str">
        <f t="shared" si="178"/>
        <v/>
      </c>
      <c r="H722" s="70" t="str">
        <f>IF(M722=0,"",1+COUNTIF(会員コール!$A$1:$A$198,M722))</f>
        <v/>
      </c>
      <c r="I722" s="71"/>
      <c r="J722" s="71" t="str">
        <f t="shared" si="179"/>
        <v/>
      </c>
      <c r="K722" s="14"/>
      <c r="L722" s="49"/>
      <c r="M722">
        <f t="shared" si="180"/>
        <v>0</v>
      </c>
      <c r="N722"/>
      <c r="O722" s="1"/>
      <c r="P722" s="2"/>
    </row>
    <row r="723" spans="1:16">
      <c r="A723" s="13"/>
      <c r="B723" s="68" t="str">
        <f t="shared" si="174"/>
        <v/>
      </c>
      <c r="C723" s="69" t="str">
        <f t="shared" si="181"/>
        <v/>
      </c>
      <c r="D723" s="70" t="str">
        <f t="shared" si="175"/>
        <v/>
      </c>
      <c r="E723" s="70" t="str">
        <f t="shared" si="176"/>
        <v/>
      </c>
      <c r="F723" s="70" t="str">
        <f t="shared" si="177"/>
        <v/>
      </c>
      <c r="G723" s="70" t="str">
        <f t="shared" si="178"/>
        <v/>
      </c>
      <c r="H723" s="70" t="str">
        <f>IF(M723=0,"",1+COUNTIF(会員コール!$A$1:$A$198,M723))</f>
        <v/>
      </c>
      <c r="I723" s="71"/>
      <c r="J723" s="71" t="str">
        <f t="shared" si="179"/>
        <v/>
      </c>
      <c r="K723" s="14"/>
      <c r="L723" s="49"/>
      <c r="M723">
        <f t="shared" si="180"/>
        <v>0</v>
      </c>
      <c r="N723"/>
      <c r="O723" s="1"/>
      <c r="P723" s="2"/>
    </row>
    <row r="724" spans="1:16">
      <c r="A724" s="13">
        <v>5</v>
      </c>
      <c r="B724" s="68" t="str">
        <f t="shared" si="174"/>
        <v/>
      </c>
      <c r="C724" s="69" t="str">
        <f t="shared" si="181"/>
        <v/>
      </c>
      <c r="D724" s="70" t="str">
        <f t="shared" si="175"/>
        <v/>
      </c>
      <c r="E724" s="70" t="str">
        <f t="shared" si="176"/>
        <v/>
      </c>
      <c r="F724" s="70" t="str">
        <f t="shared" si="177"/>
        <v/>
      </c>
      <c r="G724" s="70" t="str">
        <f t="shared" si="178"/>
        <v/>
      </c>
      <c r="H724" s="70" t="str">
        <f>IF(M724=0,"",1+COUNTIF(会員コール!$A$1:$A$198,M724))</f>
        <v/>
      </c>
      <c r="I724" s="71"/>
      <c r="J724" s="71" t="str">
        <f t="shared" si="179"/>
        <v/>
      </c>
      <c r="K724" s="14"/>
      <c r="L724" s="49"/>
      <c r="M724">
        <f t="shared" si="180"/>
        <v>0</v>
      </c>
      <c r="N724"/>
      <c r="O724" s="1"/>
      <c r="P724" s="2"/>
    </row>
    <row r="725" spans="1:16">
      <c r="A725" s="13"/>
      <c r="B725" s="68" t="str">
        <f t="shared" si="174"/>
        <v/>
      </c>
      <c r="C725" s="69" t="str">
        <f t="shared" si="181"/>
        <v/>
      </c>
      <c r="D725" s="70" t="str">
        <f t="shared" si="175"/>
        <v/>
      </c>
      <c r="E725" s="70" t="str">
        <f t="shared" si="176"/>
        <v/>
      </c>
      <c r="F725" s="70" t="str">
        <f t="shared" si="177"/>
        <v/>
      </c>
      <c r="G725" s="70" t="str">
        <f t="shared" si="178"/>
        <v/>
      </c>
      <c r="H725" s="70" t="str">
        <f>IF(M725=0,"",1+COUNTIF(会員コール!$A$1:$A$198,M725))</f>
        <v/>
      </c>
      <c r="I725" s="71"/>
      <c r="J725" s="71" t="str">
        <f t="shared" si="179"/>
        <v/>
      </c>
      <c r="K725" s="14"/>
      <c r="L725" s="49"/>
      <c r="M725">
        <f t="shared" si="180"/>
        <v>0</v>
      </c>
      <c r="N725"/>
      <c r="O725" s="1"/>
      <c r="P725" s="2"/>
    </row>
    <row r="726" spans="1:16">
      <c r="A726" s="13"/>
      <c r="B726" s="68" t="str">
        <f t="shared" si="174"/>
        <v/>
      </c>
      <c r="C726" s="69" t="str">
        <f t="shared" si="181"/>
        <v/>
      </c>
      <c r="D726" s="70" t="str">
        <f t="shared" si="175"/>
        <v/>
      </c>
      <c r="E726" s="70" t="str">
        <f t="shared" si="176"/>
        <v/>
      </c>
      <c r="F726" s="70" t="str">
        <f t="shared" si="177"/>
        <v/>
      </c>
      <c r="G726" s="70" t="str">
        <f t="shared" si="178"/>
        <v/>
      </c>
      <c r="H726" s="70" t="str">
        <f>IF(M726=0,"",1+COUNTIF(会員コール!$A$1:$A$198,M726))</f>
        <v/>
      </c>
      <c r="I726" s="71"/>
      <c r="J726" s="71" t="str">
        <f t="shared" si="179"/>
        <v/>
      </c>
      <c r="K726" s="14"/>
      <c r="L726" s="49"/>
      <c r="M726">
        <f t="shared" si="180"/>
        <v>0</v>
      </c>
      <c r="N726"/>
      <c r="O726" s="1"/>
      <c r="P726" s="2"/>
    </row>
    <row r="727" spans="1:16">
      <c r="A727" s="13"/>
      <c r="B727" s="68" t="str">
        <f t="shared" si="174"/>
        <v/>
      </c>
      <c r="C727" s="69" t="str">
        <f t="shared" si="181"/>
        <v/>
      </c>
      <c r="D727" s="70" t="str">
        <f t="shared" si="175"/>
        <v/>
      </c>
      <c r="E727" s="70" t="str">
        <f t="shared" si="176"/>
        <v/>
      </c>
      <c r="F727" s="70" t="str">
        <f t="shared" si="177"/>
        <v/>
      </c>
      <c r="G727" s="70" t="str">
        <f t="shared" si="178"/>
        <v/>
      </c>
      <c r="H727" s="70" t="str">
        <f>IF(M727=0,"",1+COUNTIF(会員コール!$A$1:$A$198,M727))</f>
        <v/>
      </c>
      <c r="I727" s="71"/>
      <c r="J727" s="71" t="str">
        <f t="shared" si="179"/>
        <v/>
      </c>
      <c r="K727" s="14"/>
      <c r="L727" s="49"/>
      <c r="M727">
        <f t="shared" si="180"/>
        <v>0</v>
      </c>
      <c r="N727"/>
      <c r="O727" s="1"/>
      <c r="P727" s="2"/>
    </row>
    <row r="728" spans="1:16">
      <c r="A728" s="13"/>
      <c r="B728" s="68" t="str">
        <f t="shared" si="174"/>
        <v/>
      </c>
      <c r="C728" s="69" t="str">
        <f t="shared" si="181"/>
        <v/>
      </c>
      <c r="D728" s="70" t="str">
        <f t="shared" si="175"/>
        <v/>
      </c>
      <c r="E728" s="70" t="str">
        <f t="shared" si="176"/>
        <v/>
      </c>
      <c r="F728" s="70" t="str">
        <f t="shared" si="177"/>
        <v/>
      </c>
      <c r="G728" s="70" t="str">
        <f t="shared" si="178"/>
        <v/>
      </c>
      <c r="H728" s="70" t="str">
        <f>IF(M728=0,"",1+COUNTIF(会員コール!$A$1:$A$198,M728))</f>
        <v/>
      </c>
      <c r="I728" s="71"/>
      <c r="J728" s="71" t="str">
        <f t="shared" si="179"/>
        <v/>
      </c>
      <c r="K728" s="14"/>
      <c r="L728" s="49"/>
      <c r="M728">
        <f t="shared" si="180"/>
        <v>0</v>
      </c>
      <c r="N728"/>
      <c r="O728" s="1"/>
      <c r="P728" s="2"/>
    </row>
    <row r="729" spans="1:16">
      <c r="A729" s="13">
        <v>10</v>
      </c>
      <c r="B729" s="68" t="str">
        <f t="shared" si="174"/>
        <v/>
      </c>
      <c r="C729" s="69" t="str">
        <f t="shared" si="181"/>
        <v/>
      </c>
      <c r="D729" s="70" t="str">
        <f t="shared" si="175"/>
        <v/>
      </c>
      <c r="E729" s="70" t="str">
        <f t="shared" si="176"/>
        <v/>
      </c>
      <c r="F729" s="70" t="str">
        <f t="shared" si="177"/>
        <v/>
      </c>
      <c r="G729" s="70" t="str">
        <f t="shared" si="178"/>
        <v/>
      </c>
      <c r="H729" s="70" t="str">
        <f>IF(M729=0,"",1+COUNTIF(会員コール!$A$1:$A$198,M729))</f>
        <v/>
      </c>
      <c r="I729" s="71"/>
      <c r="J729" s="71" t="str">
        <f t="shared" si="179"/>
        <v/>
      </c>
      <c r="K729" s="14"/>
      <c r="L729" s="49"/>
      <c r="M729">
        <f t="shared" si="180"/>
        <v>0</v>
      </c>
      <c r="N729"/>
      <c r="O729" s="1"/>
      <c r="P729" s="2"/>
    </row>
    <row r="730" spans="1:16">
      <c r="A730" s="13"/>
      <c r="B730" s="68" t="str">
        <f t="shared" si="174"/>
        <v/>
      </c>
      <c r="C730" s="69" t="str">
        <f t="shared" si="181"/>
        <v/>
      </c>
      <c r="D730" s="70" t="str">
        <f t="shared" si="175"/>
        <v/>
      </c>
      <c r="E730" s="70" t="str">
        <f t="shared" si="176"/>
        <v/>
      </c>
      <c r="F730" s="70" t="str">
        <f t="shared" si="177"/>
        <v/>
      </c>
      <c r="G730" s="70" t="str">
        <f t="shared" si="178"/>
        <v/>
      </c>
      <c r="H730" s="70" t="str">
        <f>IF(M730=0,"",1+COUNTIF(会員コール!$A$1:$A$198,M730))</f>
        <v/>
      </c>
      <c r="I730" s="71"/>
      <c r="J730" s="71" t="str">
        <f t="shared" si="179"/>
        <v/>
      </c>
      <c r="K730" s="14"/>
      <c r="L730" s="49"/>
      <c r="M730">
        <f t="shared" si="180"/>
        <v>0</v>
      </c>
      <c r="N730"/>
      <c r="O730" s="1"/>
      <c r="P730" s="2"/>
    </row>
    <row r="731" spans="1:16">
      <c r="A731" s="13"/>
      <c r="B731" s="68" t="str">
        <f t="shared" si="174"/>
        <v/>
      </c>
      <c r="C731" s="69" t="str">
        <f t="shared" si="181"/>
        <v/>
      </c>
      <c r="D731" s="70" t="str">
        <f t="shared" si="175"/>
        <v/>
      </c>
      <c r="E731" s="70" t="str">
        <f t="shared" si="176"/>
        <v/>
      </c>
      <c r="F731" s="70" t="str">
        <f t="shared" si="177"/>
        <v/>
      </c>
      <c r="G731" s="70" t="str">
        <f t="shared" si="178"/>
        <v/>
      </c>
      <c r="H731" s="70" t="str">
        <f>IF(M731=0,"",1+COUNTIF(会員コール!$A$1:$A$198,M731))</f>
        <v/>
      </c>
      <c r="I731" s="71"/>
      <c r="J731" s="71" t="str">
        <f t="shared" si="179"/>
        <v/>
      </c>
      <c r="K731" s="14"/>
      <c r="L731" s="49"/>
      <c r="M731">
        <f t="shared" si="180"/>
        <v>0</v>
      </c>
      <c r="N731"/>
      <c r="O731" s="1"/>
      <c r="P731" s="2"/>
    </row>
    <row r="732" spans="1:16">
      <c r="A732" s="13"/>
      <c r="B732" s="68" t="str">
        <f t="shared" si="174"/>
        <v/>
      </c>
      <c r="C732" s="69" t="str">
        <f t="shared" si="181"/>
        <v/>
      </c>
      <c r="D732" s="70" t="str">
        <f t="shared" si="175"/>
        <v/>
      </c>
      <c r="E732" s="70" t="str">
        <f t="shared" si="176"/>
        <v/>
      </c>
      <c r="F732" s="70" t="str">
        <f t="shared" si="177"/>
        <v/>
      </c>
      <c r="G732" s="70" t="str">
        <f t="shared" si="178"/>
        <v/>
      </c>
      <c r="H732" s="70" t="str">
        <f>IF(M732=0,"",1+COUNTIF(会員コール!$A$1:$A$198,M732))</f>
        <v/>
      </c>
      <c r="I732" s="71"/>
      <c r="J732" s="71" t="str">
        <f t="shared" si="179"/>
        <v/>
      </c>
      <c r="K732" s="14"/>
      <c r="L732" s="49"/>
      <c r="M732">
        <f t="shared" si="180"/>
        <v>0</v>
      </c>
      <c r="N732"/>
      <c r="O732" s="1"/>
      <c r="P732" s="2"/>
    </row>
    <row r="733" spans="1:16">
      <c r="A733" s="13"/>
      <c r="B733" s="68" t="str">
        <f t="shared" si="174"/>
        <v/>
      </c>
      <c r="C733" s="69" t="str">
        <f t="shared" si="181"/>
        <v/>
      </c>
      <c r="D733" s="70" t="str">
        <f t="shared" si="175"/>
        <v/>
      </c>
      <c r="E733" s="70" t="str">
        <f t="shared" si="176"/>
        <v/>
      </c>
      <c r="F733" s="70" t="str">
        <f t="shared" si="177"/>
        <v/>
      </c>
      <c r="G733" s="70" t="str">
        <f t="shared" si="178"/>
        <v/>
      </c>
      <c r="H733" s="70" t="str">
        <f>IF(M733=0,"",1+COUNTIF(会員コール!$A$1:$A$198,M733))</f>
        <v/>
      </c>
      <c r="I733" s="71"/>
      <c r="J733" s="71" t="str">
        <f t="shared" si="179"/>
        <v/>
      </c>
      <c r="K733" s="14"/>
      <c r="L733" s="49"/>
      <c r="M733">
        <f t="shared" si="180"/>
        <v>0</v>
      </c>
      <c r="N733"/>
      <c r="O733" s="1"/>
      <c r="P733" s="2"/>
    </row>
    <row r="734" spans="1:16">
      <c r="A734" s="13">
        <v>15</v>
      </c>
      <c r="B734" s="68" t="str">
        <f t="shared" si="174"/>
        <v/>
      </c>
      <c r="C734" s="69" t="str">
        <f t="shared" si="181"/>
        <v/>
      </c>
      <c r="D734" s="70" t="str">
        <f t="shared" si="175"/>
        <v/>
      </c>
      <c r="E734" s="70" t="str">
        <f t="shared" si="176"/>
        <v/>
      </c>
      <c r="F734" s="70" t="str">
        <f t="shared" si="177"/>
        <v/>
      </c>
      <c r="G734" s="70" t="str">
        <f t="shared" si="178"/>
        <v/>
      </c>
      <c r="H734" s="70" t="str">
        <f>IF(M734=0,"",1+COUNTIF(会員コール!$A$1:$A$198,M734))</f>
        <v/>
      </c>
      <c r="I734" s="71"/>
      <c r="J734" s="71" t="str">
        <f t="shared" si="179"/>
        <v/>
      </c>
      <c r="K734" s="14"/>
      <c r="L734" s="49"/>
      <c r="M734">
        <f t="shared" si="180"/>
        <v>0</v>
      </c>
      <c r="N734"/>
      <c r="O734" s="1"/>
      <c r="P734" s="2"/>
    </row>
    <row r="735" spans="1:16">
      <c r="A735" s="13"/>
      <c r="B735" s="68" t="str">
        <f t="shared" si="174"/>
        <v/>
      </c>
      <c r="C735" s="69" t="str">
        <f t="shared" si="181"/>
        <v/>
      </c>
      <c r="D735" s="70" t="str">
        <f t="shared" si="175"/>
        <v/>
      </c>
      <c r="E735" s="70" t="str">
        <f t="shared" si="176"/>
        <v/>
      </c>
      <c r="F735" s="70" t="str">
        <f t="shared" si="177"/>
        <v/>
      </c>
      <c r="G735" s="70" t="str">
        <f t="shared" si="178"/>
        <v/>
      </c>
      <c r="H735" s="70" t="str">
        <f>IF(M735=0,"",1+COUNTIF(会員コール!$A$1:$A$198,M735))</f>
        <v/>
      </c>
      <c r="I735" s="71"/>
      <c r="J735" s="71" t="str">
        <f t="shared" si="179"/>
        <v/>
      </c>
      <c r="K735" s="14"/>
      <c r="L735" s="49"/>
      <c r="M735">
        <f t="shared" si="180"/>
        <v>0</v>
      </c>
      <c r="N735"/>
      <c r="O735" s="1"/>
      <c r="P735" s="2"/>
    </row>
    <row r="736" spans="1:16">
      <c r="A736" s="13"/>
      <c r="B736" s="68" t="str">
        <f t="shared" si="174"/>
        <v/>
      </c>
      <c r="C736" s="69" t="str">
        <f t="shared" si="181"/>
        <v/>
      </c>
      <c r="D736" s="70" t="str">
        <f t="shared" si="175"/>
        <v/>
      </c>
      <c r="E736" s="70" t="str">
        <f t="shared" si="176"/>
        <v/>
      </c>
      <c r="F736" s="70" t="str">
        <f t="shared" si="177"/>
        <v/>
      </c>
      <c r="G736" s="70" t="str">
        <f t="shared" si="178"/>
        <v/>
      </c>
      <c r="H736" s="70" t="str">
        <f>IF(M736=0,"",1+COUNTIF(会員コール!$A$1:$A$198,M736))</f>
        <v/>
      </c>
      <c r="I736" s="71"/>
      <c r="J736" s="71" t="str">
        <f t="shared" si="179"/>
        <v/>
      </c>
      <c r="K736" s="14"/>
      <c r="L736" s="15"/>
      <c r="M736">
        <f t="shared" si="180"/>
        <v>0</v>
      </c>
      <c r="N736"/>
      <c r="O736" s="1"/>
      <c r="P736" s="2"/>
    </row>
    <row r="737" spans="1:16">
      <c r="A737" s="13"/>
      <c r="B737" s="72" t="str">
        <f t="shared" si="174"/>
        <v/>
      </c>
      <c r="C737" s="69" t="str">
        <f t="shared" si="181"/>
        <v/>
      </c>
      <c r="D737" s="73" t="str">
        <f t="shared" si="175"/>
        <v/>
      </c>
      <c r="E737" s="73" t="str">
        <f t="shared" si="176"/>
        <v/>
      </c>
      <c r="F737" s="73" t="str">
        <f t="shared" si="177"/>
        <v/>
      </c>
      <c r="G737" s="73" t="str">
        <f t="shared" si="178"/>
        <v/>
      </c>
      <c r="H737" s="73" t="str">
        <f>IF(M737=0,"",1+COUNTIF(会員コール!$A$1:$A$198,M737))</f>
        <v/>
      </c>
      <c r="I737" s="74"/>
      <c r="J737" s="74" t="str">
        <f t="shared" si="179"/>
        <v/>
      </c>
      <c r="K737" s="14"/>
      <c r="L737" s="15"/>
      <c r="M737">
        <f t="shared" si="180"/>
        <v>0</v>
      </c>
      <c r="N737"/>
      <c r="O737" s="1"/>
      <c r="P737" s="2"/>
    </row>
    <row r="738" spans="1:16">
      <c r="A738" s="13"/>
      <c r="B738" s="68" t="str">
        <f t="shared" si="174"/>
        <v/>
      </c>
      <c r="C738" s="69" t="str">
        <f t="shared" si="181"/>
        <v/>
      </c>
      <c r="D738" s="70" t="str">
        <f t="shared" si="175"/>
        <v/>
      </c>
      <c r="E738" s="70" t="str">
        <f t="shared" si="176"/>
        <v/>
      </c>
      <c r="F738" s="70" t="str">
        <f t="shared" si="177"/>
        <v/>
      </c>
      <c r="G738" s="70" t="str">
        <f t="shared" si="178"/>
        <v/>
      </c>
      <c r="H738" s="70" t="str">
        <f>IF(M738=0,"",1+COUNTIF(会員コール!$A$1:$A$198,M738))</f>
        <v/>
      </c>
      <c r="I738" s="71"/>
      <c r="J738" s="71" t="str">
        <f t="shared" si="179"/>
        <v/>
      </c>
      <c r="K738" s="14"/>
      <c r="L738" s="15"/>
      <c r="M738">
        <f t="shared" si="180"/>
        <v>0</v>
      </c>
      <c r="N738"/>
      <c r="O738" s="1"/>
      <c r="P738" s="2"/>
    </row>
    <row r="739" spans="1:16">
      <c r="A739" s="13">
        <v>20</v>
      </c>
      <c r="B739" s="68" t="str">
        <f t="shared" si="174"/>
        <v/>
      </c>
      <c r="C739" s="69" t="str">
        <f t="shared" si="181"/>
        <v/>
      </c>
      <c r="D739" s="70" t="str">
        <f t="shared" si="175"/>
        <v/>
      </c>
      <c r="E739" s="70" t="str">
        <f t="shared" si="176"/>
        <v/>
      </c>
      <c r="F739" s="70" t="str">
        <f t="shared" si="177"/>
        <v/>
      </c>
      <c r="G739" s="70" t="str">
        <f t="shared" si="178"/>
        <v/>
      </c>
      <c r="H739" s="70" t="str">
        <f>IF(M739=0,"",1+COUNTIF(会員コール!$A$1:$A$198,M739))</f>
        <v/>
      </c>
      <c r="I739" s="71"/>
      <c r="J739" s="71" t="str">
        <f t="shared" si="179"/>
        <v/>
      </c>
      <c r="K739" s="14"/>
      <c r="L739" s="15"/>
      <c r="M739">
        <f t="shared" si="180"/>
        <v>0</v>
      </c>
      <c r="N739"/>
      <c r="O739" s="1"/>
      <c r="P739" s="2"/>
    </row>
    <row r="740" spans="1:16">
      <c r="A740" s="13"/>
      <c r="B740" s="68" t="str">
        <f t="shared" si="174"/>
        <v/>
      </c>
      <c r="C740" s="69" t="str">
        <f t="shared" si="181"/>
        <v/>
      </c>
      <c r="D740" s="70" t="str">
        <f t="shared" si="175"/>
        <v/>
      </c>
      <c r="E740" s="70" t="str">
        <f t="shared" si="176"/>
        <v/>
      </c>
      <c r="F740" s="70" t="str">
        <f t="shared" si="177"/>
        <v/>
      </c>
      <c r="G740" s="70" t="str">
        <f t="shared" si="178"/>
        <v/>
      </c>
      <c r="H740" s="70" t="str">
        <f>IF(M740=0,"",1+COUNTIF(会員コール!$A$1:$A$198,M740))</f>
        <v/>
      </c>
      <c r="I740" s="71"/>
      <c r="J740" s="71" t="str">
        <f t="shared" si="179"/>
        <v/>
      </c>
      <c r="K740" s="14"/>
      <c r="L740" s="15"/>
      <c r="M740">
        <f t="shared" si="180"/>
        <v>0</v>
      </c>
      <c r="N740"/>
      <c r="O740" s="1"/>
      <c r="P740" s="2"/>
    </row>
    <row r="741" spans="1:16">
      <c r="A741" s="13"/>
      <c r="B741" s="68" t="str">
        <f t="shared" si="174"/>
        <v/>
      </c>
      <c r="C741" s="69" t="str">
        <f t="shared" si="181"/>
        <v/>
      </c>
      <c r="D741" s="70" t="str">
        <f t="shared" si="175"/>
        <v/>
      </c>
      <c r="E741" s="70" t="str">
        <f t="shared" si="176"/>
        <v/>
      </c>
      <c r="F741" s="70" t="str">
        <f t="shared" si="177"/>
        <v/>
      </c>
      <c r="G741" s="70" t="str">
        <f t="shared" si="178"/>
        <v/>
      </c>
      <c r="H741" s="70" t="str">
        <f>IF(M741=0,"",1+COUNTIF(会員コール!$A$1:$A$198,M741))</f>
        <v/>
      </c>
      <c r="I741" s="71"/>
      <c r="J741" s="71" t="str">
        <f t="shared" si="179"/>
        <v/>
      </c>
      <c r="K741" s="14"/>
      <c r="L741" s="15"/>
      <c r="M741">
        <f t="shared" si="180"/>
        <v>0</v>
      </c>
      <c r="N741"/>
      <c r="O741" s="1"/>
      <c r="P741" s="2"/>
    </row>
    <row r="742" spans="1:16">
      <c r="A742" s="13"/>
      <c r="B742" s="68" t="str">
        <f t="shared" si="174"/>
        <v/>
      </c>
      <c r="C742" s="69" t="str">
        <f t="shared" si="181"/>
        <v/>
      </c>
      <c r="D742" s="70" t="str">
        <f t="shared" si="175"/>
        <v/>
      </c>
      <c r="E742" s="70" t="str">
        <f t="shared" si="176"/>
        <v/>
      </c>
      <c r="F742" s="70" t="str">
        <f t="shared" si="177"/>
        <v/>
      </c>
      <c r="G742" s="70" t="str">
        <f t="shared" si="178"/>
        <v/>
      </c>
      <c r="H742" s="70" t="str">
        <f>IF(M742=0,"",1+COUNTIF(会員コール!$A$1:$A$198,M742))</f>
        <v/>
      </c>
      <c r="I742" s="71"/>
      <c r="J742" s="71" t="str">
        <f t="shared" si="179"/>
        <v/>
      </c>
      <c r="K742" s="14"/>
      <c r="L742" s="15"/>
      <c r="M742">
        <f t="shared" si="180"/>
        <v>0</v>
      </c>
      <c r="N742"/>
      <c r="O742" s="1"/>
      <c r="P742" s="2"/>
    </row>
    <row r="743" spans="1:16">
      <c r="A743" s="13"/>
      <c r="B743" s="68" t="str">
        <f t="shared" si="174"/>
        <v/>
      </c>
      <c r="C743" s="69" t="str">
        <f t="shared" si="181"/>
        <v/>
      </c>
      <c r="D743" s="70" t="str">
        <f t="shared" si="175"/>
        <v/>
      </c>
      <c r="E743" s="70" t="str">
        <f t="shared" si="176"/>
        <v/>
      </c>
      <c r="F743" s="70" t="str">
        <f t="shared" si="177"/>
        <v/>
      </c>
      <c r="G743" s="70" t="str">
        <f t="shared" si="178"/>
        <v/>
      </c>
      <c r="H743" s="70" t="str">
        <f>IF(M743=0,"",1+COUNTIF(会員コール!$A$1:$A$198,M743))</f>
        <v/>
      </c>
      <c r="I743" s="71"/>
      <c r="J743" s="71" t="str">
        <f t="shared" si="179"/>
        <v/>
      </c>
      <c r="K743" s="14"/>
      <c r="L743" s="15"/>
      <c r="M743">
        <f t="shared" si="180"/>
        <v>0</v>
      </c>
      <c r="N743"/>
      <c r="O743" s="1"/>
      <c r="P743" s="2"/>
    </row>
    <row r="744" spans="1:16">
      <c r="A744" s="13">
        <v>25</v>
      </c>
      <c r="B744" s="68" t="str">
        <f t="shared" si="174"/>
        <v/>
      </c>
      <c r="C744" s="69" t="str">
        <f t="shared" si="181"/>
        <v/>
      </c>
      <c r="D744" s="70" t="str">
        <f t="shared" si="175"/>
        <v/>
      </c>
      <c r="E744" s="70" t="str">
        <f t="shared" si="176"/>
        <v/>
      </c>
      <c r="F744" s="70" t="str">
        <f t="shared" si="177"/>
        <v/>
      </c>
      <c r="G744" s="70" t="str">
        <f t="shared" si="178"/>
        <v/>
      </c>
      <c r="H744" s="70" t="str">
        <f>IF(M744=0,"",1+COUNTIF(会員コール!$A$1:$A$198,M744))</f>
        <v/>
      </c>
      <c r="I744" s="71"/>
      <c r="J744" s="71" t="str">
        <f t="shared" si="179"/>
        <v/>
      </c>
      <c r="K744" s="14"/>
      <c r="L744" s="15"/>
      <c r="M744">
        <f t="shared" si="180"/>
        <v>0</v>
      </c>
      <c r="N744"/>
      <c r="O744" s="1"/>
      <c r="P744" s="2"/>
    </row>
    <row r="745" spans="1:16">
      <c r="A745" s="13"/>
      <c r="B745" s="72" t="str">
        <f t="shared" si="174"/>
        <v/>
      </c>
      <c r="C745" s="69" t="str">
        <f t="shared" si="181"/>
        <v/>
      </c>
      <c r="D745" s="73" t="str">
        <f t="shared" si="175"/>
        <v/>
      </c>
      <c r="E745" s="73" t="str">
        <f t="shared" si="176"/>
        <v/>
      </c>
      <c r="F745" s="73" t="str">
        <f t="shared" si="177"/>
        <v/>
      </c>
      <c r="G745" s="73" t="str">
        <f t="shared" si="178"/>
        <v/>
      </c>
      <c r="H745" s="73" t="str">
        <f>IF(M745=0,"",1+COUNTIF(会員コール!$A$1:$A$198,M745))</f>
        <v/>
      </c>
      <c r="I745" s="74"/>
      <c r="J745" s="74" t="str">
        <f t="shared" si="179"/>
        <v/>
      </c>
      <c r="K745" s="14"/>
      <c r="L745" s="15"/>
      <c r="M745">
        <f t="shared" si="180"/>
        <v>0</v>
      </c>
      <c r="N745"/>
      <c r="O745" s="1"/>
      <c r="P745" s="2"/>
    </row>
    <row r="746" spans="1:16">
      <c r="A746" s="13"/>
      <c r="B746" s="68" t="str">
        <f t="shared" si="174"/>
        <v/>
      </c>
      <c r="C746" s="69" t="str">
        <f t="shared" si="181"/>
        <v/>
      </c>
      <c r="D746" s="70" t="str">
        <f t="shared" si="175"/>
        <v/>
      </c>
      <c r="E746" s="70" t="str">
        <f t="shared" si="176"/>
        <v/>
      </c>
      <c r="F746" s="70" t="str">
        <f t="shared" si="177"/>
        <v/>
      </c>
      <c r="G746" s="70" t="str">
        <f t="shared" si="178"/>
        <v/>
      </c>
      <c r="H746" s="70" t="str">
        <f>IF(M746=0,"",1+COUNTIF(会員コール!$A$1:$A$198,M746))</f>
        <v/>
      </c>
      <c r="I746" s="71"/>
      <c r="J746" s="71" t="str">
        <f t="shared" si="179"/>
        <v/>
      </c>
      <c r="K746" s="14"/>
      <c r="L746" s="15"/>
      <c r="M746">
        <f t="shared" si="180"/>
        <v>0</v>
      </c>
      <c r="N746"/>
      <c r="O746" s="1"/>
      <c r="P746" s="2"/>
    </row>
    <row r="747" spans="1:16">
      <c r="A747" s="13"/>
      <c r="B747" s="72" t="str">
        <f t="shared" si="174"/>
        <v/>
      </c>
      <c r="C747" s="69" t="str">
        <f t="shared" si="181"/>
        <v/>
      </c>
      <c r="D747" s="73" t="str">
        <f t="shared" si="175"/>
        <v/>
      </c>
      <c r="E747" s="73" t="str">
        <f t="shared" si="176"/>
        <v/>
      </c>
      <c r="F747" s="73" t="str">
        <f t="shared" si="177"/>
        <v/>
      </c>
      <c r="G747" s="73" t="str">
        <f t="shared" si="178"/>
        <v/>
      </c>
      <c r="H747" s="73" t="str">
        <f>IF(M747=0,"",1+COUNTIF(会員コール!$A$1:$A$198,M747))</f>
        <v/>
      </c>
      <c r="I747" s="74"/>
      <c r="J747" s="74" t="str">
        <f t="shared" si="179"/>
        <v/>
      </c>
      <c r="K747" s="14"/>
      <c r="L747" s="15"/>
      <c r="M747">
        <f t="shared" si="180"/>
        <v>0</v>
      </c>
      <c r="N747"/>
      <c r="O747" s="1"/>
      <c r="P747" s="2"/>
    </row>
    <row r="748" spans="1:16">
      <c r="A748" s="13"/>
      <c r="B748" s="68" t="str">
        <f t="shared" si="174"/>
        <v/>
      </c>
      <c r="C748" s="69" t="str">
        <f t="shared" si="181"/>
        <v/>
      </c>
      <c r="D748" s="70" t="str">
        <f t="shared" si="175"/>
        <v/>
      </c>
      <c r="E748" s="70" t="str">
        <f t="shared" si="176"/>
        <v/>
      </c>
      <c r="F748" s="70" t="str">
        <f t="shared" si="177"/>
        <v/>
      </c>
      <c r="G748" s="70" t="str">
        <f t="shared" si="178"/>
        <v/>
      </c>
      <c r="H748" s="70" t="str">
        <f>IF(M748=0,"",1+COUNTIF(会員コール!$A$1:$A$198,M748))</f>
        <v/>
      </c>
      <c r="I748" s="71"/>
      <c r="J748" s="71" t="str">
        <f t="shared" si="179"/>
        <v/>
      </c>
      <c r="K748" s="14"/>
      <c r="L748" s="15"/>
      <c r="M748">
        <f t="shared" si="180"/>
        <v>0</v>
      </c>
      <c r="N748"/>
      <c r="O748" s="1"/>
      <c r="P748" s="2"/>
    </row>
    <row r="749" spans="1:16">
      <c r="A749" s="13">
        <v>30</v>
      </c>
      <c r="B749" s="72" t="str">
        <f t="shared" si="174"/>
        <v/>
      </c>
      <c r="C749" s="69" t="str">
        <f t="shared" si="181"/>
        <v/>
      </c>
      <c r="D749" s="73" t="str">
        <f t="shared" si="175"/>
        <v/>
      </c>
      <c r="E749" s="73" t="str">
        <f t="shared" si="176"/>
        <v/>
      </c>
      <c r="F749" s="73" t="str">
        <f t="shared" si="177"/>
        <v/>
      </c>
      <c r="G749" s="73" t="str">
        <f t="shared" si="178"/>
        <v/>
      </c>
      <c r="H749" s="73" t="str">
        <f>IF(M749=0,"",1+COUNTIF(会員コール!$A$1:$A$198,M749))</f>
        <v/>
      </c>
      <c r="I749" s="74"/>
      <c r="J749" s="74" t="str">
        <f t="shared" si="179"/>
        <v/>
      </c>
      <c r="K749" s="14"/>
      <c r="L749" s="15"/>
      <c r="M749">
        <f t="shared" si="180"/>
        <v>0</v>
      </c>
      <c r="N749"/>
      <c r="O749" s="1"/>
      <c r="P749" s="2"/>
    </row>
    <row r="750" spans="1:16">
      <c r="A750" s="13"/>
      <c r="B750" s="68" t="str">
        <f t="shared" si="174"/>
        <v/>
      </c>
      <c r="C750" s="69" t="str">
        <f t="shared" si="181"/>
        <v/>
      </c>
      <c r="D750" s="70" t="str">
        <f t="shared" si="175"/>
        <v/>
      </c>
      <c r="E750" s="70" t="str">
        <f t="shared" si="176"/>
        <v/>
      </c>
      <c r="F750" s="70" t="str">
        <f t="shared" si="177"/>
        <v/>
      </c>
      <c r="G750" s="70" t="str">
        <f t="shared" si="178"/>
        <v/>
      </c>
      <c r="H750" s="70" t="str">
        <f>IF(M750=0,"",1+COUNTIF(会員コール!$A$1:$A$198,M750))</f>
        <v/>
      </c>
      <c r="I750" s="71"/>
      <c r="J750" s="71" t="str">
        <f t="shared" si="179"/>
        <v/>
      </c>
      <c r="K750" s="14"/>
      <c r="L750" s="15"/>
      <c r="M750">
        <f t="shared" si="180"/>
        <v>0</v>
      </c>
      <c r="N750"/>
      <c r="O750" s="1"/>
      <c r="P750" s="2"/>
    </row>
    <row r="751" spans="1:16">
      <c r="A751" s="13"/>
      <c r="B751" s="72" t="str">
        <f t="shared" si="174"/>
        <v/>
      </c>
      <c r="C751" s="69" t="str">
        <f t="shared" si="181"/>
        <v/>
      </c>
      <c r="D751" s="73" t="str">
        <f t="shared" si="175"/>
        <v/>
      </c>
      <c r="E751" s="73" t="str">
        <f t="shared" si="176"/>
        <v/>
      </c>
      <c r="F751" s="73" t="str">
        <f t="shared" si="177"/>
        <v/>
      </c>
      <c r="G751" s="73" t="str">
        <f t="shared" si="178"/>
        <v/>
      </c>
      <c r="H751" s="73" t="str">
        <f>IF(M751=0,"",1+COUNTIF(会員コール!$A$1:$A$198,M751))</f>
        <v/>
      </c>
      <c r="I751" s="74"/>
      <c r="J751" s="74" t="str">
        <f t="shared" si="179"/>
        <v/>
      </c>
      <c r="K751" s="14"/>
      <c r="L751" s="15"/>
      <c r="M751">
        <f t="shared" si="180"/>
        <v>0</v>
      </c>
      <c r="N751"/>
      <c r="O751" s="1"/>
      <c r="P751" s="2"/>
    </row>
    <row r="752" spans="1:16">
      <c r="A752" s="13"/>
      <c r="B752" s="68" t="str">
        <f t="shared" si="174"/>
        <v/>
      </c>
      <c r="C752" s="69" t="str">
        <f t="shared" si="181"/>
        <v/>
      </c>
      <c r="D752" s="70" t="str">
        <f t="shared" si="175"/>
        <v/>
      </c>
      <c r="E752" s="70" t="str">
        <f t="shared" si="176"/>
        <v/>
      </c>
      <c r="F752" s="70" t="str">
        <f t="shared" si="177"/>
        <v/>
      </c>
      <c r="G752" s="70" t="str">
        <f t="shared" si="178"/>
        <v/>
      </c>
      <c r="H752" s="70" t="str">
        <f>IF(M752=0,"",1+COUNTIF(会員コール!$A$1:$A$198,M752))</f>
        <v/>
      </c>
      <c r="I752" s="71"/>
      <c r="J752" s="71" t="str">
        <f t="shared" si="179"/>
        <v/>
      </c>
      <c r="K752" s="14"/>
      <c r="L752" s="15"/>
      <c r="M752">
        <f t="shared" si="180"/>
        <v>0</v>
      </c>
      <c r="N752"/>
      <c r="O752" s="1"/>
      <c r="P752" s="2"/>
    </row>
    <row r="753" spans="1:16">
      <c r="A753" s="13"/>
      <c r="B753" s="72" t="str">
        <f t="shared" si="174"/>
        <v/>
      </c>
      <c r="C753" s="69" t="str">
        <f t="shared" si="181"/>
        <v/>
      </c>
      <c r="D753" s="73" t="str">
        <f t="shared" si="175"/>
        <v/>
      </c>
      <c r="E753" s="73" t="str">
        <f t="shared" si="176"/>
        <v/>
      </c>
      <c r="F753" s="73" t="str">
        <f t="shared" si="177"/>
        <v/>
      </c>
      <c r="G753" s="73" t="str">
        <f t="shared" si="178"/>
        <v/>
      </c>
      <c r="H753" s="73" t="str">
        <f>IF(M753=0,"",1+COUNTIF(会員コール!$A$1:$A$198,M753))</f>
        <v/>
      </c>
      <c r="I753" s="74"/>
      <c r="J753" s="74" t="str">
        <f t="shared" si="179"/>
        <v/>
      </c>
      <c r="K753" s="14"/>
      <c r="L753" s="15"/>
      <c r="M753">
        <f t="shared" si="180"/>
        <v>0</v>
      </c>
      <c r="N753"/>
      <c r="O753" s="1"/>
      <c r="P753" s="2"/>
    </row>
    <row r="754" spans="1:16">
      <c r="A754" s="13">
        <v>35</v>
      </c>
      <c r="B754" s="68" t="str">
        <f t="shared" si="174"/>
        <v/>
      </c>
      <c r="C754" s="69" t="str">
        <f t="shared" si="181"/>
        <v/>
      </c>
      <c r="D754" s="70" t="str">
        <f t="shared" si="175"/>
        <v/>
      </c>
      <c r="E754" s="70" t="str">
        <f t="shared" si="176"/>
        <v/>
      </c>
      <c r="F754" s="70" t="str">
        <f t="shared" si="177"/>
        <v/>
      </c>
      <c r="G754" s="70" t="str">
        <f t="shared" si="178"/>
        <v/>
      </c>
      <c r="H754" s="70" t="str">
        <f>IF(M754=0,"",1+COUNTIF(会員コール!$A$1:$A$198,M754))</f>
        <v/>
      </c>
      <c r="I754" s="71"/>
      <c r="J754" s="71" t="str">
        <f t="shared" si="179"/>
        <v/>
      </c>
      <c r="K754" s="14"/>
      <c r="L754" s="15"/>
      <c r="M754">
        <f t="shared" si="180"/>
        <v>0</v>
      </c>
      <c r="N754"/>
      <c r="O754" s="1"/>
      <c r="P754" s="2"/>
    </row>
    <row r="755" spans="1:16">
      <c r="A755" s="13"/>
      <c r="B755" s="72" t="str">
        <f t="shared" si="174"/>
        <v/>
      </c>
      <c r="C755" s="69" t="str">
        <f t="shared" si="181"/>
        <v/>
      </c>
      <c r="D755" s="73" t="str">
        <f t="shared" si="175"/>
        <v/>
      </c>
      <c r="E755" s="73" t="str">
        <f t="shared" si="176"/>
        <v/>
      </c>
      <c r="F755" s="73" t="str">
        <f t="shared" si="177"/>
        <v/>
      </c>
      <c r="G755" s="73" t="str">
        <f t="shared" si="178"/>
        <v/>
      </c>
      <c r="H755" s="73" t="str">
        <f>IF(M755=0,"",1+COUNTIF(会員コール!$A$1:$A$198,M755))</f>
        <v/>
      </c>
      <c r="I755" s="74"/>
      <c r="J755" s="74" t="str">
        <f t="shared" si="179"/>
        <v/>
      </c>
      <c r="K755" s="14"/>
      <c r="L755" s="15"/>
      <c r="M755">
        <f t="shared" si="180"/>
        <v>0</v>
      </c>
      <c r="N755"/>
      <c r="O755" s="1"/>
      <c r="P755" s="2"/>
    </row>
    <row r="756" spans="1:16">
      <c r="A756" s="13"/>
      <c r="B756" s="68" t="str">
        <f t="shared" si="174"/>
        <v/>
      </c>
      <c r="C756" s="69" t="str">
        <f t="shared" si="181"/>
        <v/>
      </c>
      <c r="D756" s="70" t="str">
        <f t="shared" si="175"/>
        <v/>
      </c>
      <c r="E756" s="70" t="str">
        <f t="shared" si="176"/>
        <v/>
      </c>
      <c r="F756" s="70" t="str">
        <f t="shared" si="177"/>
        <v/>
      </c>
      <c r="G756" s="70" t="str">
        <f t="shared" si="178"/>
        <v/>
      </c>
      <c r="H756" s="70" t="str">
        <f>IF(M756=0,"",1+COUNTIF(会員コール!$A$1:$A$198,M756))</f>
        <v/>
      </c>
      <c r="I756" s="71"/>
      <c r="J756" s="71" t="str">
        <f t="shared" si="179"/>
        <v/>
      </c>
      <c r="K756" s="14"/>
      <c r="L756" s="15"/>
      <c r="M756">
        <f t="shared" si="180"/>
        <v>0</v>
      </c>
      <c r="N756"/>
      <c r="O756" s="1"/>
      <c r="P756" s="2"/>
    </row>
    <row r="757" spans="1:16">
      <c r="A757" s="13"/>
      <c r="B757" s="72" t="str">
        <f t="shared" si="174"/>
        <v/>
      </c>
      <c r="C757" s="69" t="str">
        <f t="shared" si="181"/>
        <v/>
      </c>
      <c r="D757" s="73" t="str">
        <f t="shared" si="175"/>
        <v/>
      </c>
      <c r="E757" s="73" t="str">
        <f t="shared" si="176"/>
        <v/>
      </c>
      <c r="F757" s="73" t="str">
        <f t="shared" si="177"/>
        <v/>
      </c>
      <c r="G757" s="73" t="str">
        <f t="shared" si="178"/>
        <v/>
      </c>
      <c r="H757" s="73" t="str">
        <f>IF(M757=0,"",1+COUNTIF(会員コール!$A$1:$A$198,M757))</f>
        <v/>
      </c>
      <c r="I757" s="74"/>
      <c r="J757" s="74" t="str">
        <f t="shared" si="179"/>
        <v/>
      </c>
      <c r="K757" s="14"/>
      <c r="L757" s="15"/>
      <c r="M757">
        <f t="shared" si="180"/>
        <v>0</v>
      </c>
      <c r="N757"/>
      <c r="O757" s="1"/>
      <c r="P757" s="2"/>
    </row>
    <row r="758" spans="1:16">
      <c r="A758" s="13"/>
      <c r="B758" s="68" t="str">
        <f t="shared" si="174"/>
        <v/>
      </c>
      <c r="C758" s="69" t="str">
        <f t="shared" si="181"/>
        <v/>
      </c>
      <c r="D758" s="70" t="str">
        <f t="shared" si="175"/>
        <v/>
      </c>
      <c r="E758" s="70" t="str">
        <f t="shared" si="176"/>
        <v/>
      </c>
      <c r="F758" s="70" t="str">
        <f t="shared" si="177"/>
        <v/>
      </c>
      <c r="G758" s="70" t="str">
        <f t="shared" si="178"/>
        <v/>
      </c>
      <c r="H758" s="70" t="str">
        <f>IF(M758=0,"",1+COUNTIF(会員コール!$A$1:$A$198,M758))</f>
        <v/>
      </c>
      <c r="I758" s="71"/>
      <c r="J758" s="71" t="str">
        <f t="shared" si="179"/>
        <v/>
      </c>
      <c r="K758" s="14"/>
      <c r="L758" s="15"/>
      <c r="M758">
        <f t="shared" si="180"/>
        <v>0</v>
      </c>
      <c r="N758"/>
      <c r="O758" s="1"/>
      <c r="P758" s="2"/>
    </row>
    <row r="759" spans="1:16">
      <c r="A759" s="13">
        <v>40</v>
      </c>
      <c r="B759" s="72" t="str">
        <f t="shared" si="174"/>
        <v/>
      </c>
      <c r="C759" s="69" t="str">
        <f t="shared" si="181"/>
        <v/>
      </c>
      <c r="D759" s="73" t="str">
        <f t="shared" si="175"/>
        <v/>
      </c>
      <c r="E759" s="73" t="str">
        <f t="shared" si="176"/>
        <v/>
      </c>
      <c r="F759" s="73" t="str">
        <f t="shared" si="177"/>
        <v/>
      </c>
      <c r="G759" s="73" t="str">
        <f t="shared" si="178"/>
        <v/>
      </c>
      <c r="H759" s="73" t="str">
        <f>IF(M759=0,"",1+COUNTIF(会員コール!$A$1:$A$198,M759))</f>
        <v/>
      </c>
      <c r="I759" s="74"/>
      <c r="J759" s="74" t="str">
        <f t="shared" si="179"/>
        <v/>
      </c>
      <c r="K759" s="14"/>
      <c r="L759" s="15"/>
      <c r="M759">
        <f t="shared" si="180"/>
        <v>0</v>
      </c>
      <c r="N759"/>
      <c r="O759" s="1"/>
      <c r="P759" s="2"/>
    </row>
    <row r="760" spans="1:16">
      <c r="A760" s="13"/>
      <c r="B760" s="68" t="str">
        <f t="shared" si="174"/>
        <v/>
      </c>
      <c r="C760" s="69" t="str">
        <f t="shared" si="181"/>
        <v/>
      </c>
      <c r="D760" s="70" t="str">
        <f t="shared" si="175"/>
        <v/>
      </c>
      <c r="E760" s="70" t="str">
        <f t="shared" si="176"/>
        <v/>
      </c>
      <c r="F760" s="70" t="str">
        <f t="shared" si="177"/>
        <v/>
      </c>
      <c r="G760" s="70" t="str">
        <f t="shared" si="178"/>
        <v/>
      </c>
      <c r="H760" s="70" t="str">
        <f>IF(M760=0,"",1+COUNTIF(会員コール!$A$1:$A$198,M760))</f>
        <v/>
      </c>
      <c r="I760" s="71"/>
      <c r="J760" s="71" t="str">
        <f t="shared" si="179"/>
        <v/>
      </c>
      <c r="K760" s="14"/>
      <c r="L760" s="15"/>
      <c r="M760">
        <f t="shared" si="180"/>
        <v>0</v>
      </c>
      <c r="N760"/>
      <c r="O760" s="1"/>
      <c r="P760" s="2"/>
    </row>
    <row r="761" spans="1:16">
      <c r="A761" s="13"/>
      <c r="B761" s="68" t="str">
        <f t="shared" si="174"/>
        <v/>
      </c>
      <c r="C761" s="69" t="str">
        <f t="shared" si="181"/>
        <v/>
      </c>
      <c r="D761" s="70" t="str">
        <f t="shared" si="175"/>
        <v/>
      </c>
      <c r="E761" s="70" t="str">
        <f t="shared" si="176"/>
        <v/>
      </c>
      <c r="F761" s="70" t="str">
        <f t="shared" si="177"/>
        <v/>
      </c>
      <c r="G761" s="70" t="str">
        <f t="shared" si="178"/>
        <v/>
      </c>
      <c r="H761" s="70" t="str">
        <f>IF(M761=0,"",1+COUNTIF(会員コール!$A$1:$A$198,M761))</f>
        <v/>
      </c>
      <c r="I761" s="71"/>
      <c r="J761" s="71" t="str">
        <f t="shared" si="179"/>
        <v/>
      </c>
      <c r="K761" s="14"/>
      <c r="L761" s="15"/>
      <c r="M761">
        <f t="shared" si="180"/>
        <v>0</v>
      </c>
      <c r="N761"/>
      <c r="O761" s="1"/>
      <c r="P761" s="2"/>
    </row>
    <row r="762" spans="1:16">
      <c r="A762" s="13"/>
      <c r="B762" s="72" t="str">
        <f t="shared" si="174"/>
        <v/>
      </c>
      <c r="C762" s="69" t="str">
        <f t="shared" si="181"/>
        <v/>
      </c>
      <c r="D762" s="73" t="str">
        <f t="shared" si="175"/>
        <v/>
      </c>
      <c r="E762" s="73" t="str">
        <f t="shared" si="176"/>
        <v/>
      </c>
      <c r="F762" s="73" t="str">
        <f t="shared" si="177"/>
        <v/>
      </c>
      <c r="G762" s="73" t="str">
        <f t="shared" si="178"/>
        <v/>
      </c>
      <c r="H762" s="73" t="str">
        <f>IF(M762=0,"",1+COUNTIF(会員コール!$A$1:$A$198,M762))</f>
        <v/>
      </c>
      <c r="I762" s="74"/>
      <c r="J762" s="74" t="str">
        <f t="shared" si="179"/>
        <v/>
      </c>
      <c r="K762" s="14"/>
      <c r="L762" s="15"/>
      <c r="M762">
        <f t="shared" si="180"/>
        <v>0</v>
      </c>
      <c r="N762"/>
      <c r="O762" s="1"/>
      <c r="P762" s="2"/>
    </row>
    <row r="763" spans="1:16">
      <c r="A763" s="13"/>
      <c r="B763" s="68" t="str">
        <f t="shared" si="174"/>
        <v/>
      </c>
      <c r="C763" s="69" t="str">
        <f t="shared" si="181"/>
        <v/>
      </c>
      <c r="D763" s="70" t="str">
        <f t="shared" si="175"/>
        <v/>
      </c>
      <c r="E763" s="70" t="str">
        <f t="shared" si="176"/>
        <v/>
      </c>
      <c r="F763" s="70" t="str">
        <f t="shared" si="177"/>
        <v/>
      </c>
      <c r="G763" s="70" t="str">
        <f t="shared" si="178"/>
        <v/>
      </c>
      <c r="H763" s="70" t="str">
        <f>IF(M763=0,"",1+COUNTIF(会員コール!$A$1:$A$198,M763))</f>
        <v/>
      </c>
      <c r="I763" s="71"/>
      <c r="J763" s="71" t="str">
        <f t="shared" si="179"/>
        <v/>
      </c>
      <c r="K763" s="14"/>
      <c r="L763" s="15"/>
      <c r="M763">
        <f t="shared" si="180"/>
        <v>0</v>
      </c>
      <c r="N763"/>
      <c r="O763" s="1"/>
      <c r="P763" s="2"/>
    </row>
    <row r="764" spans="1:16">
      <c r="A764" s="13">
        <v>45</v>
      </c>
      <c r="B764" s="72" t="str">
        <f t="shared" si="174"/>
        <v/>
      </c>
      <c r="C764" s="69" t="str">
        <f t="shared" si="181"/>
        <v/>
      </c>
      <c r="D764" s="73" t="str">
        <f t="shared" si="175"/>
        <v/>
      </c>
      <c r="E764" s="73" t="str">
        <f t="shared" si="176"/>
        <v/>
      </c>
      <c r="F764" s="73" t="str">
        <f t="shared" si="177"/>
        <v/>
      </c>
      <c r="G764" s="73" t="str">
        <f t="shared" si="178"/>
        <v/>
      </c>
      <c r="H764" s="73" t="str">
        <f>IF(M764=0,"",1+COUNTIF(会員コール!$A$1:$A$198,M764))</f>
        <v/>
      </c>
      <c r="I764" s="74"/>
      <c r="J764" s="74" t="str">
        <f t="shared" si="179"/>
        <v/>
      </c>
      <c r="K764" s="14"/>
      <c r="L764" s="15"/>
      <c r="M764">
        <f t="shared" si="180"/>
        <v>0</v>
      </c>
      <c r="N764"/>
      <c r="O764" s="1"/>
      <c r="P764" s="2"/>
    </row>
    <row r="765" spans="1:16">
      <c r="A765" s="13"/>
      <c r="B765" s="68" t="str">
        <f t="shared" si="174"/>
        <v/>
      </c>
      <c r="C765" s="69" t="str">
        <f t="shared" si="181"/>
        <v/>
      </c>
      <c r="D765" s="70" t="str">
        <f t="shared" si="175"/>
        <v/>
      </c>
      <c r="E765" s="70" t="str">
        <f t="shared" si="176"/>
        <v/>
      </c>
      <c r="F765" s="70" t="str">
        <f t="shared" si="177"/>
        <v/>
      </c>
      <c r="G765" s="70" t="str">
        <f t="shared" si="178"/>
        <v/>
      </c>
      <c r="H765" s="70" t="str">
        <f>IF(M765=0,"",1+COUNTIF(会員コール!$A$1:$A$198,M765))</f>
        <v/>
      </c>
      <c r="I765" s="71"/>
      <c r="J765" s="71" t="str">
        <f t="shared" si="179"/>
        <v/>
      </c>
      <c r="K765" s="14"/>
      <c r="L765" s="15"/>
      <c r="M765">
        <f t="shared" si="180"/>
        <v>0</v>
      </c>
      <c r="N765"/>
      <c r="O765" s="1"/>
      <c r="P765" s="2"/>
    </row>
    <row r="766" spans="1:16">
      <c r="A766" s="13"/>
      <c r="B766" s="72" t="str">
        <f t="shared" si="174"/>
        <v/>
      </c>
      <c r="C766" s="69" t="str">
        <f t="shared" si="181"/>
        <v/>
      </c>
      <c r="D766" s="73" t="str">
        <f t="shared" si="175"/>
        <v/>
      </c>
      <c r="E766" s="73" t="str">
        <f t="shared" si="176"/>
        <v/>
      </c>
      <c r="F766" s="73" t="str">
        <f t="shared" si="177"/>
        <v/>
      </c>
      <c r="G766" s="73" t="str">
        <f t="shared" si="178"/>
        <v/>
      </c>
      <c r="H766" s="73" t="str">
        <f>IF(M766=0,"",1+COUNTIF(会員コール!$A$1:$A$198,M766))</f>
        <v/>
      </c>
      <c r="I766" s="74"/>
      <c r="J766" s="74" t="str">
        <f t="shared" si="179"/>
        <v/>
      </c>
      <c r="K766" s="14"/>
      <c r="L766" s="15"/>
      <c r="M766">
        <f t="shared" si="180"/>
        <v>0</v>
      </c>
      <c r="N766"/>
      <c r="O766" s="1"/>
      <c r="P766" s="2"/>
    </row>
    <row r="767" spans="1:16">
      <c r="A767" s="13"/>
      <c r="B767" s="68" t="str">
        <f t="shared" si="174"/>
        <v/>
      </c>
      <c r="C767" s="69" t="str">
        <f t="shared" si="181"/>
        <v/>
      </c>
      <c r="D767" s="70" t="str">
        <f t="shared" si="175"/>
        <v/>
      </c>
      <c r="E767" s="70" t="str">
        <f t="shared" si="176"/>
        <v/>
      </c>
      <c r="F767" s="70" t="str">
        <f t="shared" si="177"/>
        <v/>
      </c>
      <c r="G767" s="70" t="str">
        <f t="shared" si="178"/>
        <v/>
      </c>
      <c r="H767" s="70" t="str">
        <f>IF(M767=0,"",1+COUNTIF(会員コール!$A$1:$A$198,M767))</f>
        <v/>
      </c>
      <c r="I767" s="71"/>
      <c r="J767" s="71" t="str">
        <f t="shared" si="179"/>
        <v/>
      </c>
      <c r="K767" s="14"/>
      <c r="L767" s="15"/>
      <c r="M767">
        <f t="shared" si="180"/>
        <v>0</v>
      </c>
      <c r="N767"/>
      <c r="O767" s="1"/>
      <c r="P767" s="2"/>
    </row>
    <row r="768" spans="1:16">
      <c r="A768" s="13"/>
      <c r="B768" s="68" t="str">
        <f t="shared" si="174"/>
        <v/>
      </c>
      <c r="C768" s="69" t="str">
        <f t="shared" si="181"/>
        <v/>
      </c>
      <c r="D768" s="70" t="str">
        <f t="shared" si="175"/>
        <v/>
      </c>
      <c r="E768" s="70" t="str">
        <f t="shared" si="176"/>
        <v/>
      </c>
      <c r="F768" s="70" t="str">
        <f t="shared" si="177"/>
        <v/>
      </c>
      <c r="G768" s="70" t="str">
        <f t="shared" si="178"/>
        <v/>
      </c>
      <c r="H768" s="70" t="str">
        <f>IF(M768=0,"",1+COUNTIF(会員コール!$A$1:$A$198,M768))</f>
        <v/>
      </c>
      <c r="I768" s="71"/>
      <c r="J768" s="71" t="str">
        <f t="shared" si="179"/>
        <v/>
      </c>
      <c r="K768" s="14"/>
      <c r="L768" s="15"/>
      <c r="M768">
        <f t="shared" si="180"/>
        <v>0</v>
      </c>
      <c r="N768"/>
      <c r="O768" s="1"/>
      <c r="P768" s="2"/>
    </row>
    <row r="769" spans="1:20">
      <c r="A769" s="13">
        <v>50</v>
      </c>
      <c r="B769" s="75" t="str">
        <f t="shared" si="174"/>
        <v/>
      </c>
      <c r="C769" s="76" t="str">
        <f>IF(P769="","",LEFT(P769,6))</f>
        <v/>
      </c>
      <c r="D769" s="77" t="str">
        <f t="shared" si="175"/>
        <v/>
      </c>
      <c r="E769" s="77" t="str">
        <f t="shared" si="176"/>
        <v/>
      </c>
      <c r="F769" s="77" t="str">
        <f t="shared" si="177"/>
        <v/>
      </c>
      <c r="G769" s="77" t="str">
        <f t="shared" si="178"/>
        <v/>
      </c>
      <c r="H769" s="77" t="str">
        <f>IF(M769=0,"",1+COUNTIF(会員コール!$A$1:$A$198,M769))</f>
        <v/>
      </c>
      <c r="I769" s="78"/>
      <c r="J769" s="78" t="str">
        <f t="shared" si="179"/>
        <v/>
      </c>
      <c r="K769" s="14"/>
      <c r="L769" s="15"/>
      <c r="M769">
        <f t="shared" si="180"/>
        <v>0</v>
      </c>
      <c r="N769"/>
      <c r="O769" s="1"/>
      <c r="P769" s="2"/>
    </row>
    <row r="770" spans="1:20">
      <c r="A770" s="13"/>
      <c r="B770" s="166" t="s">
        <v>7</v>
      </c>
      <c r="C770" s="167"/>
      <c r="D770" s="24">
        <f>50-COUNTBLANK(D720:D769)</f>
        <v>0</v>
      </c>
      <c r="E770" s="20"/>
      <c r="F770" s="21" t="s">
        <v>7</v>
      </c>
      <c r="G770" s="19"/>
      <c r="H770" s="25">
        <f>SUM(H720:H769)</f>
        <v>0</v>
      </c>
      <c r="I770" s="22"/>
      <c r="J770" s="22"/>
      <c r="K770" s="14"/>
      <c r="L770" s="15"/>
      <c r="N770"/>
      <c r="O770" s="1"/>
      <c r="P770" s="2"/>
    </row>
    <row r="771" spans="1:20" ht="14.25">
      <c r="A771" s="8"/>
      <c r="B771" s="168" t="s">
        <v>9</v>
      </c>
      <c r="C771" s="168"/>
      <c r="D771" s="168"/>
      <c r="E771" s="62" t="s">
        <v>135</v>
      </c>
      <c r="F771" s="50">
        <f>基本データ入力!$B$6</f>
        <v>2016</v>
      </c>
      <c r="G771" s="169" t="str">
        <f>基本データ入力!$B$4</f>
        <v>第13回　JARL横須賀ｸﾗﾌﾞﾏﾗｿﾝｺﾝﾃｽﾄ</v>
      </c>
      <c r="H771" s="169"/>
      <c r="I771" s="169"/>
      <c r="J771" s="169"/>
      <c r="K771" s="10"/>
      <c r="L771" s="8"/>
      <c r="M771" s="8"/>
      <c r="N771" s="9"/>
      <c r="O771" s="8"/>
      <c r="P771" s="8"/>
      <c r="Q771" s="8"/>
      <c r="R771" s="8"/>
      <c r="S771" s="8"/>
      <c r="T771" s="8"/>
    </row>
    <row r="772" spans="1:20">
      <c r="A772" s="8"/>
      <c r="B772" s="170" t="s">
        <v>10</v>
      </c>
      <c r="C772" s="170"/>
      <c r="D772" s="47" t="str">
        <f>基本データ入力!$B$8</f>
        <v>JA1QRZ</v>
      </c>
      <c r="E772" s="52" t="s">
        <v>136</v>
      </c>
      <c r="F772" s="47" t="s">
        <v>287</v>
      </c>
      <c r="G772" s="171" t="s">
        <v>137</v>
      </c>
      <c r="H772" s="171"/>
      <c r="I772" s="171"/>
      <c r="J772" s="53" t="s">
        <v>395</v>
      </c>
      <c r="K772" s="10"/>
      <c r="L772" s="8"/>
      <c r="M772" s="8"/>
      <c r="N772" s="9"/>
      <c r="O772" s="8"/>
      <c r="P772" s="8"/>
      <c r="Q772" s="8"/>
      <c r="R772" s="8"/>
      <c r="S772" s="8"/>
      <c r="T772" s="8"/>
    </row>
    <row r="773" spans="1:20">
      <c r="B773" s="88" t="s">
        <v>11</v>
      </c>
      <c r="C773" s="91" t="s">
        <v>411</v>
      </c>
      <c r="D773" s="88" t="s">
        <v>12</v>
      </c>
      <c r="E773" s="172" t="s">
        <v>13</v>
      </c>
      <c r="F773" s="172"/>
      <c r="G773" s="88" t="s">
        <v>14</v>
      </c>
      <c r="H773" s="17" t="s">
        <v>15</v>
      </c>
      <c r="I773" s="88" t="s">
        <v>16</v>
      </c>
      <c r="J773" s="88" t="s">
        <v>17</v>
      </c>
      <c r="L773" s="173" t="s">
        <v>134</v>
      </c>
      <c r="M773" s="174"/>
      <c r="N773" s="165" t="s">
        <v>31</v>
      </c>
      <c r="O773" s="165"/>
      <c r="P773" s="165"/>
      <c r="Q773" s="165"/>
      <c r="R773" s="165"/>
      <c r="S773" s="165"/>
      <c r="T773" s="165"/>
    </row>
    <row r="774" spans="1:20">
      <c r="B774" s="88" t="s">
        <v>8</v>
      </c>
      <c r="C774" s="91" t="s">
        <v>412</v>
      </c>
      <c r="D774" s="88" t="s">
        <v>0</v>
      </c>
      <c r="E774" s="88" t="s">
        <v>1</v>
      </c>
      <c r="F774" s="88" t="s">
        <v>2</v>
      </c>
      <c r="G774" s="88" t="s">
        <v>3</v>
      </c>
      <c r="H774" s="17" t="s">
        <v>4</v>
      </c>
      <c r="I774" s="88" t="s">
        <v>5</v>
      </c>
      <c r="J774" s="88" t="s">
        <v>6</v>
      </c>
      <c r="K774" s="4"/>
      <c r="L774" s="175"/>
      <c r="M774" s="176"/>
      <c r="N774" s="89" t="s">
        <v>33</v>
      </c>
      <c r="O774" s="89" t="s">
        <v>34</v>
      </c>
      <c r="P774" s="89" t="s">
        <v>35</v>
      </c>
      <c r="Q774" s="89" t="s">
        <v>36</v>
      </c>
      <c r="R774" s="89" t="s">
        <v>37</v>
      </c>
      <c r="S774" s="89" t="s">
        <v>38</v>
      </c>
      <c r="T774" s="89" t="s">
        <v>39</v>
      </c>
    </row>
    <row r="775" spans="1:20">
      <c r="A775" s="13">
        <v>1</v>
      </c>
      <c r="B775" s="64" t="str">
        <f t="shared" ref="B775:B824" si="182">IF(O775="","",O775)</f>
        <v/>
      </c>
      <c r="C775" s="65" t="str">
        <f>IF(P775="","",LEFT(P775,6))</f>
        <v/>
      </c>
      <c r="D775" s="66" t="str">
        <f t="shared" ref="D775:D824" si="183">IF(N775="","",N775)</f>
        <v/>
      </c>
      <c r="E775" s="66" t="str">
        <f t="shared" ref="E775:E824" si="184">IF(Q775="","",Q775)</f>
        <v/>
      </c>
      <c r="F775" s="66" t="str">
        <f t="shared" ref="F775:F824" si="185">IF(R775="","",R775)</f>
        <v/>
      </c>
      <c r="G775" s="66" t="str">
        <f t="shared" ref="G775:G824" si="186">IF(H775="","",IF(H775=1,"","M"))</f>
        <v/>
      </c>
      <c r="H775" s="66" t="str">
        <f>IF(M775=0,"",1+COUNTIF(会員コール!$A$1:$A$198,M775))</f>
        <v/>
      </c>
      <c r="I775" s="67"/>
      <c r="J775" s="67" t="str">
        <f t="shared" ref="J775:J824" si="187">IF(T775="","",T775)</f>
        <v/>
      </c>
      <c r="K775" s="14"/>
      <c r="L775" s="49"/>
      <c r="M775">
        <f t="shared" ref="M775:M824" si="188">IF(MID(N775,6,1)="/",LEFT(N775,5),IF(MID(N775,7,1)="/",LEFT(N775,6),N775))</f>
        <v>0</v>
      </c>
      <c r="N775"/>
      <c r="O775" s="1"/>
      <c r="P775" s="2"/>
    </row>
    <row r="776" spans="1:20">
      <c r="A776" s="13"/>
      <c r="B776" s="68" t="str">
        <f t="shared" si="182"/>
        <v/>
      </c>
      <c r="C776" s="69" t="str">
        <f>IF(P776="","",LEFT(P776,6))</f>
        <v/>
      </c>
      <c r="D776" s="70" t="str">
        <f t="shared" si="183"/>
        <v/>
      </c>
      <c r="E776" s="70" t="str">
        <f t="shared" si="184"/>
        <v/>
      </c>
      <c r="F776" s="70" t="str">
        <f t="shared" si="185"/>
        <v/>
      </c>
      <c r="G776" s="70" t="str">
        <f t="shared" si="186"/>
        <v/>
      </c>
      <c r="H776" s="70" t="str">
        <f>IF(M776=0,"",1+COUNTIF(会員コール!$A$1:$A$198,M776))</f>
        <v/>
      </c>
      <c r="I776" s="71"/>
      <c r="J776" s="71" t="str">
        <f t="shared" si="187"/>
        <v/>
      </c>
      <c r="K776" s="14"/>
      <c r="L776" s="49"/>
      <c r="M776">
        <f t="shared" si="188"/>
        <v>0</v>
      </c>
      <c r="N776"/>
      <c r="O776" s="1"/>
      <c r="P776" s="2"/>
    </row>
    <row r="777" spans="1:20">
      <c r="A777" s="13"/>
      <c r="B777" s="68" t="str">
        <f t="shared" si="182"/>
        <v/>
      </c>
      <c r="C777" s="69" t="str">
        <f t="shared" ref="C777:C823" si="189">IF(P777="","",LEFT(P777,6))</f>
        <v/>
      </c>
      <c r="D777" s="70" t="str">
        <f t="shared" si="183"/>
        <v/>
      </c>
      <c r="E777" s="70" t="str">
        <f t="shared" si="184"/>
        <v/>
      </c>
      <c r="F777" s="70" t="str">
        <f t="shared" si="185"/>
        <v/>
      </c>
      <c r="G777" s="70" t="str">
        <f t="shared" si="186"/>
        <v/>
      </c>
      <c r="H777" s="70" t="str">
        <f>IF(M777=0,"",1+COUNTIF(会員コール!$A$1:$A$198,M777))</f>
        <v/>
      </c>
      <c r="I777" s="71"/>
      <c r="J777" s="71" t="str">
        <f t="shared" si="187"/>
        <v/>
      </c>
      <c r="K777" s="14"/>
      <c r="L777" s="49"/>
      <c r="M777">
        <f t="shared" si="188"/>
        <v>0</v>
      </c>
      <c r="N777"/>
      <c r="O777" s="1"/>
      <c r="P777" s="2"/>
    </row>
    <row r="778" spans="1:20">
      <c r="A778" s="13"/>
      <c r="B778" s="68" t="str">
        <f t="shared" si="182"/>
        <v/>
      </c>
      <c r="C778" s="69" t="str">
        <f t="shared" si="189"/>
        <v/>
      </c>
      <c r="D778" s="70" t="str">
        <f t="shared" si="183"/>
        <v/>
      </c>
      <c r="E778" s="70" t="str">
        <f t="shared" si="184"/>
        <v/>
      </c>
      <c r="F778" s="70" t="str">
        <f t="shared" si="185"/>
        <v/>
      </c>
      <c r="G778" s="70" t="str">
        <f t="shared" si="186"/>
        <v/>
      </c>
      <c r="H778" s="70" t="str">
        <f>IF(M778=0,"",1+COUNTIF(会員コール!$A$1:$A$198,M778))</f>
        <v/>
      </c>
      <c r="I778" s="71"/>
      <c r="J778" s="71" t="str">
        <f t="shared" si="187"/>
        <v/>
      </c>
      <c r="K778" s="14"/>
      <c r="L778" s="49"/>
      <c r="M778">
        <f t="shared" si="188"/>
        <v>0</v>
      </c>
      <c r="N778"/>
      <c r="O778" s="1"/>
      <c r="P778" s="2"/>
    </row>
    <row r="779" spans="1:20">
      <c r="A779" s="13">
        <v>5</v>
      </c>
      <c r="B779" s="68" t="str">
        <f t="shared" si="182"/>
        <v/>
      </c>
      <c r="C779" s="69" t="str">
        <f t="shared" si="189"/>
        <v/>
      </c>
      <c r="D779" s="70" t="str">
        <f t="shared" si="183"/>
        <v/>
      </c>
      <c r="E779" s="70" t="str">
        <f t="shared" si="184"/>
        <v/>
      </c>
      <c r="F779" s="70" t="str">
        <f t="shared" si="185"/>
        <v/>
      </c>
      <c r="G779" s="70" t="str">
        <f t="shared" si="186"/>
        <v/>
      </c>
      <c r="H779" s="70" t="str">
        <f>IF(M779=0,"",1+COUNTIF(会員コール!$A$1:$A$198,M779))</f>
        <v/>
      </c>
      <c r="I779" s="71"/>
      <c r="J779" s="71" t="str">
        <f t="shared" si="187"/>
        <v/>
      </c>
      <c r="K779" s="14"/>
      <c r="L779" s="49"/>
      <c r="M779">
        <f t="shared" si="188"/>
        <v>0</v>
      </c>
      <c r="N779"/>
      <c r="O779" s="1"/>
      <c r="P779" s="2"/>
    </row>
    <row r="780" spans="1:20">
      <c r="A780" s="13"/>
      <c r="B780" s="68" t="str">
        <f t="shared" si="182"/>
        <v/>
      </c>
      <c r="C780" s="69" t="str">
        <f t="shared" si="189"/>
        <v/>
      </c>
      <c r="D780" s="70" t="str">
        <f t="shared" si="183"/>
        <v/>
      </c>
      <c r="E780" s="70" t="str">
        <f t="shared" si="184"/>
        <v/>
      </c>
      <c r="F780" s="70" t="str">
        <f t="shared" si="185"/>
        <v/>
      </c>
      <c r="G780" s="70" t="str">
        <f t="shared" si="186"/>
        <v/>
      </c>
      <c r="H780" s="70" t="str">
        <f>IF(M780=0,"",1+COUNTIF(会員コール!$A$1:$A$198,M780))</f>
        <v/>
      </c>
      <c r="I780" s="71"/>
      <c r="J780" s="71" t="str">
        <f t="shared" si="187"/>
        <v/>
      </c>
      <c r="K780" s="14"/>
      <c r="L780" s="49"/>
      <c r="M780">
        <f t="shared" si="188"/>
        <v>0</v>
      </c>
      <c r="N780"/>
      <c r="O780" s="1"/>
      <c r="P780" s="2"/>
    </row>
    <row r="781" spans="1:20">
      <c r="A781" s="13"/>
      <c r="B781" s="68" t="str">
        <f t="shared" si="182"/>
        <v/>
      </c>
      <c r="C781" s="69" t="str">
        <f t="shared" si="189"/>
        <v/>
      </c>
      <c r="D781" s="70" t="str">
        <f t="shared" si="183"/>
        <v/>
      </c>
      <c r="E781" s="70" t="str">
        <f t="shared" si="184"/>
        <v/>
      </c>
      <c r="F781" s="70" t="str">
        <f t="shared" si="185"/>
        <v/>
      </c>
      <c r="G781" s="70" t="str">
        <f t="shared" si="186"/>
        <v/>
      </c>
      <c r="H781" s="70" t="str">
        <f>IF(M781=0,"",1+COUNTIF(会員コール!$A$1:$A$198,M781))</f>
        <v/>
      </c>
      <c r="I781" s="71"/>
      <c r="J781" s="71" t="str">
        <f t="shared" si="187"/>
        <v/>
      </c>
      <c r="K781" s="14"/>
      <c r="L781" s="49"/>
      <c r="M781">
        <f t="shared" si="188"/>
        <v>0</v>
      </c>
      <c r="N781"/>
      <c r="O781" s="1"/>
      <c r="P781" s="2"/>
    </row>
    <row r="782" spans="1:20">
      <c r="A782" s="13"/>
      <c r="B782" s="68" t="str">
        <f t="shared" si="182"/>
        <v/>
      </c>
      <c r="C782" s="69" t="str">
        <f t="shared" si="189"/>
        <v/>
      </c>
      <c r="D782" s="70" t="str">
        <f t="shared" si="183"/>
        <v/>
      </c>
      <c r="E782" s="70" t="str">
        <f t="shared" si="184"/>
        <v/>
      </c>
      <c r="F782" s="70" t="str">
        <f t="shared" si="185"/>
        <v/>
      </c>
      <c r="G782" s="70" t="str">
        <f t="shared" si="186"/>
        <v/>
      </c>
      <c r="H782" s="70" t="str">
        <f>IF(M782=0,"",1+COUNTIF(会員コール!$A$1:$A$198,M782))</f>
        <v/>
      </c>
      <c r="I782" s="71"/>
      <c r="J782" s="71" t="str">
        <f t="shared" si="187"/>
        <v/>
      </c>
      <c r="K782" s="14"/>
      <c r="L782" s="49"/>
      <c r="M782">
        <f t="shared" si="188"/>
        <v>0</v>
      </c>
      <c r="N782"/>
      <c r="O782" s="1"/>
      <c r="P782" s="2"/>
    </row>
    <row r="783" spans="1:20">
      <c r="A783" s="13"/>
      <c r="B783" s="68" t="str">
        <f t="shared" si="182"/>
        <v/>
      </c>
      <c r="C783" s="69" t="str">
        <f t="shared" si="189"/>
        <v/>
      </c>
      <c r="D783" s="70" t="str">
        <f t="shared" si="183"/>
        <v/>
      </c>
      <c r="E783" s="70" t="str">
        <f t="shared" si="184"/>
        <v/>
      </c>
      <c r="F783" s="70" t="str">
        <f t="shared" si="185"/>
        <v/>
      </c>
      <c r="G783" s="70" t="str">
        <f t="shared" si="186"/>
        <v/>
      </c>
      <c r="H783" s="70" t="str">
        <f>IF(M783=0,"",1+COUNTIF(会員コール!$A$1:$A$198,M783))</f>
        <v/>
      </c>
      <c r="I783" s="71"/>
      <c r="J783" s="71" t="str">
        <f t="shared" si="187"/>
        <v/>
      </c>
      <c r="K783" s="14"/>
      <c r="L783" s="49"/>
      <c r="M783">
        <f t="shared" si="188"/>
        <v>0</v>
      </c>
      <c r="N783"/>
      <c r="O783" s="1"/>
      <c r="P783" s="2"/>
    </row>
    <row r="784" spans="1:20">
      <c r="A784" s="13">
        <v>10</v>
      </c>
      <c r="B784" s="68" t="str">
        <f t="shared" si="182"/>
        <v/>
      </c>
      <c r="C784" s="69" t="str">
        <f t="shared" si="189"/>
        <v/>
      </c>
      <c r="D784" s="70" t="str">
        <f t="shared" si="183"/>
        <v/>
      </c>
      <c r="E784" s="70" t="str">
        <f t="shared" si="184"/>
        <v/>
      </c>
      <c r="F784" s="70" t="str">
        <f t="shared" si="185"/>
        <v/>
      </c>
      <c r="G784" s="70" t="str">
        <f t="shared" si="186"/>
        <v/>
      </c>
      <c r="H784" s="70" t="str">
        <f>IF(M784=0,"",1+COUNTIF(会員コール!$A$1:$A$198,M784))</f>
        <v/>
      </c>
      <c r="I784" s="71"/>
      <c r="J784" s="71" t="str">
        <f t="shared" si="187"/>
        <v/>
      </c>
      <c r="K784" s="14"/>
      <c r="L784" s="49"/>
      <c r="M784">
        <f t="shared" si="188"/>
        <v>0</v>
      </c>
      <c r="N784"/>
      <c r="O784" s="1"/>
      <c r="P784" s="2"/>
    </row>
    <row r="785" spans="1:16">
      <c r="A785" s="13"/>
      <c r="B785" s="68" t="str">
        <f t="shared" si="182"/>
        <v/>
      </c>
      <c r="C785" s="69" t="str">
        <f t="shared" si="189"/>
        <v/>
      </c>
      <c r="D785" s="70" t="str">
        <f t="shared" si="183"/>
        <v/>
      </c>
      <c r="E785" s="70" t="str">
        <f t="shared" si="184"/>
        <v/>
      </c>
      <c r="F785" s="70" t="str">
        <f t="shared" si="185"/>
        <v/>
      </c>
      <c r="G785" s="70" t="str">
        <f t="shared" si="186"/>
        <v/>
      </c>
      <c r="H785" s="70" t="str">
        <f>IF(M785=0,"",1+COUNTIF(会員コール!$A$1:$A$198,M785))</f>
        <v/>
      </c>
      <c r="I785" s="71"/>
      <c r="J785" s="71" t="str">
        <f t="shared" si="187"/>
        <v/>
      </c>
      <c r="K785" s="14"/>
      <c r="L785" s="49"/>
      <c r="M785">
        <f t="shared" si="188"/>
        <v>0</v>
      </c>
      <c r="N785"/>
      <c r="O785" s="1"/>
      <c r="P785" s="2"/>
    </row>
    <row r="786" spans="1:16">
      <c r="A786" s="13"/>
      <c r="B786" s="68" t="str">
        <f t="shared" si="182"/>
        <v/>
      </c>
      <c r="C786" s="69" t="str">
        <f t="shared" si="189"/>
        <v/>
      </c>
      <c r="D786" s="70" t="str">
        <f t="shared" si="183"/>
        <v/>
      </c>
      <c r="E786" s="70" t="str">
        <f t="shared" si="184"/>
        <v/>
      </c>
      <c r="F786" s="70" t="str">
        <f t="shared" si="185"/>
        <v/>
      </c>
      <c r="G786" s="70" t="str">
        <f t="shared" si="186"/>
        <v/>
      </c>
      <c r="H786" s="70" t="str">
        <f>IF(M786=0,"",1+COUNTIF(会員コール!$A$1:$A$198,M786))</f>
        <v/>
      </c>
      <c r="I786" s="71"/>
      <c r="J786" s="71" t="str">
        <f t="shared" si="187"/>
        <v/>
      </c>
      <c r="K786" s="14"/>
      <c r="L786" s="49"/>
      <c r="M786">
        <f t="shared" si="188"/>
        <v>0</v>
      </c>
      <c r="N786"/>
      <c r="O786" s="1"/>
      <c r="P786" s="2"/>
    </row>
    <row r="787" spans="1:16">
      <c r="A787" s="13"/>
      <c r="B787" s="68" t="str">
        <f t="shared" si="182"/>
        <v/>
      </c>
      <c r="C787" s="69" t="str">
        <f t="shared" si="189"/>
        <v/>
      </c>
      <c r="D787" s="70" t="str">
        <f t="shared" si="183"/>
        <v/>
      </c>
      <c r="E787" s="70" t="str">
        <f t="shared" si="184"/>
        <v/>
      </c>
      <c r="F787" s="70" t="str">
        <f t="shared" si="185"/>
        <v/>
      </c>
      <c r="G787" s="70" t="str">
        <f t="shared" si="186"/>
        <v/>
      </c>
      <c r="H787" s="70" t="str">
        <f>IF(M787=0,"",1+COUNTIF(会員コール!$A$1:$A$198,M787))</f>
        <v/>
      </c>
      <c r="I787" s="71"/>
      <c r="J787" s="71" t="str">
        <f t="shared" si="187"/>
        <v/>
      </c>
      <c r="K787" s="14"/>
      <c r="L787" s="49"/>
      <c r="M787">
        <f t="shared" si="188"/>
        <v>0</v>
      </c>
      <c r="N787"/>
      <c r="O787" s="1"/>
      <c r="P787" s="2"/>
    </row>
    <row r="788" spans="1:16">
      <c r="A788" s="13"/>
      <c r="B788" s="68" t="str">
        <f t="shared" si="182"/>
        <v/>
      </c>
      <c r="C788" s="69" t="str">
        <f t="shared" si="189"/>
        <v/>
      </c>
      <c r="D788" s="70" t="str">
        <f t="shared" si="183"/>
        <v/>
      </c>
      <c r="E788" s="70" t="str">
        <f t="shared" si="184"/>
        <v/>
      </c>
      <c r="F788" s="70" t="str">
        <f t="shared" si="185"/>
        <v/>
      </c>
      <c r="G788" s="70" t="str">
        <f t="shared" si="186"/>
        <v/>
      </c>
      <c r="H788" s="70" t="str">
        <f>IF(M788=0,"",1+COUNTIF(会員コール!$A$1:$A$198,M788))</f>
        <v/>
      </c>
      <c r="I788" s="71"/>
      <c r="J788" s="71" t="str">
        <f t="shared" si="187"/>
        <v/>
      </c>
      <c r="K788" s="14"/>
      <c r="L788" s="49"/>
      <c r="M788">
        <f t="shared" si="188"/>
        <v>0</v>
      </c>
      <c r="N788"/>
      <c r="O788" s="1"/>
      <c r="P788" s="2"/>
    </row>
    <row r="789" spans="1:16">
      <c r="A789" s="13">
        <v>15</v>
      </c>
      <c r="B789" s="68" t="str">
        <f t="shared" si="182"/>
        <v/>
      </c>
      <c r="C789" s="69" t="str">
        <f t="shared" si="189"/>
        <v/>
      </c>
      <c r="D789" s="70" t="str">
        <f t="shared" si="183"/>
        <v/>
      </c>
      <c r="E789" s="70" t="str">
        <f t="shared" si="184"/>
        <v/>
      </c>
      <c r="F789" s="70" t="str">
        <f t="shared" si="185"/>
        <v/>
      </c>
      <c r="G789" s="70" t="str">
        <f t="shared" si="186"/>
        <v/>
      </c>
      <c r="H789" s="70" t="str">
        <f>IF(M789=0,"",1+COUNTIF(会員コール!$A$1:$A$198,M789))</f>
        <v/>
      </c>
      <c r="I789" s="71"/>
      <c r="J789" s="71" t="str">
        <f t="shared" si="187"/>
        <v/>
      </c>
      <c r="K789" s="14"/>
      <c r="L789" s="49"/>
      <c r="M789">
        <f t="shared" si="188"/>
        <v>0</v>
      </c>
      <c r="N789"/>
      <c r="O789" s="1"/>
      <c r="P789" s="2"/>
    </row>
    <row r="790" spans="1:16">
      <c r="A790" s="13"/>
      <c r="B790" s="68" t="str">
        <f t="shared" si="182"/>
        <v/>
      </c>
      <c r="C790" s="69" t="str">
        <f t="shared" si="189"/>
        <v/>
      </c>
      <c r="D790" s="70" t="str">
        <f t="shared" si="183"/>
        <v/>
      </c>
      <c r="E790" s="70" t="str">
        <f t="shared" si="184"/>
        <v/>
      </c>
      <c r="F790" s="70" t="str">
        <f t="shared" si="185"/>
        <v/>
      </c>
      <c r="G790" s="70" t="str">
        <f t="shared" si="186"/>
        <v/>
      </c>
      <c r="H790" s="70" t="str">
        <f>IF(M790=0,"",1+COUNTIF(会員コール!$A$1:$A$198,M790))</f>
        <v/>
      </c>
      <c r="I790" s="71"/>
      <c r="J790" s="71" t="str">
        <f t="shared" si="187"/>
        <v/>
      </c>
      <c r="K790" s="14"/>
      <c r="L790" s="49"/>
      <c r="M790">
        <f t="shared" si="188"/>
        <v>0</v>
      </c>
      <c r="N790"/>
      <c r="O790" s="1"/>
      <c r="P790" s="2"/>
    </row>
    <row r="791" spans="1:16">
      <c r="A791" s="13"/>
      <c r="B791" s="68" t="str">
        <f t="shared" si="182"/>
        <v/>
      </c>
      <c r="C791" s="69" t="str">
        <f t="shared" si="189"/>
        <v/>
      </c>
      <c r="D791" s="70" t="str">
        <f t="shared" si="183"/>
        <v/>
      </c>
      <c r="E791" s="70" t="str">
        <f t="shared" si="184"/>
        <v/>
      </c>
      <c r="F791" s="70" t="str">
        <f t="shared" si="185"/>
        <v/>
      </c>
      <c r="G791" s="70" t="str">
        <f t="shared" si="186"/>
        <v/>
      </c>
      <c r="H791" s="70" t="str">
        <f>IF(M791=0,"",1+COUNTIF(会員コール!$A$1:$A$198,M791))</f>
        <v/>
      </c>
      <c r="I791" s="71"/>
      <c r="J791" s="71" t="str">
        <f t="shared" si="187"/>
        <v/>
      </c>
      <c r="K791" s="14"/>
      <c r="L791" s="15"/>
      <c r="M791">
        <f t="shared" si="188"/>
        <v>0</v>
      </c>
      <c r="N791"/>
      <c r="O791" s="1"/>
      <c r="P791" s="2"/>
    </row>
    <row r="792" spans="1:16">
      <c r="A792" s="13"/>
      <c r="B792" s="72" t="str">
        <f t="shared" si="182"/>
        <v/>
      </c>
      <c r="C792" s="69" t="str">
        <f t="shared" si="189"/>
        <v/>
      </c>
      <c r="D792" s="73" t="str">
        <f t="shared" si="183"/>
        <v/>
      </c>
      <c r="E792" s="73" t="str">
        <f t="shared" si="184"/>
        <v/>
      </c>
      <c r="F792" s="73" t="str">
        <f t="shared" si="185"/>
        <v/>
      </c>
      <c r="G792" s="73" t="str">
        <f t="shared" si="186"/>
        <v/>
      </c>
      <c r="H792" s="73" t="str">
        <f>IF(M792=0,"",1+COUNTIF(会員コール!$A$1:$A$198,M792))</f>
        <v/>
      </c>
      <c r="I792" s="74"/>
      <c r="J792" s="74" t="str">
        <f t="shared" si="187"/>
        <v/>
      </c>
      <c r="K792" s="14"/>
      <c r="L792" s="15"/>
      <c r="M792">
        <f t="shared" si="188"/>
        <v>0</v>
      </c>
      <c r="N792"/>
      <c r="O792" s="1"/>
      <c r="P792" s="2"/>
    </row>
    <row r="793" spans="1:16">
      <c r="A793" s="13"/>
      <c r="B793" s="68" t="str">
        <f t="shared" si="182"/>
        <v/>
      </c>
      <c r="C793" s="69" t="str">
        <f t="shared" si="189"/>
        <v/>
      </c>
      <c r="D793" s="70" t="str">
        <f t="shared" si="183"/>
        <v/>
      </c>
      <c r="E793" s="70" t="str">
        <f t="shared" si="184"/>
        <v/>
      </c>
      <c r="F793" s="70" t="str">
        <f t="shared" si="185"/>
        <v/>
      </c>
      <c r="G793" s="70" t="str">
        <f t="shared" si="186"/>
        <v/>
      </c>
      <c r="H793" s="70" t="str">
        <f>IF(M793=0,"",1+COUNTIF(会員コール!$A$1:$A$198,M793))</f>
        <v/>
      </c>
      <c r="I793" s="71"/>
      <c r="J793" s="71" t="str">
        <f t="shared" si="187"/>
        <v/>
      </c>
      <c r="K793" s="14"/>
      <c r="L793" s="15"/>
      <c r="M793">
        <f t="shared" si="188"/>
        <v>0</v>
      </c>
      <c r="N793"/>
      <c r="O793" s="1"/>
      <c r="P793" s="2"/>
    </row>
    <row r="794" spans="1:16">
      <c r="A794" s="13">
        <v>20</v>
      </c>
      <c r="B794" s="68" t="str">
        <f t="shared" si="182"/>
        <v/>
      </c>
      <c r="C794" s="69" t="str">
        <f t="shared" si="189"/>
        <v/>
      </c>
      <c r="D794" s="70" t="str">
        <f t="shared" si="183"/>
        <v/>
      </c>
      <c r="E794" s="70" t="str">
        <f t="shared" si="184"/>
        <v/>
      </c>
      <c r="F794" s="70" t="str">
        <f t="shared" si="185"/>
        <v/>
      </c>
      <c r="G794" s="70" t="str">
        <f t="shared" si="186"/>
        <v/>
      </c>
      <c r="H794" s="70" t="str">
        <f>IF(M794=0,"",1+COUNTIF(会員コール!$A$1:$A$198,M794))</f>
        <v/>
      </c>
      <c r="I794" s="71"/>
      <c r="J794" s="71" t="str">
        <f t="shared" si="187"/>
        <v/>
      </c>
      <c r="K794" s="14"/>
      <c r="L794" s="15"/>
      <c r="M794">
        <f t="shared" si="188"/>
        <v>0</v>
      </c>
      <c r="N794"/>
      <c r="O794" s="1"/>
      <c r="P794" s="2"/>
    </row>
    <row r="795" spans="1:16">
      <c r="A795" s="13"/>
      <c r="B795" s="68" t="str">
        <f t="shared" si="182"/>
        <v/>
      </c>
      <c r="C795" s="69" t="str">
        <f t="shared" si="189"/>
        <v/>
      </c>
      <c r="D795" s="70" t="str">
        <f t="shared" si="183"/>
        <v/>
      </c>
      <c r="E795" s="70" t="str">
        <f t="shared" si="184"/>
        <v/>
      </c>
      <c r="F795" s="70" t="str">
        <f t="shared" si="185"/>
        <v/>
      </c>
      <c r="G795" s="70" t="str">
        <f t="shared" si="186"/>
        <v/>
      </c>
      <c r="H795" s="70" t="str">
        <f>IF(M795=0,"",1+COUNTIF(会員コール!$A$1:$A$198,M795))</f>
        <v/>
      </c>
      <c r="I795" s="71"/>
      <c r="J795" s="71" t="str">
        <f t="shared" si="187"/>
        <v/>
      </c>
      <c r="K795" s="14"/>
      <c r="L795" s="15"/>
      <c r="M795">
        <f t="shared" si="188"/>
        <v>0</v>
      </c>
      <c r="N795"/>
      <c r="O795" s="1"/>
      <c r="P795" s="2"/>
    </row>
    <row r="796" spans="1:16">
      <c r="A796" s="13"/>
      <c r="B796" s="68" t="str">
        <f t="shared" si="182"/>
        <v/>
      </c>
      <c r="C796" s="69" t="str">
        <f t="shared" si="189"/>
        <v/>
      </c>
      <c r="D796" s="70" t="str">
        <f t="shared" si="183"/>
        <v/>
      </c>
      <c r="E796" s="70" t="str">
        <f t="shared" si="184"/>
        <v/>
      </c>
      <c r="F796" s="70" t="str">
        <f t="shared" si="185"/>
        <v/>
      </c>
      <c r="G796" s="70" t="str">
        <f t="shared" si="186"/>
        <v/>
      </c>
      <c r="H796" s="70" t="str">
        <f>IF(M796=0,"",1+COUNTIF(会員コール!$A$1:$A$198,M796))</f>
        <v/>
      </c>
      <c r="I796" s="71"/>
      <c r="J796" s="71" t="str">
        <f t="shared" si="187"/>
        <v/>
      </c>
      <c r="K796" s="14"/>
      <c r="L796" s="15"/>
      <c r="M796">
        <f t="shared" si="188"/>
        <v>0</v>
      </c>
      <c r="N796"/>
      <c r="O796" s="1"/>
      <c r="P796" s="2"/>
    </row>
    <row r="797" spans="1:16">
      <c r="A797" s="13"/>
      <c r="B797" s="68" t="str">
        <f t="shared" si="182"/>
        <v/>
      </c>
      <c r="C797" s="69" t="str">
        <f t="shared" si="189"/>
        <v/>
      </c>
      <c r="D797" s="70" t="str">
        <f t="shared" si="183"/>
        <v/>
      </c>
      <c r="E797" s="70" t="str">
        <f t="shared" si="184"/>
        <v/>
      </c>
      <c r="F797" s="70" t="str">
        <f t="shared" si="185"/>
        <v/>
      </c>
      <c r="G797" s="70" t="str">
        <f t="shared" si="186"/>
        <v/>
      </c>
      <c r="H797" s="70" t="str">
        <f>IF(M797=0,"",1+COUNTIF(会員コール!$A$1:$A$198,M797))</f>
        <v/>
      </c>
      <c r="I797" s="71"/>
      <c r="J797" s="71" t="str">
        <f t="shared" si="187"/>
        <v/>
      </c>
      <c r="K797" s="14"/>
      <c r="L797" s="15"/>
      <c r="M797">
        <f t="shared" si="188"/>
        <v>0</v>
      </c>
      <c r="N797"/>
      <c r="O797" s="1"/>
      <c r="P797" s="2"/>
    </row>
    <row r="798" spans="1:16">
      <c r="A798" s="13"/>
      <c r="B798" s="68" t="str">
        <f t="shared" si="182"/>
        <v/>
      </c>
      <c r="C798" s="69" t="str">
        <f t="shared" si="189"/>
        <v/>
      </c>
      <c r="D798" s="70" t="str">
        <f t="shared" si="183"/>
        <v/>
      </c>
      <c r="E798" s="70" t="str">
        <f t="shared" si="184"/>
        <v/>
      </c>
      <c r="F798" s="70" t="str">
        <f t="shared" si="185"/>
        <v/>
      </c>
      <c r="G798" s="70" t="str">
        <f t="shared" si="186"/>
        <v/>
      </c>
      <c r="H798" s="70" t="str">
        <f>IF(M798=0,"",1+COUNTIF(会員コール!$A$1:$A$198,M798))</f>
        <v/>
      </c>
      <c r="I798" s="71"/>
      <c r="J798" s="71" t="str">
        <f t="shared" si="187"/>
        <v/>
      </c>
      <c r="K798" s="14"/>
      <c r="L798" s="15"/>
      <c r="M798">
        <f t="shared" si="188"/>
        <v>0</v>
      </c>
      <c r="N798"/>
      <c r="O798" s="1"/>
      <c r="P798" s="2"/>
    </row>
    <row r="799" spans="1:16">
      <c r="A799" s="13">
        <v>25</v>
      </c>
      <c r="B799" s="68" t="str">
        <f t="shared" si="182"/>
        <v/>
      </c>
      <c r="C799" s="69" t="str">
        <f t="shared" si="189"/>
        <v/>
      </c>
      <c r="D799" s="70" t="str">
        <f t="shared" si="183"/>
        <v/>
      </c>
      <c r="E799" s="70" t="str">
        <f t="shared" si="184"/>
        <v/>
      </c>
      <c r="F799" s="70" t="str">
        <f t="shared" si="185"/>
        <v/>
      </c>
      <c r="G799" s="70" t="str">
        <f t="shared" si="186"/>
        <v/>
      </c>
      <c r="H799" s="70" t="str">
        <f>IF(M799=0,"",1+COUNTIF(会員コール!$A$1:$A$198,M799))</f>
        <v/>
      </c>
      <c r="I799" s="71"/>
      <c r="J799" s="71" t="str">
        <f t="shared" si="187"/>
        <v/>
      </c>
      <c r="K799" s="14"/>
      <c r="L799" s="15"/>
      <c r="M799">
        <f t="shared" si="188"/>
        <v>0</v>
      </c>
      <c r="N799"/>
      <c r="O799" s="1"/>
      <c r="P799" s="2"/>
    </row>
    <row r="800" spans="1:16">
      <c r="A800" s="13"/>
      <c r="B800" s="72" t="str">
        <f t="shared" si="182"/>
        <v/>
      </c>
      <c r="C800" s="69" t="str">
        <f t="shared" si="189"/>
        <v/>
      </c>
      <c r="D800" s="73" t="str">
        <f t="shared" si="183"/>
        <v/>
      </c>
      <c r="E800" s="73" t="str">
        <f t="shared" si="184"/>
        <v/>
      </c>
      <c r="F800" s="73" t="str">
        <f t="shared" si="185"/>
        <v/>
      </c>
      <c r="G800" s="73" t="str">
        <f t="shared" si="186"/>
        <v/>
      </c>
      <c r="H800" s="73" t="str">
        <f>IF(M800=0,"",1+COUNTIF(会員コール!$A$1:$A$198,M800))</f>
        <v/>
      </c>
      <c r="I800" s="74"/>
      <c r="J800" s="74" t="str">
        <f t="shared" si="187"/>
        <v/>
      </c>
      <c r="K800" s="14"/>
      <c r="L800" s="15"/>
      <c r="M800">
        <f t="shared" si="188"/>
        <v>0</v>
      </c>
      <c r="N800"/>
      <c r="O800" s="1"/>
      <c r="P800" s="2"/>
    </row>
    <row r="801" spans="1:16">
      <c r="A801" s="13"/>
      <c r="B801" s="68" t="str">
        <f t="shared" si="182"/>
        <v/>
      </c>
      <c r="C801" s="69" t="str">
        <f t="shared" si="189"/>
        <v/>
      </c>
      <c r="D801" s="70" t="str">
        <f t="shared" si="183"/>
        <v/>
      </c>
      <c r="E801" s="70" t="str">
        <f t="shared" si="184"/>
        <v/>
      </c>
      <c r="F801" s="70" t="str">
        <f t="shared" si="185"/>
        <v/>
      </c>
      <c r="G801" s="70" t="str">
        <f t="shared" si="186"/>
        <v/>
      </c>
      <c r="H801" s="70" t="str">
        <f>IF(M801=0,"",1+COUNTIF(会員コール!$A$1:$A$198,M801))</f>
        <v/>
      </c>
      <c r="I801" s="71"/>
      <c r="J801" s="71" t="str">
        <f t="shared" si="187"/>
        <v/>
      </c>
      <c r="K801" s="14"/>
      <c r="L801" s="15"/>
      <c r="M801">
        <f t="shared" si="188"/>
        <v>0</v>
      </c>
      <c r="N801"/>
      <c r="O801" s="1"/>
      <c r="P801" s="2"/>
    </row>
    <row r="802" spans="1:16">
      <c r="A802" s="13"/>
      <c r="B802" s="72" t="str">
        <f t="shared" si="182"/>
        <v/>
      </c>
      <c r="C802" s="69" t="str">
        <f t="shared" si="189"/>
        <v/>
      </c>
      <c r="D802" s="73" t="str">
        <f t="shared" si="183"/>
        <v/>
      </c>
      <c r="E802" s="73" t="str">
        <f t="shared" si="184"/>
        <v/>
      </c>
      <c r="F802" s="73" t="str">
        <f t="shared" si="185"/>
        <v/>
      </c>
      <c r="G802" s="73" t="str">
        <f t="shared" si="186"/>
        <v/>
      </c>
      <c r="H802" s="73" t="str">
        <f>IF(M802=0,"",1+COUNTIF(会員コール!$A$1:$A$198,M802))</f>
        <v/>
      </c>
      <c r="I802" s="74"/>
      <c r="J802" s="74" t="str">
        <f t="shared" si="187"/>
        <v/>
      </c>
      <c r="K802" s="14"/>
      <c r="L802" s="15"/>
      <c r="M802">
        <f t="shared" si="188"/>
        <v>0</v>
      </c>
      <c r="N802"/>
      <c r="O802" s="1"/>
      <c r="P802" s="2"/>
    </row>
    <row r="803" spans="1:16">
      <c r="A803" s="13"/>
      <c r="B803" s="68" t="str">
        <f t="shared" si="182"/>
        <v/>
      </c>
      <c r="C803" s="69" t="str">
        <f t="shared" si="189"/>
        <v/>
      </c>
      <c r="D803" s="70" t="str">
        <f t="shared" si="183"/>
        <v/>
      </c>
      <c r="E803" s="70" t="str">
        <f t="shared" si="184"/>
        <v/>
      </c>
      <c r="F803" s="70" t="str">
        <f t="shared" si="185"/>
        <v/>
      </c>
      <c r="G803" s="70" t="str">
        <f t="shared" si="186"/>
        <v/>
      </c>
      <c r="H803" s="70" t="str">
        <f>IF(M803=0,"",1+COUNTIF(会員コール!$A$1:$A$198,M803))</f>
        <v/>
      </c>
      <c r="I803" s="71"/>
      <c r="J803" s="71" t="str">
        <f t="shared" si="187"/>
        <v/>
      </c>
      <c r="K803" s="14"/>
      <c r="L803" s="15"/>
      <c r="M803">
        <f t="shared" si="188"/>
        <v>0</v>
      </c>
      <c r="N803"/>
      <c r="O803" s="1"/>
      <c r="P803" s="2"/>
    </row>
    <row r="804" spans="1:16">
      <c r="A804" s="13">
        <v>30</v>
      </c>
      <c r="B804" s="72" t="str">
        <f t="shared" si="182"/>
        <v/>
      </c>
      <c r="C804" s="69" t="str">
        <f t="shared" si="189"/>
        <v/>
      </c>
      <c r="D804" s="73" t="str">
        <f t="shared" si="183"/>
        <v/>
      </c>
      <c r="E804" s="73" t="str">
        <f t="shared" si="184"/>
        <v/>
      </c>
      <c r="F804" s="73" t="str">
        <f t="shared" si="185"/>
        <v/>
      </c>
      <c r="G804" s="73" t="str">
        <f t="shared" si="186"/>
        <v/>
      </c>
      <c r="H804" s="73" t="str">
        <f>IF(M804=0,"",1+COUNTIF(会員コール!$A$1:$A$198,M804))</f>
        <v/>
      </c>
      <c r="I804" s="74"/>
      <c r="J804" s="74" t="str">
        <f t="shared" si="187"/>
        <v/>
      </c>
      <c r="K804" s="14"/>
      <c r="L804" s="15"/>
      <c r="M804">
        <f t="shared" si="188"/>
        <v>0</v>
      </c>
      <c r="N804"/>
      <c r="O804" s="1"/>
      <c r="P804" s="2"/>
    </row>
    <row r="805" spans="1:16">
      <c r="A805" s="13"/>
      <c r="B805" s="68" t="str">
        <f t="shared" si="182"/>
        <v/>
      </c>
      <c r="C805" s="69" t="str">
        <f t="shared" si="189"/>
        <v/>
      </c>
      <c r="D805" s="70" t="str">
        <f t="shared" si="183"/>
        <v/>
      </c>
      <c r="E805" s="70" t="str">
        <f t="shared" si="184"/>
        <v/>
      </c>
      <c r="F805" s="70" t="str">
        <f t="shared" si="185"/>
        <v/>
      </c>
      <c r="G805" s="70" t="str">
        <f t="shared" si="186"/>
        <v/>
      </c>
      <c r="H805" s="70" t="str">
        <f>IF(M805=0,"",1+COUNTIF(会員コール!$A$1:$A$198,M805))</f>
        <v/>
      </c>
      <c r="I805" s="71"/>
      <c r="J805" s="71" t="str">
        <f t="shared" si="187"/>
        <v/>
      </c>
      <c r="K805" s="14"/>
      <c r="L805" s="15"/>
      <c r="M805">
        <f t="shared" si="188"/>
        <v>0</v>
      </c>
      <c r="N805"/>
      <c r="O805" s="1"/>
      <c r="P805" s="2"/>
    </row>
    <row r="806" spans="1:16">
      <c r="A806" s="13"/>
      <c r="B806" s="72" t="str">
        <f t="shared" si="182"/>
        <v/>
      </c>
      <c r="C806" s="69" t="str">
        <f t="shared" si="189"/>
        <v/>
      </c>
      <c r="D806" s="73" t="str">
        <f t="shared" si="183"/>
        <v/>
      </c>
      <c r="E806" s="73" t="str">
        <f t="shared" si="184"/>
        <v/>
      </c>
      <c r="F806" s="73" t="str">
        <f t="shared" si="185"/>
        <v/>
      </c>
      <c r="G806" s="73" t="str">
        <f t="shared" si="186"/>
        <v/>
      </c>
      <c r="H806" s="73" t="str">
        <f>IF(M806=0,"",1+COUNTIF(会員コール!$A$1:$A$198,M806))</f>
        <v/>
      </c>
      <c r="I806" s="74"/>
      <c r="J806" s="74" t="str">
        <f t="shared" si="187"/>
        <v/>
      </c>
      <c r="K806" s="14"/>
      <c r="L806" s="15"/>
      <c r="M806">
        <f t="shared" si="188"/>
        <v>0</v>
      </c>
      <c r="N806"/>
      <c r="O806" s="1"/>
      <c r="P806" s="2"/>
    </row>
    <row r="807" spans="1:16">
      <c r="A807" s="13"/>
      <c r="B807" s="68" t="str">
        <f t="shared" si="182"/>
        <v/>
      </c>
      <c r="C807" s="69" t="str">
        <f t="shared" si="189"/>
        <v/>
      </c>
      <c r="D807" s="70" t="str">
        <f t="shared" si="183"/>
        <v/>
      </c>
      <c r="E807" s="70" t="str">
        <f t="shared" si="184"/>
        <v/>
      </c>
      <c r="F807" s="70" t="str">
        <f t="shared" si="185"/>
        <v/>
      </c>
      <c r="G807" s="70" t="str">
        <f t="shared" si="186"/>
        <v/>
      </c>
      <c r="H807" s="70" t="str">
        <f>IF(M807=0,"",1+COUNTIF(会員コール!$A$1:$A$198,M807))</f>
        <v/>
      </c>
      <c r="I807" s="71"/>
      <c r="J807" s="71" t="str">
        <f t="shared" si="187"/>
        <v/>
      </c>
      <c r="K807" s="14"/>
      <c r="L807" s="15"/>
      <c r="M807">
        <f t="shared" si="188"/>
        <v>0</v>
      </c>
      <c r="N807"/>
      <c r="O807" s="1"/>
      <c r="P807" s="2"/>
    </row>
    <row r="808" spans="1:16">
      <c r="A808" s="13"/>
      <c r="B808" s="72" t="str">
        <f t="shared" si="182"/>
        <v/>
      </c>
      <c r="C808" s="69" t="str">
        <f t="shared" si="189"/>
        <v/>
      </c>
      <c r="D808" s="73" t="str">
        <f t="shared" si="183"/>
        <v/>
      </c>
      <c r="E808" s="73" t="str">
        <f t="shared" si="184"/>
        <v/>
      </c>
      <c r="F808" s="73" t="str">
        <f t="shared" si="185"/>
        <v/>
      </c>
      <c r="G808" s="73" t="str">
        <f t="shared" si="186"/>
        <v/>
      </c>
      <c r="H808" s="73" t="str">
        <f>IF(M808=0,"",1+COUNTIF(会員コール!$A$1:$A$198,M808))</f>
        <v/>
      </c>
      <c r="I808" s="74"/>
      <c r="J808" s="74" t="str">
        <f t="shared" si="187"/>
        <v/>
      </c>
      <c r="K808" s="14"/>
      <c r="L808" s="15"/>
      <c r="M808">
        <f t="shared" si="188"/>
        <v>0</v>
      </c>
      <c r="N808"/>
      <c r="O808" s="1"/>
      <c r="P808" s="2"/>
    </row>
    <row r="809" spans="1:16">
      <c r="A809" s="13">
        <v>35</v>
      </c>
      <c r="B809" s="68" t="str">
        <f t="shared" si="182"/>
        <v/>
      </c>
      <c r="C809" s="69" t="str">
        <f t="shared" si="189"/>
        <v/>
      </c>
      <c r="D809" s="70" t="str">
        <f t="shared" si="183"/>
        <v/>
      </c>
      <c r="E809" s="70" t="str">
        <f t="shared" si="184"/>
        <v/>
      </c>
      <c r="F809" s="70" t="str">
        <f t="shared" si="185"/>
        <v/>
      </c>
      <c r="G809" s="70" t="str">
        <f t="shared" si="186"/>
        <v/>
      </c>
      <c r="H809" s="70" t="str">
        <f>IF(M809=0,"",1+COUNTIF(会員コール!$A$1:$A$198,M809))</f>
        <v/>
      </c>
      <c r="I809" s="71"/>
      <c r="J809" s="71" t="str">
        <f t="shared" si="187"/>
        <v/>
      </c>
      <c r="K809" s="14"/>
      <c r="L809" s="15"/>
      <c r="M809">
        <f t="shared" si="188"/>
        <v>0</v>
      </c>
      <c r="N809"/>
      <c r="O809" s="1"/>
      <c r="P809" s="2"/>
    </row>
    <row r="810" spans="1:16">
      <c r="A810" s="13"/>
      <c r="B810" s="72" t="str">
        <f t="shared" si="182"/>
        <v/>
      </c>
      <c r="C810" s="69" t="str">
        <f t="shared" si="189"/>
        <v/>
      </c>
      <c r="D810" s="73" t="str">
        <f t="shared" si="183"/>
        <v/>
      </c>
      <c r="E810" s="73" t="str">
        <f t="shared" si="184"/>
        <v/>
      </c>
      <c r="F810" s="73" t="str">
        <f t="shared" si="185"/>
        <v/>
      </c>
      <c r="G810" s="73" t="str">
        <f t="shared" si="186"/>
        <v/>
      </c>
      <c r="H810" s="73" t="str">
        <f>IF(M810=0,"",1+COUNTIF(会員コール!$A$1:$A$198,M810))</f>
        <v/>
      </c>
      <c r="I810" s="74"/>
      <c r="J810" s="74" t="str">
        <f t="shared" si="187"/>
        <v/>
      </c>
      <c r="K810" s="14"/>
      <c r="L810" s="15"/>
      <c r="M810">
        <f t="shared" si="188"/>
        <v>0</v>
      </c>
      <c r="N810"/>
      <c r="O810" s="1"/>
      <c r="P810" s="2"/>
    </row>
    <row r="811" spans="1:16">
      <c r="A811" s="13"/>
      <c r="B811" s="68" t="str">
        <f t="shared" si="182"/>
        <v/>
      </c>
      <c r="C811" s="69" t="str">
        <f t="shared" si="189"/>
        <v/>
      </c>
      <c r="D811" s="70" t="str">
        <f t="shared" si="183"/>
        <v/>
      </c>
      <c r="E811" s="70" t="str">
        <f t="shared" si="184"/>
        <v/>
      </c>
      <c r="F811" s="70" t="str">
        <f t="shared" si="185"/>
        <v/>
      </c>
      <c r="G811" s="70" t="str">
        <f t="shared" si="186"/>
        <v/>
      </c>
      <c r="H811" s="70" t="str">
        <f>IF(M811=0,"",1+COUNTIF(会員コール!$A$1:$A$198,M811))</f>
        <v/>
      </c>
      <c r="I811" s="71"/>
      <c r="J811" s="71" t="str">
        <f t="shared" si="187"/>
        <v/>
      </c>
      <c r="K811" s="14"/>
      <c r="L811" s="15"/>
      <c r="M811">
        <f t="shared" si="188"/>
        <v>0</v>
      </c>
      <c r="N811"/>
      <c r="O811" s="1"/>
      <c r="P811" s="2"/>
    </row>
    <row r="812" spans="1:16">
      <c r="A812" s="13"/>
      <c r="B812" s="72" t="str">
        <f t="shared" si="182"/>
        <v/>
      </c>
      <c r="C812" s="69" t="str">
        <f t="shared" si="189"/>
        <v/>
      </c>
      <c r="D812" s="73" t="str">
        <f t="shared" si="183"/>
        <v/>
      </c>
      <c r="E812" s="73" t="str">
        <f t="shared" si="184"/>
        <v/>
      </c>
      <c r="F812" s="73" t="str">
        <f t="shared" si="185"/>
        <v/>
      </c>
      <c r="G812" s="73" t="str">
        <f t="shared" si="186"/>
        <v/>
      </c>
      <c r="H812" s="73" t="str">
        <f>IF(M812=0,"",1+COUNTIF(会員コール!$A$1:$A$198,M812))</f>
        <v/>
      </c>
      <c r="I812" s="74"/>
      <c r="J812" s="74" t="str">
        <f t="shared" si="187"/>
        <v/>
      </c>
      <c r="K812" s="14"/>
      <c r="L812" s="15"/>
      <c r="M812">
        <f t="shared" si="188"/>
        <v>0</v>
      </c>
      <c r="N812"/>
      <c r="O812" s="1"/>
      <c r="P812" s="2"/>
    </row>
    <row r="813" spans="1:16">
      <c r="A813" s="13"/>
      <c r="B813" s="68" t="str">
        <f t="shared" si="182"/>
        <v/>
      </c>
      <c r="C813" s="69" t="str">
        <f t="shared" si="189"/>
        <v/>
      </c>
      <c r="D813" s="70" t="str">
        <f t="shared" si="183"/>
        <v/>
      </c>
      <c r="E813" s="70" t="str">
        <f t="shared" si="184"/>
        <v/>
      </c>
      <c r="F813" s="70" t="str">
        <f t="shared" si="185"/>
        <v/>
      </c>
      <c r="G813" s="70" t="str">
        <f t="shared" si="186"/>
        <v/>
      </c>
      <c r="H813" s="70" t="str">
        <f>IF(M813=0,"",1+COUNTIF(会員コール!$A$1:$A$198,M813))</f>
        <v/>
      </c>
      <c r="I813" s="71"/>
      <c r="J813" s="71" t="str">
        <f t="shared" si="187"/>
        <v/>
      </c>
      <c r="K813" s="14"/>
      <c r="L813" s="15"/>
      <c r="M813">
        <f t="shared" si="188"/>
        <v>0</v>
      </c>
      <c r="N813"/>
      <c r="O813" s="1"/>
      <c r="P813" s="2"/>
    </row>
    <row r="814" spans="1:16">
      <c r="A814" s="13">
        <v>40</v>
      </c>
      <c r="B814" s="72" t="str">
        <f t="shared" si="182"/>
        <v/>
      </c>
      <c r="C814" s="69" t="str">
        <f t="shared" si="189"/>
        <v/>
      </c>
      <c r="D814" s="73" t="str">
        <f t="shared" si="183"/>
        <v/>
      </c>
      <c r="E814" s="73" t="str">
        <f t="shared" si="184"/>
        <v/>
      </c>
      <c r="F814" s="73" t="str">
        <f t="shared" si="185"/>
        <v/>
      </c>
      <c r="G814" s="73" t="str">
        <f t="shared" si="186"/>
        <v/>
      </c>
      <c r="H814" s="73" t="str">
        <f>IF(M814=0,"",1+COUNTIF(会員コール!$A$1:$A$198,M814))</f>
        <v/>
      </c>
      <c r="I814" s="74"/>
      <c r="J814" s="74" t="str">
        <f t="shared" si="187"/>
        <v/>
      </c>
      <c r="K814" s="14"/>
      <c r="L814" s="15"/>
      <c r="M814">
        <f t="shared" si="188"/>
        <v>0</v>
      </c>
      <c r="N814"/>
      <c r="O814" s="1"/>
      <c r="P814" s="2"/>
    </row>
    <row r="815" spans="1:16">
      <c r="A815" s="13"/>
      <c r="B815" s="68" t="str">
        <f t="shared" si="182"/>
        <v/>
      </c>
      <c r="C815" s="69" t="str">
        <f t="shared" si="189"/>
        <v/>
      </c>
      <c r="D815" s="70" t="str">
        <f t="shared" si="183"/>
        <v/>
      </c>
      <c r="E815" s="70" t="str">
        <f t="shared" si="184"/>
        <v/>
      </c>
      <c r="F815" s="70" t="str">
        <f t="shared" si="185"/>
        <v/>
      </c>
      <c r="G815" s="70" t="str">
        <f t="shared" si="186"/>
        <v/>
      </c>
      <c r="H815" s="70" t="str">
        <f>IF(M815=0,"",1+COUNTIF(会員コール!$A$1:$A$198,M815))</f>
        <v/>
      </c>
      <c r="I815" s="71"/>
      <c r="J815" s="71" t="str">
        <f t="shared" si="187"/>
        <v/>
      </c>
      <c r="K815" s="14"/>
      <c r="L815" s="15"/>
      <c r="M815">
        <f t="shared" si="188"/>
        <v>0</v>
      </c>
      <c r="N815"/>
      <c r="O815" s="1"/>
      <c r="P815" s="2"/>
    </row>
    <row r="816" spans="1:16">
      <c r="A816" s="13"/>
      <c r="B816" s="68" t="str">
        <f t="shared" si="182"/>
        <v/>
      </c>
      <c r="C816" s="69" t="str">
        <f t="shared" si="189"/>
        <v/>
      </c>
      <c r="D816" s="70" t="str">
        <f t="shared" si="183"/>
        <v/>
      </c>
      <c r="E816" s="70" t="str">
        <f t="shared" si="184"/>
        <v/>
      </c>
      <c r="F816" s="70" t="str">
        <f t="shared" si="185"/>
        <v/>
      </c>
      <c r="G816" s="70" t="str">
        <f t="shared" si="186"/>
        <v/>
      </c>
      <c r="H816" s="70" t="str">
        <f>IF(M816=0,"",1+COUNTIF(会員コール!$A$1:$A$198,M816))</f>
        <v/>
      </c>
      <c r="I816" s="71"/>
      <c r="J816" s="71" t="str">
        <f t="shared" si="187"/>
        <v/>
      </c>
      <c r="K816" s="14"/>
      <c r="L816" s="15"/>
      <c r="M816">
        <f t="shared" si="188"/>
        <v>0</v>
      </c>
      <c r="N816"/>
      <c r="O816" s="1"/>
      <c r="P816" s="2"/>
    </row>
    <row r="817" spans="1:20">
      <c r="A817" s="13"/>
      <c r="B817" s="72" t="str">
        <f t="shared" si="182"/>
        <v/>
      </c>
      <c r="C817" s="69" t="str">
        <f t="shared" si="189"/>
        <v/>
      </c>
      <c r="D817" s="73" t="str">
        <f t="shared" si="183"/>
        <v/>
      </c>
      <c r="E817" s="73" t="str">
        <f t="shared" si="184"/>
        <v/>
      </c>
      <c r="F817" s="73" t="str">
        <f t="shared" si="185"/>
        <v/>
      </c>
      <c r="G817" s="73" t="str">
        <f t="shared" si="186"/>
        <v/>
      </c>
      <c r="H817" s="73" t="str">
        <f>IF(M817=0,"",1+COUNTIF(会員コール!$A$1:$A$198,M817))</f>
        <v/>
      </c>
      <c r="I817" s="74"/>
      <c r="J817" s="74" t="str">
        <f t="shared" si="187"/>
        <v/>
      </c>
      <c r="K817" s="14"/>
      <c r="L817" s="15"/>
      <c r="M817">
        <f t="shared" si="188"/>
        <v>0</v>
      </c>
      <c r="N817"/>
      <c r="O817" s="1"/>
      <c r="P817" s="2"/>
    </row>
    <row r="818" spans="1:20">
      <c r="A818" s="13"/>
      <c r="B818" s="68" t="str">
        <f t="shared" si="182"/>
        <v/>
      </c>
      <c r="C818" s="69" t="str">
        <f t="shared" si="189"/>
        <v/>
      </c>
      <c r="D818" s="70" t="str">
        <f t="shared" si="183"/>
        <v/>
      </c>
      <c r="E818" s="70" t="str">
        <f t="shared" si="184"/>
        <v/>
      </c>
      <c r="F818" s="70" t="str">
        <f t="shared" si="185"/>
        <v/>
      </c>
      <c r="G818" s="70" t="str">
        <f t="shared" si="186"/>
        <v/>
      </c>
      <c r="H818" s="70" t="str">
        <f>IF(M818=0,"",1+COUNTIF(会員コール!$A$1:$A$198,M818))</f>
        <v/>
      </c>
      <c r="I818" s="71"/>
      <c r="J818" s="71" t="str">
        <f t="shared" si="187"/>
        <v/>
      </c>
      <c r="K818" s="14"/>
      <c r="L818" s="15"/>
      <c r="M818">
        <f t="shared" si="188"/>
        <v>0</v>
      </c>
      <c r="N818"/>
      <c r="O818" s="1"/>
      <c r="P818" s="2"/>
    </row>
    <row r="819" spans="1:20">
      <c r="A819" s="13">
        <v>45</v>
      </c>
      <c r="B819" s="72" t="str">
        <f t="shared" si="182"/>
        <v/>
      </c>
      <c r="C819" s="69" t="str">
        <f t="shared" si="189"/>
        <v/>
      </c>
      <c r="D819" s="73" t="str">
        <f t="shared" si="183"/>
        <v/>
      </c>
      <c r="E819" s="73" t="str">
        <f t="shared" si="184"/>
        <v/>
      </c>
      <c r="F819" s="73" t="str">
        <f t="shared" si="185"/>
        <v/>
      </c>
      <c r="G819" s="73" t="str">
        <f t="shared" si="186"/>
        <v/>
      </c>
      <c r="H819" s="73" t="str">
        <f>IF(M819=0,"",1+COUNTIF(会員コール!$A$1:$A$198,M819))</f>
        <v/>
      </c>
      <c r="I819" s="74"/>
      <c r="J819" s="74" t="str">
        <f t="shared" si="187"/>
        <v/>
      </c>
      <c r="K819" s="14"/>
      <c r="L819" s="15"/>
      <c r="M819">
        <f t="shared" si="188"/>
        <v>0</v>
      </c>
      <c r="N819"/>
      <c r="O819" s="1"/>
      <c r="P819" s="2"/>
    </row>
    <row r="820" spans="1:20">
      <c r="A820" s="13"/>
      <c r="B820" s="68" t="str">
        <f t="shared" si="182"/>
        <v/>
      </c>
      <c r="C820" s="69" t="str">
        <f t="shared" si="189"/>
        <v/>
      </c>
      <c r="D820" s="70" t="str">
        <f t="shared" si="183"/>
        <v/>
      </c>
      <c r="E820" s="70" t="str">
        <f t="shared" si="184"/>
        <v/>
      </c>
      <c r="F820" s="70" t="str">
        <f t="shared" si="185"/>
        <v/>
      </c>
      <c r="G820" s="70" t="str">
        <f t="shared" si="186"/>
        <v/>
      </c>
      <c r="H820" s="70" t="str">
        <f>IF(M820=0,"",1+COUNTIF(会員コール!$A$1:$A$198,M820))</f>
        <v/>
      </c>
      <c r="I820" s="71"/>
      <c r="J820" s="71" t="str">
        <f t="shared" si="187"/>
        <v/>
      </c>
      <c r="K820" s="14"/>
      <c r="L820" s="15"/>
      <c r="M820">
        <f t="shared" si="188"/>
        <v>0</v>
      </c>
      <c r="N820"/>
      <c r="O820" s="1"/>
      <c r="P820" s="2"/>
    </row>
    <row r="821" spans="1:20">
      <c r="A821" s="13"/>
      <c r="B821" s="72" t="str">
        <f t="shared" si="182"/>
        <v/>
      </c>
      <c r="C821" s="69" t="str">
        <f t="shared" si="189"/>
        <v/>
      </c>
      <c r="D821" s="73" t="str">
        <f t="shared" si="183"/>
        <v/>
      </c>
      <c r="E821" s="73" t="str">
        <f t="shared" si="184"/>
        <v/>
      </c>
      <c r="F821" s="73" t="str">
        <f t="shared" si="185"/>
        <v/>
      </c>
      <c r="G821" s="73" t="str">
        <f t="shared" si="186"/>
        <v/>
      </c>
      <c r="H821" s="73" t="str">
        <f>IF(M821=0,"",1+COUNTIF(会員コール!$A$1:$A$198,M821))</f>
        <v/>
      </c>
      <c r="I821" s="74"/>
      <c r="J821" s="74" t="str">
        <f t="shared" si="187"/>
        <v/>
      </c>
      <c r="K821" s="14"/>
      <c r="L821" s="15"/>
      <c r="M821">
        <f t="shared" si="188"/>
        <v>0</v>
      </c>
      <c r="N821"/>
      <c r="O821" s="1"/>
      <c r="P821" s="2"/>
    </row>
    <row r="822" spans="1:20">
      <c r="A822" s="13"/>
      <c r="B822" s="68" t="str">
        <f t="shared" si="182"/>
        <v/>
      </c>
      <c r="C822" s="69" t="str">
        <f t="shared" si="189"/>
        <v/>
      </c>
      <c r="D822" s="70" t="str">
        <f t="shared" si="183"/>
        <v/>
      </c>
      <c r="E822" s="70" t="str">
        <f t="shared" si="184"/>
        <v/>
      </c>
      <c r="F822" s="70" t="str">
        <f t="shared" si="185"/>
        <v/>
      </c>
      <c r="G822" s="70" t="str">
        <f t="shared" si="186"/>
        <v/>
      </c>
      <c r="H822" s="70" t="str">
        <f>IF(M822=0,"",1+COUNTIF(会員コール!$A$1:$A$198,M822))</f>
        <v/>
      </c>
      <c r="I822" s="71"/>
      <c r="J822" s="71" t="str">
        <f t="shared" si="187"/>
        <v/>
      </c>
      <c r="K822" s="14"/>
      <c r="L822" s="15"/>
      <c r="M822">
        <f t="shared" si="188"/>
        <v>0</v>
      </c>
      <c r="N822"/>
      <c r="O822" s="1"/>
      <c r="P822" s="2"/>
    </row>
    <row r="823" spans="1:20">
      <c r="A823" s="13"/>
      <c r="B823" s="68" t="str">
        <f t="shared" si="182"/>
        <v/>
      </c>
      <c r="C823" s="69" t="str">
        <f t="shared" si="189"/>
        <v/>
      </c>
      <c r="D823" s="70" t="str">
        <f t="shared" si="183"/>
        <v/>
      </c>
      <c r="E823" s="70" t="str">
        <f t="shared" si="184"/>
        <v/>
      </c>
      <c r="F823" s="70" t="str">
        <f t="shared" si="185"/>
        <v/>
      </c>
      <c r="G823" s="70" t="str">
        <f t="shared" si="186"/>
        <v/>
      </c>
      <c r="H823" s="70" t="str">
        <f>IF(M823=0,"",1+COUNTIF(会員コール!$A$1:$A$198,M823))</f>
        <v/>
      </c>
      <c r="I823" s="71"/>
      <c r="J823" s="71" t="str">
        <f t="shared" si="187"/>
        <v/>
      </c>
      <c r="K823" s="14"/>
      <c r="L823" s="15"/>
      <c r="M823">
        <f t="shared" si="188"/>
        <v>0</v>
      </c>
      <c r="N823"/>
      <c r="O823" s="1"/>
      <c r="P823" s="2"/>
    </row>
    <row r="824" spans="1:20">
      <c r="A824" s="13">
        <v>50</v>
      </c>
      <c r="B824" s="75" t="str">
        <f t="shared" si="182"/>
        <v/>
      </c>
      <c r="C824" s="76" t="str">
        <f>IF(P824="","",LEFT(P824,6))</f>
        <v/>
      </c>
      <c r="D824" s="77" t="str">
        <f t="shared" si="183"/>
        <v/>
      </c>
      <c r="E824" s="77" t="str">
        <f t="shared" si="184"/>
        <v/>
      </c>
      <c r="F824" s="77" t="str">
        <f t="shared" si="185"/>
        <v/>
      </c>
      <c r="G824" s="77" t="str">
        <f t="shared" si="186"/>
        <v/>
      </c>
      <c r="H824" s="77" t="str">
        <f>IF(M824=0,"",1+COUNTIF(会員コール!$A$1:$A$198,M824))</f>
        <v/>
      </c>
      <c r="I824" s="78"/>
      <c r="J824" s="78" t="str">
        <f t="shared" si="187"/>
        <v/>
      </c>
      <c r="K824" s="14"/>
      <c r="L824" s="15"/>
      <c r="M824">
        <f t="shared" si="188"/>
        <v>0</v>
      </c>
      <c r="N824"/>
      <c r="O824" s="1"/>
      <c r="P824" s="2"/>
    </row>
    <row r="825" spans="1:20">
      <c r="A825" s="13"/>
      <c r="B825" s="166" t="s">
        <v>7</v>
      </c>
      <c r="C825" s="167"/>
      <c r="D825" s="24">
        <f>50-COUNTBLANK(D775:D824)</f>
        <v>0</v>
      </c>
      <c r="E825" s="20"/>
      <c r="F825" s="21" t="s">
        <v>7</v>
      </c>
      <c r="G825" s="19"/>
      <c r="H825" s="25">
        <f>SUM(H775:H824)</f>
        <v>0</v>
      </c>
      <c r="I825" s="22"/>
      <c r="J825" s="22"/>
      <c r="K825" s="14"/>
      <c r="L825" s="15"/>
      <c r="N825"/>
      <c r="O825" s="1"/>
      <c r="P825" s="2"/>
    </row>
    <row r="826" spans="1:20" ht="14.25">
      <c r="A826" s="8"/>
      <c r="B826" s="168" t="s">
        <v>9</v>
      </c>
      <c r="C826" s="168"/>
      <c r="D826" s="168"/>
      <c r="E826" s="62" t="s">
        <v>135</v>
      </c>
      <c r="F826" s="50">
        <f>基本データ入力!$B$6</f>
        <v>2016</v>
      </c>
      <c r="G826" s="169" t="str">
        <f>基本データ入力!$B$4</f>
        <v>第13回　JARL横須賀ｸﾗﾌﾞﾏﾗｿﾝｺﾝﾃｽﾄ</v>
      </c>
      <c r="H826" s="169"/>
      <c r="I826" s="169"/>
      <c r="J826" s="169"/>
      <c r="K826" s="10"/>
      <c r="L826" s="8"/>
      <c r="M826" s="8"/>
      <c r="N826" s="9"/>
      <c r="O826" s="8"/>
      <c r="P826" s="8"/>
      <c r="Q826" s="8"/>
      <c r="R826" s="8"/>
      <c r="S826" s="8"/>
      <c r="T826" s="8"/>
    </row>
    <row r="827" spans="1:20">
      <c r="A827" s="8"/>
      <c r="B827" s="170" t="s">
        <v>10</v>
      </c>
      <c r="C827" s="170"/>
      <c r="D827" s="47" t="str">
        <f>基本データ入力!$B$8</f>
        <v>JA1QRZ</v>
      </c>
      <c r="E827" s="52" t="s">
        <v>136</v>
      </c>
      <c r="F827" s="47" t="s">
        <v>287</v>
      </c>
      <c r="G827" s="171" t="s">
        <v>137</v>
      </c>
      <c r="H827" s="171"/>
      <c r="I827" s="171"/>
      <c r="J827" s="53" t="s">
        <v>396</v>
      </c>
      <c r="K827" s="10"/>
      <c r="L827" s="8"/>
      <c r="M827" s="8"/>
      <c r="N827" s="9"/>
      <c r="O827" s="8"/>
      <c r="P827" s="8"/>
      <c r="Q827" s="8"/>
      <c r="R827" s="8"/>
      <c r="S827" s="8"/>
      <c r="T827" s="8"/>
    </row>
    <row r="828" spans="1:20">
      <c r="B828" s="88" t="s">
        <v>11</v>
      </c>
      <c r="C828" s="91" t="s">
        <v>411</v>
      </c>
      <c r="D828" s="88" t="s">
        <v>12</v>
      </c>
      <c r="E828" s="172" t="s">
        <v>13</v>
      </c>
      <c r="F828" s="172"/>
      <c r="G828" s="88" t="s">
        <v>14</v>
      </c>
      <c r="H828" s="17" t="s">
        <v>15</v>
      </c>
      <c r="I828" s="88" t="s">
        <v>16</v>
      </c>
      <c r="J828" s="88" t="s">
        <v>17</v>
      </c>
      <c r="L828" s="173" t="s">
        <v>134</v>
      </c>
      <c r="M828" s="174"/>
      <c r="N828" s="165" t="s">
        <v>31</v>
      </c>
      <c r="O828" s="165"/>
      <c r="P828" s="165"/>
      <c r="Q828" s="165"/>
      <c r="R828" s="165"/>
      <c r="S828" s="165"/>
      <c r="T828" s="165"/>
    </row>
    <row r="829" spans="1:20">
      <c r="B829" s="88" t="s">
        <v>8</v>
      </c>
      <c r="C829" s="91" t="s">
        <v>412</v>
      </c>
      <c r="D829" s="88" t="s">
        <v>0</v>
      </c>
      <c r="E829" s="88" t="s">
        <v>1</v>
      </c>
      <c r="F829" s="88" t="s">
        <v>2</v>
      </c>
      <c r="G829" s="88" t="s">
        <v>3</v>
      </c>
      <c r="H829" s="17" t="s">
        <v>4</v>
      </c>
      <c r="I829" s="88" t="s">
        <v>5</v>
      </c>
      <c r="J829" s="88" t="s">
        <v>6</v>
      </c>
      <c r="K829" s="4"/>
      <c r="L829" s="175"/>
      <c r="M829" s="176"/>
      <c r="N829" s="89" t="s">
        <v>33</v>
      </c>
      <c r="O829" s="89" t="s">
        <v>34</v>
      </c>
      <c r="P829" s="89" t="s">
        <v>35</v>
      </c>
      <c r="Q829" s="89" t="s">
        <v>36</v>
      </c>
      <c r="R829" s="89" t="s">
        <v>37</v>
      </c>
      <c r="S829" s="89" t="s">
        <v>38</v>
      </c>
      <c r="T829" s="89" t="s">
        <v>39</v>
      </c>
    </row>
    <row r="830" spans="1:20">
      <c r="A830" s="13">
        <v>1</v>
      </c>
      <c r="B830" s="64" t="str">
        <f t="shared" ref="B830:B879" si="190">IF(O830="","",O830)</f>
        <v/>
      </c>
      <c r="C830" s="65" t="str">
        <f>IF(P830="","",LEFT(P830,6))</f>
        <v/>
      </c>
      <c r="D830" s="66" t="str">
        <f t="shared" ref="D830:D879" si="191">IF(N830="","",N830)</f>
        <v/>
      </c>
      <c r="E830" s="66" t="str">
        <f t="shared" ref="E830:E879" si="192">IF(Q830="","",Q830)</f>
        <v/>
      </c>
      <c r="F830" s="66" t="str">
        <f t="shared" ref="F830:F879" si="193">IF(R830="","",R830)</f>
        <v/>
      </c>
      <c r="G830" s="66" t="str">
        <f t="shared" ref="G830:G879" si="194">IF(H830="","",IF(H830=1,"","M"))</f>
        <v/>
      </c>
      <c r="H830" s="66" t="str">
        <f>IF(M830=0,"",1+COUNTIF(会員コール!$A$1:$A$198,M830))</f>
        <v/>
      </c>
      <c r="I830" s="67"/>
      <c r="J830" s="67" t="str">
        <f t="shared" ref="J830:J879" si="195">IF(T830="","",T830)</f>
        <v/>
      </c>
      <c r="K830" s="14"/>
      <c r="L830" s="49"/>
      <c r="M830">
        <f t="shared" ref="M830:M879" si="196">IF(MID(N830,6,1)="/",LEFT(N830,5),IF(MID(N830,7,1)="/",LEFT(N830,6),N830))</f>
        <v>0</v>
      </c>
      <c r="N830"/>
      <c r="O830" s="1"/>
      <c r="P830" s="2"/>
    </row>
    <row r="831" spans="1:20">
      <c r="A831" s="13"/>
      <c r="B831" s="68" t="str">
        <f t="shared" si="190"/>
        <v/>
      </c>
      <c r="C831" s="69" t="str">
        <f>IF(P831="","",LEFT(P831,6))</f>
        <v/>
      </c>
      <c r="D831" s="70" t="str">
        <f t="shared" si="191"/>
        <v/>
      </c>
      <c r="E831" s="70" t="str">
        <f t="shared" si="192"/>
        <v/>
      </c>
      <c r="F831" s="70" t="str">
        <f t="shared" si="193"/>
        <v/>
      </c>
      <c r="G831" s="70" t="str">
        <f t="shared" si="194"/>
        <v/>
      </c>
      <c r="H831" s="70" t="str">
        <f>IF(M831=0,"",1+COUNTIF(会員コール!$A$1:$A$198,M831))</f>
        <v/>
      </c>
      <c r="I831" s="71"/>
      <c r="J831" s="71" t="str">
        <f t="shared" si="195"/>
        <v/>
      </c>
      <c r="K831" s="14"/>
      <c r="L831" s="49"/>
      <c r="M831">
        <f t="shared" si="196"/>
        <v>0</v>
      </c>
      <c r="N831"/>
      <c r="O831" s="1"/>
      <c r="P831" s="2"/>
    </row>
    <row r="832" spans="1:20">
      <c r="A832" s="13"/>
      <c r="B832" s="68" t="str">
        <f t="shared" si="190"/>
        <v/>
      </c>
      <c r="C832" s="69" t="str">
        <f t="shared" ref="C832:C878" si="197">IF(P832="","",LEFT(P832,6))</f>
        <v/>
      </c>
      <c r="D832" s="70" t="str">
        <f t="shared" si="191"/>
        <v/>
      </c>
      <c r="E832" s="70" t="str">
        <f t="shared" si="192"/>
        <v/>
      </c>
      <c r="F832" s="70" t="str">
        <f t="shared" si="193"/>
        <v/>
      </c>
      <c r="G832" s="70" t="str">
        <f t="shared" si="194"/>
        <v/>
      </c>
      <c r="H832" s="70" t="str">
        <f>IF(M832=0,"",1+COUNTIF(会員コール!$A$1:$A$198,M832))</f>
        <v/>
      </c>
      <c r="I832" s="71"/>
      <c r="J832" s="71" t="str">
        <f t="shared" si="195"/>
        <v/>
      </c>
      <c r="K832" s="14"/>
      <c r="L832" s="49"/>
      <c r="M832">
        <f t="shared" si="196"/>
        <v>0</v>
      </c>
      <c r="N832"/>
      <c r="O832" s="1"/>
      <c r="P832" s="2"/>
    </row>
    <row r="833" spans="1:16">
      <c r="A833" s="13"/>
      <c r="B833" s="68" t="str">
        <f t="shared" si="190"/>
        <v/>
      </c>
      <c r="C833" s="69" t="str">
        <f t="shared" si="197"/>
        <v/>
      </c>
      <c r="D833" s="70" t="str">
        <f t="shared" si="191"/>
        <v/>
      </c>
      <c r="E833" s="70" t="str">
        <f t="shared" si="192"/>
        <v/>
      </c>
      <c r="F833" s="70" t="str">
        <f t="shared" si="193"/>
        <v/>
      </c>
      <c r="G833" s="70" t="str">
        <f t="shared" si="194"/>
        <v/>
      </c>
      <c r="H833" s="70" t="str">
        <f>IF(M833=0,"",1+COUNTIF(会員コール!$A$1:$A$198,M833))</f>
        <v/>
      </c>
      <c r="I833" s="71"/>
      <c r="J833" s="71" t="str">
        <f t="shared" si="195"/>
        <v/>
      </c>
      <c r="K833" s="14"/>
      <c r="L833" s="49"/>
      <c r="M833">
        <f t="shared" si="196"/>
        <v>0</v>
      </c>
      <c r="N833"/>
      <c r="O833" s="1"/>
      <c r="P833" s="2"/>
    </row>
    <row r="834" spans="1:16">
      <c r="A834" s="13">
        <v>5</v>
      </c>
      <c r="B834" s="68" t="str">
        <f t="shared" si="190"/>
        <v/>
      </c>
      <c r="C834" s="69" t="str">
        <f t="shared" si="197"/>
        <v/>
      </c>
      <c r="D834" s="70" t="str">
        <f t="shared" si="191"/>
        <v/>
      </c>
      <c r="E834" s="70" t="str">
        <f t="shared" si="192"/>
        <v/>
      </c>
      <c r="F834" s="70" t="str">
        <f t="shared" si="193"/>
        <v/>
      </c>
      <c r="G834" s="70" t="str">
        <f t="shared" si="194"/>
        <v/>
      </c>
      <c r="H834" s="70" t="str">
        <f>IF(M834=0,"",1+COUNTIF(会員コール!$A$1:$A$198,M834))</f>
        <v/>
      </c>
      <c r="I834" s="71"/>
      <c r="J834" s="71" t="str">
        <f t="shared" si="195"/>
        <v/>
      </c>
      <c r="K834" s="14"/>
      <c r="L834" s="49"/>
      <c r="M834">
        <f t="shared" si="196"/>
        <v>0</v>
      </c>
      <c r="N834"/>
      <c r="O834" s="1"/>
      <c r="P834" s="2"/>
    </row>
    <row r="835" spans="1:16">
      <c r="A835" s="13"/>
      <c r="B835" s="68" t="str">
        <f t="shared" si="190"/>
        <v/>
      </c>
      <c r="C835" s="69" t="str">
        <f t="shared" si="197"/>
        <v/>
      </c>
      <c r="D835" s="70" t="str">
        <f t="shared" si="191"/>
        <v/>
      </c>
      <c r="E835" s="70" t="str">
        <f t="shared" si="192"/>
        <v/>
      </c>
      <c r="F835" s="70" t="str">
        <f t="shared" si="193"/>
        <v/>
      </c>
      <c r="G835" s="70" t="str">
        <f t="shared" si="194"/>
        <v/>
      </c>
      <c r="H835" s="70" t="str">
        <f>IF(M835=0,"",1+COUNTIF(会員コール!$A$1:$A$198,M835))</f>
        <v/>
      </c>
      <c r="I835" s="71"/>
      <c r="J835" s="71" t="str">
        <f t="shared" si="195"/>
        <v/>
      </c>
      <c r="K835" s="14"/>
      <c r="L835" s="49"/>
      <c r="M835">
        <f t="shared" si="196"/>
        <v>0</v>
      </c>
      <c r="N835"/>
      <c r="O835" s="1"/>
      <c r="P835" s="2"/>
    </row>
    <row r="836" spans="1:16">
      <c r="A836" s="13"/>
      <c r="B836" s="68" t="str">
        <f t="shared" si="190"/>
        <v/>
      </c>
      <c r="C836" s="69" t="str">
        <f t="shared" si="197"/>
        <v/>
      </c>
      <c r="D836" s="70" t="str">
        <f t="shared" si="191"/>
        <v/>
      </c>
      <c r="E836" s="70" t="str">
        <f t="shared" si="192"/>
        <v/>
      </c>
      <c r="F836" s="70" t="str">
        <f t="shared" si="193"/>
        <v/>
      </c>
      <c r="G836" s="70" t="str">
        <f t="shared" si="194"/>
        <v/>
      </c>
      <c r="H836" s="70" t="str">
        <f>IF(M836=0,"",1+COUNTIF(会員コール!$A$1:$A$198,M836))</f>
        <v/>
      </c>
      <c r="I836" s="71"/>
      <c r="J836" s="71" t="str">
        <f t="shared" si="195"/>
        <v/>
      </c>
      <c r="K836" s="14"/>
      <c r="L836" s="49"/>
      <c r="M836">
        <f t="shared" si="196"/>
        <v>0</v>
      </c>
      <c r="N836"/>
      <c r="O836" s="1"/>
      <c r="P836" s="2"/>
    </row>
    <row r="837" spans="1:16">
      <c r="A837" s="13"/>
      <c r="B837" s="68" t="str">
        <f t="shared" si="190"/>
        <v/>
      </c>
      <c r="C837" s="69" t="str">
        <f t="shared" si="197"/>
        <v/>
      </c>
      <c r="D837" s="70" t="str">
        <f t="shared" si="191"/>
        <v/>
      </c>
      <c r="E837" s="70" t="str">
        <f t="shared" si="192"/>
        <v/>
      </c>
      <c r="F837" s="70" t="str">
        <f t="shared" si="193"/>
        <v/>
      </c>
      <c r="G837" s="70" t="str">
        <f t="shared" si="194"/>
        <v/>
      </c>
      <c r="H837" s="70" t="str">
        <f>IF(M837=0,"",1+COUNTIF(会員コール!$A$1:$A$198,M837))</f>
        <v/>
      </c>
      <c r="I837" s="71"/>
      <c r="J837" s="71" t="str">
        <f t="shared" si="195"/>
        <v/>
      </c>
      <c r="K837" s="14"/>
      <c r="L837" s="49"/>
      <c r="M837">
        <f t="shared" si="196"/>
        <v>0</v>
      </c>
      <c r="N837"/>
      <c r="O837" s="1"/>
      <c r="P837" s="2"/>
    </row>
    <row r="838" spans="1:16">
      <c r="A838" s="13"/>
      <c r="B838" s="68" t="str">
        <f t="shared" si="190"/>
        <v/>
      </c>
      <c r="C838" s="69" t="str">
        <f t="shared" si="197"/>
        <v/>
      </c>
      <c r="D838" s="70" t="str">
        <f t="shared" si="191"/>
        <v/>
      </c>
      <c r="E838" s="70" t="str">
        <f t="shared" si="192"/>
        <v/>
      </c>
      <c r="F838" s="70" t="str">
        <f t="shared" si="193"/>
        <v/>
      </c>
      <c r="G838" s="70" t="str">
        <f t="shared" si="194"/>
        <v/>
      </c>
      <c r="H838" s="70" t="str">
        <f>IF(M838=0,"",1+COUNTIF(会員コール!$A$1:$A$198,M838))</f>
        <v/>
      </c>
      <c r="I838" s="71"/>
      <c r="J838" s="71" t="str">
        <f t="shared" si="195"/>
        <v/>
      </c>
      <c r="K838" s="14"/>
      <c r="L838" s="49"/>
      <c r="M838">
        <f t="shared" si="196"/>
        <v>0</v>
      </c>
      <c r="N838"/>
      <c r="O838" s="1"/>
      <c r="P838" s="2"/>
    </row>
    <row r="839" spans="1:16">
      <c r="A839" s="13">
        <v>10</v>
      </c>
      <c r="B839" s="68" t="str">
        <f t="shared" si="190"/>
        <v/>
      </c>
      <c r="C839" s="69" t="str">
        <f t="shared" si="197"/>
        <v/>
      </c>
      <c r="D839" s="70" t="str">
        <f t="shared" si="191"/>
        <v/>
      </c>
      <c r="E839" s="70" t="str">
        <f t="shared" si="192"/>
        <v/>
      </c>
      <c r="F839" s="70" t="str">
        <f t="shared" si="193"/>
        <v/>
      </c>
      <c r="G839" s="70" t="str">
        <f t="shared" si="194"/>
        <v/>
      </c>
      <c r="H839" s="70" t="str">
        <f>IF(M839=0,"",1+COUNTIF(会員コール!$A$1:$A$198,M839))</f>
        <v/>
      </c>
      <c r="I839" s="71"/>
      <c r="J839" s="71" t="str">
        <f t="shared" si="195"/>
        <v/>
      </c>
      <c r="K839" s="14"/>
      <c r="L839" s="49"/>
      <c r="M839">
        <f t="shared" si="196"/>
        <v>0</v>
      </c>
      <c r="N839"/>
      <c r="O839" s="1"/>
      <c r="P839" s="2"/>
    </row>
    <row r="840" spans="1:16">
      <c r="A840" s="13"/>
      <c r="B840" s="68" t="str">
        <f t="shared" si="190"/>
        <v/>
      </c>
      <c r="C840" s="69" t="str">
        <f t="shared" si="197"/>
        <v/>
      </c>
      <c r="D840" s="70" t="str">
        <f t="shared" si="191"/>
        <v/>
      </c>
      <c r="E840" s="70" t="str">
        <f t="shared" si="192"/>
        <v/>
      </c>
      <c r="F840" s="70" t="str">
        <f t="shared" si="193"/>
        <v/>
      </c>
      <c r="G840" s="70" t="str">
        <f t="shared" si="194"/>
        <v/>
      </c>
      <c r="H840" s="70" t="str">
        <f>IF(M840=0,"",1+COUNTIF(会員コール!$A$1:$A$198,M840))</f>
        <v/>
      </c>
      <c r="I840" s="71"/>
      <c r="J840" s="71" t="str">
        <f t="shared" si="195"/>
        <v/>
      </c>
      <c r="K840" s="14"/>
      <c r="L840" s="49"/>
      <c r="M840">
        <f t="shared" si="196"/>
        <v>0</v>
      </c>
      <c r="N840"/>
      <c r="O840" s="1"/>
      <c r="P840" s="2"/>
    </row>
    <row r="841" spans="1:16">
      <c r="A841" s="13"/>
      <c r="B841" s="68" t="str">
        <f t="shared" si="190"/>
        <v/>
      </c>
      <c r="C841" s="69" t="str">
        <f t="shared" si="197"/>
        <v/>
      </c>
      <c r="D841" s="70" t="str">
        <f t="shared" si="191"/>
        <v/>
      </c>
      <c r="E841" s="70" t="str">
        <f t="shared" si="192"/>
        <v/>
      </c>
      <c r="F841" s="70" t="str">
        <f t="shared" si="193"/>
        <v/>
      </c>
      <c r="G841" s="70" t="str">
        <f t="shared" si="194"/>
        <v/>
      </c>
      <c r="H841" s="70" t="str">
        <f>IF(M841=0,"",1+COUNTIF(会員コール!$A$1:$A$198,M841))</f>
        <v/>
      </c>
      <c r="I841" s="71"/>
      <c r="J841" s="71" t="str">
        <f t="shared" si="195"/>
        <v/>
      </c>
      <c r="K841" s="14"/>
      <c r="L841" s="49"/>
      <c r="M841">
        <f t="shared" si="196"/>
        <v>0</v>
      </c>
      <c r="N841"/>
      <c r="O841" s="1"/>
      <c r="P841" s="2"/>
    </row>
    <row r="842" spans="1:16">
      <c r="A842" s="13"/>
      <c r="B842" s="68" t="str">
        <f t="shared" si="190"/>
        <v/>
      </c>
      <c r="C842" s="69" t="str">
        <f t="shared" si="197"/>
        <v/>
      </c>
      <c r="D842" s="70" t="str">
        <f t="shared" si="191"/>
        <v/>
      </c>
      <c r="E842" s="70" t="str">
        <f t="shared" si="192"/>
        <v/>
      </c>
      <c r="F842" s="70" t="str">
        <f t="shared" si="193"/>
        <v/>
      </c>
      <c r="G842" s="70" t="str">
        <f t="shared" si="194"/>
        <v/>
      </c>
      <c r="H842" s="70" t="str">
        <f>IF(M842=0,"",1+COUNTIF(会員コール!$A$1:$A$198,M842))</f>
        <v/>
      </c>
      <c r="I842" s="71"/>
      <c r="J842" s="71" t="str">
        <f t="shared" si="195"/>
        <v/>
      </c>
      <c r="K842" s="14"/>
      <c r="L842" s="49"/>
      <c r="M842">
        <f t="shared" si="196"/>
        <v>0</v>
      </c>
      <c r="N842"/>
      <c r="O842" s="1"/>
      <c r="P842" s="2"/>
    </row>
    <row r="843" spans="1:16">
      <c r="A843" s="13"/>
      <c r="B843" s="68" t="str">
        <f t="shared" si="190"/>
        <v/>
      </c>
      <c r="C843" s="69" t="str">
        <f t="shared" si="197"/>
        <v/>
      </c>
      <c r="D843" s="70" t="str">
        <f t="shared" si="191"/>
        <v/>
      </c>
      <c r="E843" s="70" t="str">
        <f t="shared" si="192"/>
        <v/>
      </c>
      <c r="F843" s="70" t="str">
        <f t="shared" si="193"/>
        <v/>
      </c>
      <c r="G843" s="70" t="str">
        <f t="shared" si="194"/>
        <v/>
      </c>
      <c r="H843" s="70" t="str">
        <f>IF(M843=0,"",1+COUNTIF(会員コール!$A$1:$A$198,M843))</f>
        <v/>
      </c>
      <c r="I843" s="71"/>
      <c r="J843" s="71" t="str">
        <f t="shared" si="195"/>
        <v/>
      </c>
      <c r="K843" s="14"/>
      <c r="L843" s="49"/>
      <c r="M843">
        <f t="shared" si="196"/>
        <v>0</v>
      </c>
      <c r="N843"/>
      <c r="O843" s="1"/>
      <c r="P843" s="2"/>
    </row>
    <row r="844" spans="1:16">
      <c r="A844" s="13">
        <v>15</v>
      </c>
      <c r="B844" s="68" t="str">
        <f t="shared" si="190"/>
        <v/>
      </c>
      <c r="C844" s="69" t="str">
        <f t="shared" si="197"/>
        <v/>
      </c>
      <c r="D844" s="70" t="str">
        <f t="shared" si="191"/>
        <v/>
      </c>
      <c r="E844" s="70" t="str">
        <f t="shared" si="192"/>
        <v/>
      </c>
      <c r="F844" s="70" t="str">
        <f t="shared" si="193"/>
        <v/>
      </c>
      <c r="G844" s="70" t="str">
        <f t="shared" si="194"/>
        <v/>
      </c>
      <c r="H844" s="70" t="str">
        <f>IF(M844=0,"",1+COUNTIF(会員コール!$A$1:$A$198,M844))</f>
        <v/>
      </c>
      <c r="I844" s="71"/>
      <c r="J844" s="71" t="str">
        <f t="shared" si="195"/>
        <v/>
      </c>
      <c r="K844" s="14"/>
      <c r="L844" s="49"/>
      <c r="M844">
        <f t="shared" si="196"/>
        <v>0</v>
      </c>
      <c r="N844"/>
      <c r="O844" s="1"/>
      <c r="P844" s="2"/>
    </row>
    <row r="845" spans="1:16">
      <c r="A845" s="13"/>
      <c r="B845" s="68" t="str">
        <f t="shared" si="190"/>
        <v/>
      </c>
      <c r="C845" s="69" t="str">
        <f t="shared" si="197"/>
        <v/>
      </c>
      <c r="D845" s="70" t="str">
        <f t="shared" si="191"/>
        <v/>
      </c>
      <c r="E845" s="70" t="str">
        <f t="shared" si="192"/>
        <v/>
      </c>
      <c r="F845" s="70" t="str">
        <f t="shared" si="193"/>
        <v/>
      </c>
      <c r="G845" s="70" t="str">
        <f t="shared" si="194"/>
        <v/>
      </c>
      <c r="H845" s="70" t="str">
        <f>IF(M845=0,"",1+COUNTIF(会員コール!$A$1:$A$198,M845))</f>
        <v/>
      </c>
      <c r="I845" s="71"/>
      <c r="J845" s="71" t="str">
        <f t="shared" si="195"/>
        <v/>
      </c>
      <c r="K845" s="14"/>
      <c r="L845" s="49"/>
      <c r="M845">
        <f t="shared" si="196"/>
        <v>0</v>
      </c>
      <c r="N845"/>
      <c r="O845" s="1"/>
      <c r="P845" s="2"/>
    </row>
    <row r="846" spans="1:16">
      <c r="A846" s="13"/>
      <c r="B846" s="68" t="str">
        <f t="shared" si="190"/>
        <v/>
      </c>
      <c r="C846" s="69" t="str">
        <f t="shared" si="197"/>
        <v/>
      </c>
      <c r="D846" s="70" t="str">
        <f t="shared" si="191"/>
        <v/>
      </c>
      <c r="E846" s="70" t="str">
        <f t="shared" si="192"/>
        <v/>
      </c>
      <c r="F846" s="70" t="str">
        <f t="shared" si="193"/>
        <v/>
      </c>
      <c r="G846" s="70" t="str">
        <f t="shared" si="194"/>
        <v/>
      </c>
      <c r="H846" s="70" t="str">
        <f>IF(M846=0,"",1+COUNTIF(会員コール!$A$1:$A$198,M846))</f>
        <v/>
      </c>
      <c r="I846" s="71"/>
      <c r="J846" s="71" t="str">
        <f t="shared" si="195"/>
        <v/>
      </c>
      <c r="K846" s="14"/>
      <c r="L846" s="15"/>
      <c r="M846">
        <f t="shared" si="196"/>
        <v>0</v>
      </c>
      <c r="N846"/>
      <c r="O846" s="1"/>
      <c r="P846" s="2"/>
    </row>
    <row r="847" spans="1:16">
      <c r="A847" s="13"/>
      <c r="B847" s="72" t="str">
        <f t="shared" si="190"/>
        <v/>
      </c>
      <c r="C847" s="69" t="str">
        <f t="shared" si="197"/>
        <v/>
      </c>
      <c r="D847" s="73" t="str">
        <f t="shared" si="191"/>
        <v/>
      </c>
      <c r="E847" s="73" t="str">
        <f t="shared" si="192"/>
        <v/>
      </c>
      <c r="F847" s="73" t="str">
        <f t="shared" si="193"/>
        <v/>
      </c>
      <c r="G847" s="73" t="str">
        <f t="shared" si="194"/>
        <v/>
      </c>
      <c r="H847" s="73" t="str">
        <f>IF(M847=0,"",1+COUNTIF(会員コール!$A$1:$A$198,M847))</f>
        <v/>
      </c>
      <c r="I847" s="74"/>
      <c r="J847" s="74" t="str">
        <f t="shared" si="195"/>
        <v/>
      </c>
      <c r="K847" s="14"/>
      <c r="L847" s="15"/>
      <c r="M847">
        <f t="shared" si="196"/>
        <v>0</v>
      </c>
      <c r="N847"/>
      <c r="O847" s="1"/>
      <c r="P847" s="2"/>
    </row>
    <row r="848" spans="1:16">
      <c r="A848" s="13"/>
      <c r="B848" s="68" t="str">
        <f t="shared" si="190"/>
        <v/>
      </c>
      <c r="C848" s="69" t="str">
        <f t="shared" si="197"/>
        <v/>
      </c>
      <c r="D848" s="70" t="str">
        <f t="shared" si="191"/>
        <v/>
      </c>
      <c r="E848" s="70" t="str">
        <f t="shared" si="192"/>
        <v/>
      </c>
      <c r="F848" s="70" t="str">
        <f t="shared" si="193"/>
        <v/>
      </c>
      <c r="G848" s="70" t="str">
        <f t="shared" si="194"/>
        <v/>
      </c>
      <c r="H848" s="70" t="str">
        <f>IF(M848=0,"",1+COUNTIF(会員コール!$A$1:$A$198,M848))</f>
        <v/>
      </c>
      <c r="I848" s="71"/>
      <c r="J848" s="71" t="str">
        <f t="shared" si="195"/>
        <v/>
      </c>
      <c r="K848" s="14"/>
      <c r="L848" s="15"/>
      <c r="M848">
        <f t="shared" si="196"/>
        <v>0</v>
      </c>
      <c r="N848"/>
      <c r="O848" s="1"/>
      <c r="P848" s="2"/>
    </row>
    <row r="849" spans="1:16">
      <c r="A849" s="13">
        <v>20</v>
      </c>
      <c r="B849" s="68" t="str">
        <f t="shared" si="190"/>
        <v/>
      </c>
      <c r="C849" s="69" t="str">
        <f t="shared" si="197"/>
        <v/>
      </c>
      <c r="D849" s="70" t="str">
        <f t="shared" si="191"/>
        <v/>
      </c>
      <c r="E849" s="70" t="str">
        <f t="shared" si="192"/>
        <v/>
      </c>
      <c r="F849" s="70" t="str">
        <f t="shared" si="193"/>
        <v/>
      </c>
      <c r="G849" s="70" t="str">
        <f t="shared" si="194"/>
        <v/>
      </c>
      <c r="H849" s="70" t="str">
        <f>IF(M849=0,"",1+COUNTIF(会員コール!$A$1:$A$198,M849))</f>
        <v/>
      </c>
      <c r="I849" s="71"/>
      <c r="J849" s="71" t="str">
        <f t="shared" si="195"/>
        <v/>
      </c>
      <c r="K849" s="14"/>
      <c r="L849" s="15"/>
      <c r="M849">
        <f t="shared" si="196"/>
        <v>0</v>
      </c>
      <c r="N849"/>
      <c r="O849" s="1"/>
      <c r="P849" s="2"/>
    </row>
    <row r="850" spans="1:16">
      <c r="A850" s="13"/>
      <c r="B850" s="68" t="str">
        <f t="shared" si="190"/>
        <v/>
      </c>
      <c r="C850" s="69" t="str">
        <f t="shared" si="197"/>
        <v/>
      </c>
      <c r="D850" s="70" t="str">
        <f t="shared" si="191"/>
        <v/>
      </c>
      <c r="E850" s="70" t="str">
        <f t="shared" si="192"/>
        <v/>
      </c>
      <c r="F850" s="70" t="str">
        <f t="shared" si="193"/>
        <v/>
      </c>
      <c r="G850" s="70" t="str">
        <f t="shared" si="194"/>
        <v/>
      </c>
      <c r="H850" s="70" t="str">
        <f>IF(M850=0,"",1+COUNTIF(会員コール!$A$1:$A$198,M850))</f>
        <v/>
      </c>
      <c r="I850" s="71"/>
      <c r="J850" s="71" t="str">
        <f t="shared" si="195"/>
        <v/>
      </c>
      <c r="K850" s="14"/>
      <c r="L850" s="15"/>
      <c r="M850">
        <f t="shared" si="196"/>
        <v>0</v>
      </c>
      <c r="N850"/>
      <c r="O850" s="1"/>
      <c r="P850" s="2"/>
    </row>
    <row r="851" spans="1:16">
      <c r="A851" s="13"/>
      <c r="B851" s="68" t="str">
        <f t="shared" si="190"/>
        <v/>
      </c>
      <c r="C851" s="69" t="str">
        <f t="shared" si="197"/>
        <v/>
      </c>
      <c r="D851" s="70" t="str">
        <f t="shared" si="191"/>
        <v/>
      </c>
      <c r="E851" s="70" t="str">
        <f t="shared" si="192"/>
        <v/>
      </c>
      <c r="F851" s="70" t="str">
        <f t="shared" si="193"/>
        <v/>
      </c>
      <c r="G851" s="70" t="str">
        <f t="shared" si="194"/>
        <v/>
      </c>
      <c r="H851" s="70" t="str">
        <f>IF(M851=0,"",1+COUNTIF(会員コール!$A$1:$A$198,M851))</f>
        <v/>
      </c>
      <c r="I851" s="71"/>
      <c r="J851" s="71" t="str">
        <f t="shared" si="195"/>
        <v/>
      </c>
      <c r="K851" s="14"/>
      <c r="L851" s="15"/>
      <c r="M851">
        <f t="shared" si="196"/>
        <v>0</v>
      </c>
      <c r="N851"/>
      <c r="O851" s="1"/>
      <c r="P851" s="2"/>
    </row>
    <row r="852" spans="1:16">
      <c r="A852" s="13"/>
      <c r="B852" s="68" t="str">
        <f t="shared" si="190"/>
        <v/>
      </c>
      <c r="C852" s="69" t="str">
        <f t="shared" si="197"/>
        <v/>
      </c>
      <c r="D852" s="70" t="str">
        <f t="shared" si="191"/>
        <v/>
      </c>
      <c r="E852" s="70" t="str">
        <f t="shared" si="192"/>
        <v/>
      </c>
      <c r="F852" s="70" t="str">
        <f t="shared" si="193"/>
        <v/>
      </c>
      <c r="G852" s="70" t="str">
        <f t="shared" si="194"/>
        <v/>
      </c>
      <c r="H852" s="70" t="str">
        <f>IF(M852=0,"",1+COUNTIF(会員コール!$A$1:$A$198,M852))</f>
        <v/>
      </c>
      <c r="I852" s="71"/>
      <c r="J852" s="71" t="str">
        <f t="shared" si="195"/>
        <v/>
      </c>
      <c r="K852" s="14"/>
      <c r="L852" s="15"/>
      <c r="M852">
        <f t="shared" si="196"/>
        <v>0</v>
      </c>
      <c r="N852"/>
      <c r="O852" s="1"/>
      <c r="P852" s="2"/>
    </row>
    <row r="853" spans="1:16">
      <c r="A853" s="13"/>
      <c r="B853" s="68" t="str">
        <f t="shared" si="190"/>
        <v/>
      </c>
      <c r="C853" s="69" t="str">
        <f t="shared" si="197"/>
        <v/>
      </c>
      <c r="D853" s="70" t="str">
        <f t="shared" si="191"/>
        <v/>
      </c>
      <c r="E853" s="70" t="str">
        <f t="shared" si="192"/>
        <v/>
      </c>
      <c r="F853" s="70" t="str">
        <f t="shared" si="193"/>
        <v/>
      </c>
      <c r="G853" s="70" t="str">
        <f t="shared" si="194"/>
        <v/>
      </c>
      <c r="H853" s="70" t="str">
        <f>IF(M853=0,"",1+COUNTIF(会員コール!$A$1:$A$198,M853))</f>
        <v/>
      </c>
      <c r="I853" s="71"/>
      <c r="J853" s="71" t="str">
        <f t="shared" si="195"/>
        <v/>
      </c>
      <c r="K853" s="14"/>
      <c r="L853" s="15"/>
      <c r="M853">
        <f t="shared" si="196"/>
        <v>0</v>
      </c>
      <c r="N853"/>
      <c r="O853" s="1"/>
      <c r="P853" s="2"/>
    </row>
    <row r="854" spans="1:16">
      <c r="A854" s="13">
        <v>25</v>
      </c>
      <c r="B854" s="68" t="str">
        <f t="shared" si="190"/>
        <v/>
      </c>
      <c r="C854" s="69" t="str">
        <f t="shared" si="197"/>
        <v/>
      </c>
      <c r="D854" s="70" t="str">
        <f t="shared" si="191"/>
        <v/>
      </c>
      <c r="E854" s="70" t="str">
        <f t="shared" si="192"/>
        <v/>
      </c>
      <c r="F854" s="70" t="str">
        <f t="shared" si="193"/>
        <v/>
      </c>
      <c r="G854" s="70" t="str">
        <f t="shared" si="194"/>
        <v/>
      </c>
      <c r="H854" s="70" t="str">
        <f>IF(M854=0,"",1+COUNTIF(会員コール!$A$1:$A$198,M854))</f>
        <v/>
      </c>
      <c r="I854" s="71"/>
      <c r="J854" s="71" t="str">
        <f t="shared" si="195"/>
        <v/>
      </c>
      <c r="K854" s="14"/>
      <c r="L854" s="15"/>
      <c r="M854">
        <f t="shared" si="196"/>
        <v>0</v>
      </c>
      <c r="N854"/>
      <c r="O854" s="1"/>
      <c r="P854" s="2"/>
    </row>
    <row r="855" spans="1:16">
      <c r="A855" s="13"/>
      <c r="B855" s="72" t="str">
        <f t="shared" si="190"/>
        <v/>
      </c>
      <c r="C855" s="69" t="str">
        <f t="shared" si="197"/>
        <v/>
      </c>
      <c r="D855" s="73" t="str">
        <f t="shared" si="191"/>
        <v/>
      </c>
      <c r="E855" s="73" t="str">
        <f t="shared" si="192"/>
        <v/>
      </c>
      <c r="F855" s="73" t="str">
        <f t="shared" si="193"/>
        <v/>
      </c>
      <c r="G855" s="73" t="str">
        <f t="shared" si="194"/>
        <v/>
      </c>
      <c r="H855" s="73" t="str">
        <f>IF(M855=0,"",1+COUNTIF(会員コール!$A$1:$A$198,M855))</f>
        <v/>
      </c>
      <c r="I855" s="74"/>
      <c r="J855" s="74" t="str">
        <f t="shared" si="195"/>
        <v/>
      </c>
      <c r="K855" s="14"/>
      <c r="L855" s="15"/>
      <c r="M855">
        <f t="shared" si="196"/>
        <v>0</v>
      </c>
      <c r="N855"/>
      <c r="O855" s="1"/>
      <c r="P855" s="2"/>
    </row>
    <row r="856" spans="1:16">
      <c r="A856" s="13"/>
      <c r="B856" s="68" t="str">
        <f t="shared" si="190"/>
        <v/>
      </c>
      <c r="C856" s="69" t="str">
        <f t="shared" si="197"/>
        <v/>
      </c>
      <c r="D856" s="70" t="str">
        <f t="shared" si="191"/>
        <v/>
      </c>
      <c r="E856" s="70" t="str">
        <f t="shared" si="192"/>
        <v/>
      </c>
      <c r="F856" s="70" t="str">
        <f t="shared" si="193"/>
        <v/>
      </c>
      <c r="G856" s="70" t="str">
        <f t="shared" si="194"/>
        <v/>
      </c>
      <c r="H856" s="70" t="str">
        <f>IF(M856=0,"",1+COUNTIF(会員コール!$A$1:$A$198,M856))</f>
        <v/>
      </c>
      <c r="I856" s="71"/>
      <c r="J856" s="71" t="str">
        <f t="shared" si="195"/>
        <v/>
      </c>
      <c r="K856" s="14"/>
      <c r="L856" s="15"/>
      <c r="M856">
        <f t="shared" si="196"/>
        <v>0</v>
      </c>
      <c r="N856"/>
      <c r="O856" s="1"/>
      <c r="P856" s="2"/>
    </row>
    <row r="857" spans="1:16">
      <c r="A857" s="13"/>
      <c r="B857" s="72" t="str">
        <f t="shared" si="190"/>
        <v/>
      </c>
      <c r="C857" s="69" t="str">
        <f t="shared" si="197"/>
        <v/>
      </c>
      <c r="D857" s="73" t="str">
        <f t="shared" si="191"/>
        <v/>
      </c>
      <c r="E857" s="73" t="str">
        <f t="shared" si="192"/>
        <v/>
      </c>
      <c r="F857" s="73" t="str">
        <f t="shared" si="193"/>
        <v/>
      </c>
      <c r="G857" s="73" t="str">
        <f t="shared" si="194"/>
        <v/>
      </c>
      <c r="H857" s="73" t="str">
        <f>IF(M857=0,"",1+COUNTIF(会員コール!$A$1:$A$198,M857))</f>
        <v/>
      </c>
      <c r="I857" s="74"/>
      <c r="J857" s="74" t="str">
        <f t="shared" si="195"/>
        <v/>
      </c>
      <c r="K857" s="14"/>
      <c r="L857" s="15"/>
      <c r="M857">
        <f t="shared" si="196"/>
        <v>0</v>
      </c>
      <c r="N857"/>
      <c r="O857" s="1"/>
      <c r="P857" s="2"/>
    </row>
    <row r="858" spans="1:16">
      <c r="A858" s="13"/>
      <c r="B858" s="68" t="str">
        <f t="shared" si="190"/>
        <v/>
      </c>
      <c r="C858" s="69" t="str">
        <f t="shared" si="197"/>
        <v/>
      </c>
      <c r="D858" s="70" t="str">
        <f t="shared" si="191"/>
        <v/>
      </c>
      <c r="E858" s="70" t="str">
        <f t="shared" si="192"/>
        <v/>
      </c>
      <c r="F858" s="70" t="str">
        <f t="shared" si="193"/>
        <v/>
      </c>
      <c r="G858" s="70" t="str">
        <f t="shared" si="194"/>
        <v/>
      </c>
      <c r="H858" s="70" t="str">
        <f>IF(M858=0,"",1+COUNTIF(会員コール!$A$1:$A$198,M858))</f>
        <v/>
      </c>
      <c r="I858" s="71"/>
      <c r="J858" s="71" t="str">
        <f t="shared" si="195"/>
        <v/>
      </c>
      <c r="K858" s="14"/>
      <c r="L858" s="15"/>
      <c r="M858">
        <f t="shared" si="196"/>
        <v>0</v>
      </c>
      <c r="N858"/>
      <c r="O858" s="1"/>
      <c r="P858" s="2"/>
    </row>
    <row r="859" spans="1:16">
      <c r="A859" s="13">
        <v>30</v>
      </c>
      <c r="B859" s="72" t="str">
        <f t="shared" si="190"/>
        <v/>
      </c>
      <c r="C859" s="69" t="str">
        <f t="shared" si="197"/>
        <v/>
      </c>
      <c r="D859" s="73" t="str">
        <f t="shared" si="191"/>
        <v/>
      </c>
      <c r="E859" s="73" t="str">
        <f t="shared" si="192"/>
        <v/>
      </c>
      <c r="F859" s="73" t="str">
        <f t="shared" si="193"/>
        <v/>
      </c>
      <c r="G859" s="73" t="str">
        <f t="shared" si="194"/>
        <v/>
      </c>
      <c r="H859" s="73" t="str">
        <f>IF(M859=0,"",1+COUNTIF(会員コール!$A$1:$A$198,M859))</f>
        <v/>
      </c>
      <c r="I859" s="74"/>
      <c r="J859" s="74" t="str">
        <f t="shared" si="195"/>
        <v/>
      </c>
      <c r="K859" s="14"/>
      <c r="L859" s="15"/>
      <c r="M859">
        <f t="shared" si="196"/>
        <v>0</v>
      </c>
      <c r="N859"/>
      <c r="O859" s="1"/>
      <c r="P859" s="2"/>
    </row>
    <row r="860" spans="1:16">
      <c r="A860" s="13"/>
      <c r="B860" s="68" t="str">
        <f t="shared" si="190"/>
        <v/>
      </c>
      <c r="C860" s="69" t="str">
        <f t="shared" si="197"/>
        <v/>
      </c>
      <c r="D860" s="70" t="str">
        <f t="shared" si="191"/>
        <v/>
      </c>
      <c r="E860" s="70" t="str">
        <f t="shared" si="192"/>
        <v/>
      </c>
      <c r="F860" s="70" t="str">
        <f t="shared" si="193"/>
        <v/>
      </c>
      <c r="G860" s="70" t="str">
        <f t="shared" si="194"/>
        <v/>
      </c>
      <c r="H860" s="70" t="str">
        <f>IF(M860=0,"",1+COUNTIF(会員コール!$A$1:$A$198,M860))</f>
        <v/>
      </c>
      <c r="I860" s="71"/>
      <c r="J860" s="71" t="str">
        <f t="shared" si="195"/>
        <v/>
      </c>
      <c r="K860" s="14"/>
      <c r="L860" s="15"/>
      <c r="M860">
        <f t="shared" si="196"/>
        <v>0</v>
      </c>
      <c r="N860"/>
      <c r="O860" s="1"/>
      <c r="P860" s="2"/>
    </row>
    <row r="861" spans="1:16">
      <c r="A861" s="13"/>
      <c r="B861" s="72" t="str">
        <f t="shared" si="190"/>
        <v/>
      </c>
      <c r="C861" s="69" t="str">
        <f t="shared" si="197"/>
        <v/>
      </c>
      <c r="D861" s="73" t="str">
        <f t="shared" si="191"/>
        <v/>
      </c>
      <c r="E861" s="73" t="str">
        <f t="shared" si="192"/>
        <v/>
      </c>
      <c r="F861" s="73" t="str">
        <f t="shared" si="193"/>
        <v/>
      </c>
      <c r="G861" s="73" t="str">
        <f t="shared" si="194"/>
        <v/>
      </c>
      <c r="H861" s="73" t="str">
        <f>IF(M861=0,"",1+COUNTIF(会員コール!$A$1:$A$198,M861))</f>
        <v/>
      </c>
      <c r="I861" s="74"/>
      <c r="J861" s="74" t="str">
        <f t="shared" si="195"/>
        <v/>
      </c>
      <c r="K861" s="14"/>
      <c r="L861" s="15"/>
      <c r="M861">
        <f t="shared" si="196"/>
        <v>0</v>
      </c>
      <c r="N861"/>
      <c r="O861" s="1"/>
      <c r="P861" s="2"/>
    </row>
    <row r="862" spans="1:16">
      <c r="A862" s="13"/>
      <c r="B862" s="68" t="str">
        <f t="shared" si="190"/>
        <v/>
      </c>
      <c r="C862" s="69" t="str">
        <f t="shared" si="197"/>
        <v/>
      </c>
      <c r="D862" s="70" t="str">
        <f t="shared" si="191"/>
        <v/>
      </c>
      <c r="E862" s="70" t="str">
        <f t="shared" si="192"/>
        <v/>
      </c>
      <c r="F862" s="70" t="str">
        <f t="shared" si="193"/>
        <v/>
      </c>
      <c r="G862" s="70" t="str">
        <f t="shared" si="194"/>
        <v/>
      </c>
      <c r="H862" s="70" t="str">
        <f>IF(M862=0,"",1+COUNTIF(会員コール!$A$1:$A$198,M862))</f>
        <v/>
      </c>
      <c r="I862" s="71"/>
      <c r="J862" s="71" t="str">
        <f t="shared" si="195"/>
        <v/>
      </c>
      <c r="K862" s="14"/>
      <c r="L862" s="15"/>
      <c r="M862">
        <f t="shared" si="196"/>
        <v>0</v>
      </c>
      <c r="N862"/>
      <c r="O862" s="1"/>
      <c r="P862" s="2"/>
    </row>
    <row r="863" spans="1:16">
      <c r="A863" s="13"/>
      <c r="B863" s="72" t="str">
        <f t="shared" si="190"/>
        <v/>
      </c>
      <c r="C863" s="69" t="str">
        <f t="shared" si="197"/>
        <v/>
      </c>
      <c r="D863" s="73" t="str">
        <f t="shared" si="191"/>
        <v/>
      </c>
      <c r="E863" s="73" t="str">
        <f t="shared" si="192"/>
        <v/>
      </c>
      <c r="F863" s="73" t="str">
        <f t="shared" si="193"/>
        <v/>
      </c>
      <c r="G863" s="73" t="str">
        <f t="shared" si="194"/>
        <v/>
      </c>
      <c r="H863" s="73" t="str">
        <f>IF(M863=0,"",1+COUNTIF(会員コール!$A$1:$A$198,M863))</f>
        <v/>
      </c>
      <c r="I863" s="74"/>
      <c r="J863" s="74" t="str">
        <f t="shared" si="195"/>
        <v/>
      </c>
      <c r="K863" s="14"/>
      <c r="L863" s="15"/>
      <c r="M863">
        <f t="shared" si="196"/>
        <v>0</v>
      </c>
      <c r="N863"/>
      <c r="O863" s="1"/>
      <c r="P863" s="2"/>
    </row>
    <row r="864" spans="1:16">
      <c r="A864" s="13">
        <v>35</v>
      </c>
      <c r="B864" s="68" t="str">
        <f t="shared" si="190"/>
        <v/>
      </c>
      <c r="C864" s="69" t="str">
        <f t="shared" si="197"/>
        <v/>
      </c>
      <c r="D864" s="70" t="str">
        <f t="shared" si="191"/>
        <v/>
      </c>
      <c r="E864" s="70" t="str">
        <f t="shared" si="192"/>
        <v/>
      </c>
      <c r="F864" s="70" t="str">
        <f t="shared" si="193"/>
        <v/>
      </c>
      <c r="G864" s="70" t="str">
        <f t="shared" si="194"/>
        <v/>
      </c>
      <c r="H864" s="70" t="str">
        <f>IF(M864=0,"",1+COUNTIF(会員コール!$A$1:$A$198,M864))</f>
        <v/>
      </c>
      <c r="I864" s="71"/>
      <c r="J864" s="71" t="str">
        <f t="shared" si="195"/>
        <v/>
      </c>
      <c r="K864" s="14"/>
      <c r="L864" s="15"/>
      <c r="M864">
        <f t="shared" si="196"/>
        <v>0</v>
      </c>
      <c r="N864"/>
      <c r="O864" s="1"/>
      <c r="P864" s="2"/>
    </row>
    <row r="865" spans="1:16">
      <c r="A865" s="13"/>
      <c r="B865" s="72" t="str">
        <f t="shared" si="190"/>
        <v/>
      </c>
      <c r="C865" s="69" t="str">
        <f t="shared" si="197"/>
        <v/>
      </c>
      <c r="D865" s="73" t="str">
        <f t="shared" si="191"/>
        <v/>
      </c>
      <c r="E865" s="73" t="str">
        <f t="shared" si="192"/>
        <v/>
      </c>
      <c r="F865" s="73" t="str">
        <f t="shared" si="193"/>
        <v/>
      </c>
      <c r="G865" s="73" t="str">
        <f t="shared" si="194"/>
        <v/>
      </c>
      <c r="H865" s="73" t="str">
        <f>IF(M865=0,"",1+COUNTIF(会員コール!$A$1:$A$198,M865))</f>
        <v/>
      </c>
      <c r="I865" s="74"/>
      <c r="J865" s="74" t="str">
        <f t="shared" si="195"/>
        <v/>
      </c>
      <c r="K865" s="14"/>
      <c r="L865" s="15"/>
      <c r="M865">
        <f t="shared" si="196"/>
        <v>0</v>
      </c>
      <c r="N865"/>
      <c r="O865" s="1"/>
      <c r="P865" s="2"/>
    </row>
    <row r="866" spans="1:16">
      <c r="A866" s="13"/>
      <c r="B866" s="68" t="str">
        <f t="shared" si="190"/>
        <v/>
      </c>
      <c r="C866" s="69" t="str">
        <f t="shared" si="197"/>
        <v/>
      </c>
      <c r="D866" s="70" t="str">
        <f t="shared" si="191"/>
        <v/>
      </c>
      <c r="E866" s="70" t="str">
        <f t="shared" si="192"/>
        <v/>
      </c>
      <c r="F866" s="70" t="str">
        <f t="shared" si="193"/>
        <v/>
      </c>
      <c r="G866" s="70" t="str">
        <f t="shared" si="194"/>
        <v/>
      </c>
      <c r="H866" s="70" t="str">
        <f>IF(M866=0,"",1+COUNTIF(会員コール!$A$1:$A$198,M866))</f>
        <v/>
      </c>
      <c r="I866" s="71"/>
      <c r="J866" s="71" t="str">
        <f t="shared" si="195"/>
        <v/>
      </c>
      <c r="K866" s="14"/>
      <c r="L866" s="15"/>
      <c r="M866">
        <f t="shared" si="196"/>
        <v>0</v>
      </c>
      <c r="N866"/>
      <c r="O866" s="1"/>
      <c r="P866" s="2"/>
    </row>
    <row r="867" spans="1:16">
      <c r="A867" s="13"/>
      <c r="B867" s="72" t="str">
        <f t="shared" si="190"/>
        <v/>
      </c>
      <c r="C867" s="69" t="str">
        <f t="shared" si="197"/>
        <v/>
      </c>
      <c r="D867" s="73" t="str">
        <f t="shared" si="191"/>
        <v/>
      </c>
      <c r="E867" s="73" t="str">
        <f t="shared" si="192"/>
        <v/>
      </c>
      <c r="F867" s="73" t="str">
        <f t="shared" si="193"/>
        <v/>
      </c>
      <c r="G867" s="73" t="str">
        <f t="shared" si="194"/>
        <v/>
      </c>
      <c r="H867" s="73" t="str">
        <f>IF(M867=0,"",1+COUNTIF(会員コール!$A$1:$A$198,M867))</f>
        <v/>
      </c>
      <c r="I867" s="74"/>
      <c r="J867" s="74" t="str">
        <f t="shared" si="195"/>
        <v/>
      </c>
      <c r="K867" s="14"/>
      <c r="L867" s="15"/>
      <c r="M867">
        <f t="shared" si="196"/>
        <v>0</v>
      </c>
      <c r="N867"/>
      <c r="O867" s="1"/>
      <c r="P867" s="2"/>
    </row>
    <row r="868" spans="1:16">
      <c r="A868" s="13"/>
      <c r="B868" s="68" t="str">
        <f t="shared" si="190"/>
        <v/>
      </c>
      <c r="C868" s="69" t="str">
        <f t="shared" si="197"/>
        <v/>
      </c>
      <c r="D868" s="70" t="str">
        <f t="shared" si="191"/>
        <v/>
      </c>
      <c r="E868" s="70" t="str">
        <f t="shared" si="192"/>
        <v/>
      </c>
      <c r="F868" s="70" t="str">
        <f t="shared" si="193"/>
        <v/>
      </c>
      <c r="G868" s="70" t="str">
        <f t="shared" si="194"/>
        <v/>
      </c>
      <c r="H868" s="70" t="str">
        <f>IF(M868=0,"",1+COUNTIF(会員コール!$A$1:$A$198,M868))</f>
        <v/>
      </c>
      <c r="I868" s="71"/>
      <c r="J868" s="71" t="str">
        <f t="shared" si="195"/>
        <v/>
      </c>
      <c r="K868" s="14"/>
      <c r="L868" s="15"/>
      <c r="M868">
        <f t="shared" si="196"/>
        <v>0</v>
      </c>
      <c r="N868"/>
      <c r="O868" s="1"/>
      <c r="P868" s="2"/>
    </row>
    <row r="869" spans="1:16">
      <c r="A869" s="13">
        <v>40</v>
      </c>
      <c r="B869" s="72" t="str">
        <f t="shared" si="190"/>
        <v/>
      </c>
      <c r="C869" s="69" t="str">
        <f t="shared" si="197"/>
        <v/>
      </c>
      <c r="D869" s="73" t="str">
        <f t="shared" si="191"/>
        <v/>
      </c>
      <c r="E869" s="73" t="str">
        <f t="shared" si="192"/>
        <v/>
      </c>
      <c r="F869" s="73" t="str">
        <f t="shared" si="193"/>
        <v/>
      </c>
      <c r="G869" s="73" t="str">
        <f t="shared" si="194"/>
        <v/>
      </c>
      <c r="H869" s="73" t="str">
        <f>IF(M869=0,"",1+COUNTIF(会員コール!$A$1:$A$198,M869))</f>
        <v/>
      </c>
      <c r="I869" s="74"/>
      <c r="J869" s="74" t="str">
        <f t="shared" si="195"/>
        <v/>
      </c>
      <c r="K869" s="14"/>
      <c r="L869" s="15"/>
      <c r="M869">
        <f t="shared" si="196"/>
        <v>0</v>
      </c>
      <c r="N869"/>
      <c r="O869" s="1"/>
      <c r="P869" s="2"/>
    </row>
    <row r="870" spans="1:16">
      <c r="A870" s="13"/>
      <c r="B870" s="68" t="str">
        <f t="shared" si="190"/>
        <v/>
      </c>
      <c r="C870" s="69" t="str">
        <f t="shared" si="197"/>
        <v/>
      </c>
      <c r="D870" s="70" t="str">
        <f t="shared" si="191"/>
        <v/>
      </c>
      <c r="E870" s="70" t="str">
        <f t="shared" si="192"/>
        <v/>
      </c>
      <c r="F870" s="70" t="str">
        <f t="shared" si="193"/>
        <v/>
      </c>
      <c r="G870" s="70" t="str">
        <f t="shared" si="194"/>
        <v/>
      </c>
      <c r="H870" s="70" t="str">
        <f>IF(M870=0,"",1+COUNTIF(会員コール!$A$1:$A$198,M870))</f>
        <v/>
      </c>
      <c r="I870" s="71"/>
      <c r="J870" s="71" t="str">
        <f t="shared" si="195"/>
        <v/>
      </c>
      <c r="K870" s="14"/>
      <c r="L870" s="15"/>
      <c r="M870">
        <f t="shared" si="196"/>
        <v>0</v>
      </c>
      <c r="N870"/>
      <c r="O870" s="1"/>
      <c r="P870" s="2"/>
    </row>
    <row r="871" spans="1:16">
      <c r="A871" s="13"/>
      <c r="B871" s="68" t="str">
        <f t="shared" si="190"/>
        <v/>
      </c>
      <c r="C871" s="69" t="str">
        <f t="shared" si="197"/>
        <v/>
      </c>
      <c r="D871" s="70" t="str">
        <f t="shared" si="191"/>
        <v/>
      </c>
      <c r="E871" s="70" t="str">
        <f t="shared" si="192"/>
        <v/>
      </c>
      <c r="F871" s="70" t="str">
        <f t="shared" si="193"/>
        <v/>
      </c>
      <c r="G871" s="70" t="str">
        <f t="shared" si="194"/>
        <v/>
      </c>
      <c r="H871" s="70" t="str">
        <f>IF(M871=0,"",1+COUNTIF(会員コール!$A$1:$A$198,M871))</f>
        <v/>
      </c>
      <c r="I871" s="71"/>
      <c r="J871" s="71" t="str">
        <f t="shared" si="195"/>
        <v/>
      </c>
      <c r="K871" s="14"/>
      <c r="L871" s="15"/>
      <c r="M871">
        <f t="shared" si="196"/>
        <v>0</v>
      </c>
      <c r="N871"/>
      <c r="O871" s="1"/>
      <c r="P871" s="2"/>
    </row>
    <row r="872" spans="1:16">
      <c r="A872" s="13"/>
      <c r="B872" s="72" t="str">
        <f t="shared" si="190"/>
        <v/>
      </c>
      <c r="C872" s="69" t="str">
        <f t="shared" si="197"/>
        <v/>
      </c>
      <c r="D872" s="73" t="str">
        <f t="shared" si="191"/>
        <v/>
      </c>
      <c r="E872" s="73" t="str">
        <f t="shared" si="192"/>
        <v/>
      </c>
      <c r="F872" s="73" t="str">
        <f t="shared" si="193"/>
        <v/>
      </c>
      <c r="G872" s="73" t="str">
        <f t="shared" si="194"/>
        <v/>
      </c>
      <c r="H872" s="73" t="str">
        <f>IF(M872=0,"",1+COUNTIF(会員コール!$A$1:$A$198,M872))</f>
        <v/>
      </c>
      <c r="I872" s="74"/>
      <c r="J872" s="74" t="str">
        <f t="shared" si="195"/>
        <v/>
      </c>
      <c r="K872" s="14"/>
      <c r="L872" s="15"/>
      <c r="M872">
        <f t="shared" si="196"/>
        <v>0</v>
      </c>
      <c r="N872"/>
      <c r="O872" s="1"/>
      <c r="P872" s="2"/>
    </row>
    <row r="873" spans="1:16">
      <c r="A873" s="13"/>
      <c r="B873" s="68" t="str">
        <f t="shared" si="190"/>
        <v/>
      </c>
      <c r="C873" s="69" t="str">
        <f t="shared" si="197"/>
        <v/>
      </c>
      <c r="D873" s="70" t="str">
        <f t="shared" si="191"/>
        <v/>
      </c>
      <c r="E873" s="70" t="str">
        <f t="shared" si="192"/>
        <v/>
      </c>
      <c r="F873" s="70" t="str">
        <f t="shared" si="193"/>
        <v/>
      </c>
      <c r="G873" s="70" t="str">
        <f t="shared" si="194"/>
        <v/>
      </c>
      <c r="H873" s="70" t="str">
        <f>IF(M873=0,"",1+COUNTIF(会員コール!$A$1:$A$198,M873))</f>
        <v/>
      </c>
      <c r="I873" s="71"/>
      <c r="J873" s="71" t="str">
        <f t="shared" si="195"/>
        <v/>
      </c>
      <c r="K873" s="14"/>
      <c r="L873" s="15"/>
      <c r="M873">
        <f t="shared" si="196"/>
        <v>0</v>
      </c>
      <c r="N873"/>
      <c r="O873" s="1"/>
      <c r="P873" s="2"/>
    </row>
    <row r="874" spans="1:16">
      <c r="A874" s="13">
        <v>45</v>
      </c>
      <c r="B874" s="72" t="str">
        <f t="shared" si="190"/>
        <v/>
      </c>
      <c r="C874" s="69" t="str">
        <f t="shared" si="197"/>
        <v/>
      </c>
      <c r="D874" s="73" t="str">
        <f t="shared" si="191"/>
        <v/>
      </c>
      <c r="E874" s="73" t="str">
        <f t="shared" si="192"/>
        <v/>
      </c>
      <c r="F874" s="73" t="str">
        <f t="shared" si="193"/>
        <v/>
      </c>
      <c r="G874" s="73" t="str">
        <f t="shared" si="194"/>
        <v/>
      </c>
      <c r="H874" s="73" t="str">
        <f>IF(M874=0,"",1+COUNTIF(会員コール!$A$1:$A$198,M874))</f>
        <v/>
      </c>
      <c r="I874" s="74"/>
      <c r="J874" s="74" t="str">
        <f t="shared" si="195"/>
        <v/>
      </c>
      <c r="K874" s="14"/>
      <c r="L874" s="15"/>
      <c r="M874">
        <f t="shared" si="196"/>
        <v>0</v>
      </c>
      <c r="N874"/>
      <c r="O874" s="1"/>
      <c r="P874" s="2"/>
    </row>
    <row r="875" spans="1:16">
      <c r="A875" s="13"/>
      <c r="B875" s="68" t="str">
        <f t="shared" si="190"/>
        <v/>
      </c>
      <c r="C875" s="69" t="str">
        <f t="shared" si="197"/>
        <v/>
      </c>
      <c r="D875" s="70" t="str">
        <f t="shared" si="191"/>
        <v/>
      </c>
      <c r="E875" s="70" t="str">
        <f t="shared" si="192"/>
        <v/>
      </c>
      <c r="F875" s="70" t="str">
        <f t="shared" si="193"/>
        <v/>
      </c>
      <c r="G875" s="70" t="str">
        <f t="shared" si="194"/>
        <v/>
      </c>
      <c r="H875" s="70" t="str">
        <f>IF(M875=0,"",1+COUNTIF(会員コール!$A$1:$A$198,M875))</f>
        <v/>
      </c>
      <c r="I875" s="71"/>
      <c r="J875" s="71" t="str">
        <f t="shared" si="195"/>
        <v/>
      </c>
      <c r="K875" s="14"/>
      <c r="L875" s="15"/>
      <c r="M875">
        <f t="shared" si="196"/>
        <v>0</v>
      </c>
      <c r="N875"/>
      <c r="O875" s="1"/>
      <c r="P875" s="2"/>
    </row>
    <row r="876" spans="1:16">
      <c r="A876" s="13"/>
      <c r="B876" s="72" t="str">
        <f t="shared" si="190"/>
        <v/>
      </c>
      <c r="C876" s="69" t="str">
        <f t="shared" si="197"/>
        <v/>
      </c>
      <c r="D876" s="73" t="str">
        <f t="shared" si="191"/>
        <v/>
      </c>
      <c r="E876" s="73" t="str">
        <f t="shared" si="192"/>
        <v/>
      </c>
      <c r="F876" s="73" t="str">
        <f t="shared" si="193"/>
        <v/>
      </c>
      <c r="G876" s="73" t="str">
        <f t="shared" si="194"/>
        <v/>
      </c>
      <c r="H876" s="73" t="str">
        <f>IF(M876=0,"",1+COUNTIF(会員コール!$A$1:$A$198,M876))</f>
        <v/>
      </c>
      <c r="I876" s="74"/>
      <c r="J876" s="74" t="str">
        <f t="shared" si="195"/>
        <v/>
      </c>
      <c r="K876" s="14"/>
      <c r="L876" s="15"/>
      <c r="M876">
        <f t="shared" si="196"/>
        <v>0</v>
      </c>
      <c r="N876"/>
      <c r="O876" s="1"/>
      <c r="P876" s="2"/>
    </row>
    <row r="877" spans="1:16">
      <c r="A877" s="13"/>
      <c r="B877" s="68" t="str">
        <f t="shared" si="190"/>
        <v/>
      </c>
      <c r="C877" s="69" t="str">
        <f t="shared" si="197"/>
        <v/>
      </c>
      <c r="D877" s="70" t="str">
        <f t="shared" si="191"/>
        <v/>
      </c>
      <c r="E877" s="70" t="str">
        <f t="shared" si="192"/>
        <v/>
      </c>
      <c r="F877" s="70" t="str">
        <f t="shared" si="193"/>
        <v/>
      </c>
      <c r="G877" s="70" t="str">
        <f t="shared" si="194"/>
        <v/>
      </c>
      <c r="H877" s="70" t="str">
        <f>IF(M877=0,"",1+COUNTIF(会員コール!$A$1:$A$198,M877))</f>
        <v/>
      </c>
      <c r="I877" s="71"/>
      <c r="J877" s="71" t="str">
        <f t="shared" si="195"/>
        <v/>
      </c>
      <c r="K877" s="14"/>
      <c r="L877" s="15"/>
      <c r="M877">
        <f t="shared" si="196"/>
        <v>0</v>
      </c>
      <c r="N877"/>
      <c r="O877" s="1"/>
      <c r="P877" s="2"/>
    </row>
    <row r="878" spans="1:16">
      <c r="A878" s="13"/>
      <c r="B878" s="68" t="str">
        <f t="shared" si="190"/>
        <v/>
      </c>
      <c r="C878" s="69" t="str">
        <f t="shared" si="197"/>
        <v/>
      </c>
      <c r="D878" s="70" t="str">
        <f t="shared" si="191"/>
        <v/>
      </c>
      <c r="E878" s="70" t="str">
        <f t="shared" si="192"/>
        <v/>
      </c>
      <c r="F878" s="70" t="str">
        <f t="shared" si="193"/>
        <v/>
      </c>
      <c r="G878" s="70" t="str">
        <f t="shared" si="194"/>
        <v/>
      </c>
      <c r="H878" s="70" t="str">
        <f>IF(M878=0,"",1+COUNTIF(会員コール!$A$1:$A$198,M878))</f>
        <v/>
      </c>
      <c r="I878" s="71"/>
      <c r="J878" s="71" t="str">
        <f t="shared" si="195"/>
        <v/>
      </c>
      <c r="K878" s="14"/>
      <c r="L878" s="15"/>
      <c r="M878">
        <f t="shared" si="196"/>
        <v>0</v>
      </c>
      <c r="N878"/>
      <c r="O878" s="1"/>
      <c r="P878" s="2"/>
    </row>
    <row r="879" spans="1:16">
      <c r="A879" s="13">
        <v>50</v>
      </c>
      <c r="B879" s="75" t="str">
        <f t="shared" si="190"/>
        <v/>
      </c>
      <c r="C879" s="76" t="str">
        <f>IF(P879="","",LEFT(P879,6))</f>
        <v/>
      </c>
      <c r="D879" s="77" t="str">
        <f t="shared" si="191"/>
        <v/>
      </c>
      <c r="E879" s="77" t="str">
        <f t="shared" si="192"/>
        <v/>
      </c>
      <c r="F879" s="77" t="str">
        <f t="shared" si="193"/>
        <v/>
      </c>
      <c r="G879" s="77" t="str">
        <f t="shared" si="194"/>
        <v/>
      </c>
      <c r="H879" s="77" t="str">
        <f>IF(M879=0,"",1+COUNTIF(会員コール!$A$1:$A$198,M879))</f>
        <v/>
      </c>
      <c r="I879" s="78"/>
      <c r="J879" s="78" t="str">
        <f t="shared" si="195"/>
        <v/>
      </c>
      <c r="K879" s="14"/>
      <c r="L879" s="15"/>
      <c r="M879">
        <f t="shared" si="196"/>
        <v>0</v>
      </c>
      <c r="N879"/>
      <c r="O879" s="1"/>
      <c r="P879" s="2"/>
    </row>
    <row r="880" spans="1:16">
      <c r="A880" s="13"/>
      <c r="B880" s="166" t="s">
        <v>7</v>
      </c>
      <c r="C880" s="167"/>
      <c r="D880" s="24">
        <f>50-COUNTBLANK(D830:D879)</f>
        <v>0</v>
      </c>
      <c r="E880" s="20"/>
      <c r="F880" s="21" t="s">
        <v>7</v>
      </c>
      <c r="G880" s="19"/>
      <c r="H880" s="25">
        <f>SUM(H830:H879)</f>
        <v>0</v>
      </c>
      <c r="I880" s="22"/>
      <c r="J880" s="22"/>
      <c r="K880" s="14"/>
      <c r="L880" s="15"/>
      <c r="N880"/>
      <c r="O880" s="1"/>
      <c r="P880" s="2"/>
    </row>
    <row r="881" spans="1:20" ht="14.25">
      <c r="A881" s="8"/>
      <c r="B881" s="168" t="s">
        <v>9</v>
      </c>
      <c r="C881" s="168"/>
      <c r="D881" s="168"/>
      <c r="E881" s="62" t="s">
        <v>135</v>
      </c>
      <c r="F881" s="50">
        <f>基本データ入力!$B$6</f>
        <v>2016</v>
      </c>
      <c r="G881" s="169" t="str">
        <f>基本データ入力!$B$4</f>
        <v>第13回　JARL横須賀ｸﾗﾌﾞﾏﾗｿﾝｺﾝﾃｽﾄ</v>
      </c>
      <c r="H881" s="169"/>
      <c r="I881" s="169"/>
      <c r="J881" s="169"/>
      <c r="K881" s="10"/>
      <c r="L881" s="8"/>
      <c r="M881" s="8"/>
      <c r="N881" s="9"/>
      <c r="O881" s="8"/>
      <c r="P881" s="8"/>
      <c r="Q881" s="8"/>
      <c r="R881" s="8"/>
      <c r="S881" s="8"/>
      <c r="T881" s="8"/>
    </row>
    <row r="882" spans="1:20">
      <c r="A882" s="8"/>
      <c r="B882" s="170" t="s">
        <v>10</v>
      </c>
      <c r="C882" s="170"/>
      <c r="D882" s="47" t="str">
        <f>基本データ入力!$B$8</f>
        <v>JA1QRZ</v>
      </c>
      <c r="E882" s="52" t="s">
        <v>136</v>
      </c>
      <c r="F882" s="47" t="s">
        <v>287</v>
      </c>
      <c r="G882" s="171" t="s">
        <v>137</v>
      </c>
      <c r="H882" s="171"/>
      <c r="I882" s="171"/>
      <c r="J882" s="53" t="s">
        <v>397</v>
      </c>
      <c r="K882" s="10"/>
      <c r="L882" s="8"/>
      <c r="M882" s="8"/>
      <c r="N882" s="9"/>
      <c r="O882" s="8"/>
      <c r="P882" s="8"/>
      <c r="Q882" s="8"/>
      <c r="R882" s="8"/>
      <c r="S882" s="8"/>
      <c r="T882" s="8"/>
    </row>
    <row r="883" spans="1:20">
      <c r="B883" s="88" t="s">
        <v>11</v>
      </c>
      <c r="C883" s="91" t="s">
        <v>411</v>
      </c>
      <c r="D883" s="88" t="s">
        <v>12</v>
      </c>
      <c r="E883" s="172" t="s">
        <v>13</v>
      </c>
      <c r="F883" s="172"/>
      <c r="G883" s="88" t="s">
        <v>14</v>
      </c>
      <c r="H883" s="17" t="s">
        <v>15</v>
      </c>
      <c r="I883" s="88" t="s">
        <v>16</v>
      </c>
      <c r="J883" s="88" t="s">
        <v>17</v>
      </c>
      <c r="L883" s="173" t="s">
        <v>134</v>
      </c>
      <c r="M883" s="174"/>
      <c r="N883" s="165" t="s">
        <v>31</v>
      </c>
      <c r="O883" s="165"/>
      <c r="P883" s="165"/>
      <c r="Q883" s="165"/>
      <c r="R883" s="165"/>
      <c r="S883" s="165"/>
      <c r="T883" s="165"/>
    </row>
    <row r="884" spans="1:20">
      <c r="B884" s="88" t="s">
        <v>8</v>
      </c>
      <c r="C884" s="91" t="s">
        <v>412</v>
      </c>
      <c r="D884" s="88" t="s">
        <v>0</v>
      </c>
      <c r="E884" s="88" t="s">
        <v>1</v>
      </c>
      <c r="F884" s="88" t="s">
        <v>2</v>
      </c>
      <c r="G884" s="88" t="s">
        <v>3</v>
      </c>
      <c r="H884" s="17" t="s">
        <v>4</v>
      </c>
      <c r="I884" s="88" t="s">
        <v>5</v>
      </c>
      <c r="J884" s="88" t="s">
        <v>6</v>
      </c>
      <c r="K884" s="4"/>
      <c r="L884" s="175"/>
      <c r="M884" s="176"/>
      <c r="N884" s="89" t="s">
        <v>33</v>
      </c>
      <c r="O884" s="89" t="s">
        <v>34</v>
      </c>
      <c r="P884" s="89" t="s">
        <v>35</v>
      </c>
      <c r="Q884" s="89" t="s">
        <v>36</v>
      </c>
      <c r="R884" s="89" t="s">
        <v>37</v>
      </c>
      <c r="S884" s="89" t="s">
        <v>38</v>
      </c>
      <c r="T884" s="89" t="s">
        <v>39</v>
      </c>
    </row>
    <row r="885" spans="1:20">
      <c r="A885" s="13">
        <v>1</v>
      </c>
      <c r="B885" s="64" t="str">
        <f t="shared" ref="B885:B934" si="198">IF(O885="","",O885)</f>
        <v/>
      </c>
      <c r="C885" s="65" t="str">
        <f>IF(P885="","",LEFT(P885,6))</f>
        <v/>
      </c>
      <c r="D885" s="66" t="str">
        <f t="shared" ref="D885:D934" si="199">IF(N885="","",N885)</f>
        <v/>
      </c>
      <c r="E885" s="66" t="str">
        <f t="shared" ref="E885:E934" si="200">IF(Q885="","",Q885)</f>
        <v/>
      </c>
      <c r="F885" s="66" t="str">
        <f t="shared" ref="F885:F934" si="201">IF(R885="","",R885)</f>
        <v/>
      </c>
      <c r="G885" s="66" t="str">
        <f t="shared" ref="G885:G934" si="202">IF(H885="","",IF(H885=1,"","M"))</f>
        <v/>
      </c>
      <c r="H885" s="66" t="str">
        <f>IF(M885=0,"",1+COUNTIF(会員コール!$A$1:$A$198,M885))</f>
        <v/>
      </c>
      <c r="I885" s="67"/>
      <c r="J885" s="67" t="str">
        <f t="shared" ref="J885:J934" si="203">IF(T885="","",T885)</f>
        <v/>
      </c>
      <c r="K885" s="14"/>
      <c r="L885" s="49"/>
      <c r="M885">
        <f t="shared" ref="M885:M934" si="204">IF(MID(N885,6,1)="/",LEFT(N885,5),IF(MID(N885,7,1)="/",LEFT(N885,6),N885))</f>
        <v>0</v>
      </c>
      <c r="N885"/>
      <c r="O885" s="1"/>
      <c r="P885" s="2"/>
    </row>
    <row r="886" spans="1:20">
      <c r="A886" s="13"/>
      <c r="B886" s="68" t="str">
        <f t="shared" si="198"/>
        <v/>
      </c>
      <c r="C886" s="69" t="str">
        <f>IF(P886="","",LEFT(P886,6))</f>
        <v/>
      </c>
      <c r="D886" s="70" t="str">
        <f t="shared" si="199"/>
        <v/>
      </c>
      <c r="E886" s="70" t="str">
        <f t="shared" si="200"/>
        <v/>
      </c>
      <c r="F886" s="70" t="str">
        <f t="shared" si="201"/>
        <v/>
      </c>
      <c r="G886" s="70" t="str">
        <f t="shared" si="202"/>
        <v/>
      </c>
      <c r="H886" s="70" t="str">
        <f>IF(M886=0,"",1+COUNTIF(会員コール!$A$1:$A$198,M886))</f>
        <v/>
      </c>
      <c r="I886" s="71"/>
      <c r="J886" s="71" t="str">
        <f t="shared" si="203"/>
        <v/>
      </c>
      <c r="K886" s="14"/>
      <c r="L886" s="49"/>
      <c r="M886">
        <f t="shared" si="204"/>
        <v>0</v>
      </c>
      <c r="N886"/>
      <c r="O886" s="1"/>
      <c r="P886" s="2"/>
    </row>
    <row r="887" spans="1:20">
      <c r="A887" s="13"/>
      <c r="B887" s="68" t="str">
        <f t="shared" si="198"/>
        <v/>
      </c>
      <c r="C887" s="69" t="str">
        <f t="shared" ref="C887:C933" si="205">IF(P887="","",LEFT(P887,6))</f>
        <v/>
      </c>
      <c r="D887" s="70" t="str">
        <f t="shared" si="199"/>
        <v/>
      </c>
      <c r="E887" s="70" t="str">
        <f t="shared" si="200"/>
        <v/>
      </c>
      <c r="F887" s="70" t="str">
        <f t="shared" si="201"/>
        <v/>
      </c>
      <c r="G887" s="70" t="str">
        <f t="shared" si="202"/>
        <v/>
      </c>
      <c r="H887" s="70" t="str">
        <f>IF(M887=0,"",1+COUNTIF(会員コール!$A$1:$A$198,M887))</f>
        <v/>
      </c>
      <c r="I887" s="71"/>
      <c r="J887" s="71" t="str">
        <f t="shared" si="203"/>
        <v/>
      </c>
      <c r="K887" s="14"/>
      <c r="L887" s="49"/>
      <c r="M887">
        <f t="shared" si="204"/>
        <v>0</v>
      </c>
      <c r="N887"/>
      <c r="O887" s="1"/>
      <c r="P887" s="2"/>
    </row>
    <row r="888" spans="1:20">
      <c r="A888" s="13"/>
      <c r="B888" s="68" t="str">
        <f t="shared" si="198"/>
        <v/>
      </c>
      <c r="C888" s="69" t="str">
        <f t="shared" si="205"/>
        <v/>
      </c>
      <c r="D888" s="70" t="str">
        <f t="shared" si="199"/>
        <v/>
      </c>
      <c r="E888" s="70" t="str">
        <f t="shared" si="200"/>
        <v/>
      </c>
      <c r="F888" s="70" t="str">
        <f t="shared" si="201"/>
        <v/>
      </c>
      <c r="G888" s="70" t="str">
        <f t="shared" si="202"/>
        <v/>
      </c>
      <c r="H888" s="70" t="str">
        <f>IF(M888=0,"",1+COUNTIF(会員コール!$A$1:$A$198,M888))</f>
        <v/>
      </c>
      <c r="I888" s="71"/>
      <c r="J888" s="71" t="str">
        <f t="shared" si="203"/>
        <v/>
      </c>
      <c r="K888" s="14"/>
      <c r="L888" s="49"/>
      <c r="M888">
        <f t="shared" si="204"/>
        <v>0</v>
      </c>
      <c r="N888"/>
      <c r="O888" s="1"/>
      <c r="P888" s="2"/>
    </row>
    <row r="889" spans="1:20">
      <c r="A889" s="13">
        <v>5</v>
      </c>
      <c r="B889" s="68" t="str">
        <f t="shared" si="198"/>
        <v/>
      </c>
      <c r="C889" s="69" t="str">
        <f t="shared" si="205"/>
        <v/>
      </c>
      <c r="D889" s="70" t="str">
        <f t="shared" si="199"/>
        <v/>
      </c>
      <c r="E889" s="70" t="str">
        <f t="shared" si="200"/>
        <v/>
      </c>
      <c r="F889" s="70" t="str">
        <f t="shared" si="201"/>
        <v/>
      </c>
      <c r="G889" s="70" t="str">
        <f t="shared" si="202"/>
        <v/>
      </c>
      <c r="H889" s="70" t="str">
        <f>IF(M889=0,"",1+COUNTIF(会員コール!$A$1:$A$198,M889))</f>
        <v/>
      </c>
      <c r="I889" s="71"/>
      <c r="J889" s="71" t="str">
        <f t="shared" si="203"/>
        <v/>
      </c>
      <c r="K889" s="14"/>
      <c r="L889" s="49"/>
      <c r="M889">
        <f t="shared" si="204"/>
        <v>0</v>
      </c>
      <c r="N889"/>
      <c r="O889" s="1"/>
      <c r="P889" s="2"/>
    </row>
    <row r="890" spans="1:20">
      <c r="A890" s="13"/>
      <c r="B890" s="68" t="str">
        <f t="shared" si="198"/>
        <v/>
      </c>
      <c r="C890" s="69" t="str">
        <f t="shared" si="205"/>
        <v/>
      </c>
      <c r="D890" s="70" t="str">
        <f t="shared" si="199"/>
        <v/>
      </c>
      <c r="E890" s="70" t="str">
        <f t="shared" si="200"/>
        <v/>
      </c>
      <c r="F890" s="70" t="str">
        <f t="shared" si="201"/>
        <v/>
      </c>
      <c r="G890" s="70" t="str">
        <f t="shared" si="202"/>
        <v/>
      </c>
      <c r="H890" s="70" t="str">
        <f>IF(M890=0,"",1+COUNTIF(会員コール!$A$1:$A$198,M890))</f>
        <v/>
      </c>
      <c r="I890" s="71"/>
      <c r="J890" s="71" t="str">
        <f t="shared" si="203"/>
        <v/>
      </c>
      <c r="K890" s="14"/>
      <c r="L890" s="49"/>
      <c r="M890">
        <f t="shared" si="204"/>
        <v>0</v>
      </c>
      <c r="N890"/>
      <c r="O890" s="1"/>
      <c r="P890" s="2"/>
    </row>
    <row r="891" spans="1:20">
      <c r="A891" s="13"/>
      <c r="B891" s="68" t="str">
        <f t="shared" si="198"/>
        <v/>
      </c>
      <c r="C891" s="69" t="str">
        <f t="shared" si="205"/>
        <v/>
      </c>
      <c r="D891" s="70" t="str">
        <f t="shared" si="199"/>
        <v/>
      </c>
      <c r="E891" s="70" t="str">
        <f t="shared" si="200"/>
        <v/>
      </c>
      <c r="F891" s="70" t="str">
        <f t="shared" si="201"/>
        <v/>
      </c>
      <c r="G891" s="70" t="str">
        <f t="shared" si="202"/>
        <v/>
      </c>
      <c r="H891" s="70" t="str">
        <f>IF(M891=0,"",1+COUNTIF(会員コール!$A$1:$A$198,M891))</f>
        <v/>
      </c>
      <c r="I891" s="71"/>
      <c r="J891" s="71" t="str">
        <f t="shared" si="203"/>
        <v/>
      </c>
      <c r="K891" s="14"/>
      <c r="L891" s="49"/>
      <c r="M891">
        <f t="shared" si="204"/>
        <v>0</v>
      </c>
      <c r="N891"/>
      <c r="O891" s="1"/>
      <c r="P891" s="2"/>
    </row>
    <row r="892" spans="1:20">
      <c r="A892" s="13"/>
      <c r="B892" s="68" t="str">
        <f t="shared" si="198"/>
        <v/>
      </c>
      <c r="C892" s="69" t="str">
        <f t="shared" si="205"/>
        <v/>
      </c>
      <c r="D892" s="70" t="str">
        <f t="shared" si="199"/>
        <v/>
      </c>
      <c r="E892" s="70" t="str">
        <f t="shared" si="200"/>
        <v/>
      </c>
      <c r="F892" s="70" t="str">
        <f t="shared" si="201"/>
        <v/>
      </c>
      <c r="G892" s="70" t="str">
        <f t="shared" si="202"/>
        <v/>
      </c>
      <c r="H892" s="70" t="str">
        <f>IF(M892=0,"",1+COUNTIF(会員コール!$A$1:$A$198,M892))</f>
        <v/>
      </c>
      <c r="I892" s="71"/>
      <c r="J892" s="71" t="str">
        <f t="shared" si="203"/>
        <v/>
      </c>
      <c r="K892" s="14"/>
      <c r="L892" s="49"/>
      <c r="M892">
        <f t="shared" si="204"/>
        <v>0</v>
      </c>
      <c r="N892"/>
      <c r="O892" s="1"/>
      <c r="P892" s="2"/>
    </row>
    <row r="893" spans="1:20">
      <c r="A893" s="13"/>
      <c r="B893" s="68" t="str">
        <f t="shared" si="198"/>
        <v/>
      </c>
      <c r="C893" s="69" t="str">
        <f t="shared" si="205"/>
        <v/>
      </c>
      <c r="D893" s="70" t="str">
        <f t="shared" si="199"/>
        <v/>
      </c>
      <c r="E893" s="70" t="str">
        <f t="shared" si="200"/>
        <v/>
      </c>
      <c r="F893" s="70" t="str">
        <f t="shared" si="201"/>
        <v/>
      </c>
      <c r="G893" s="70" t="str">
        <f t="shared" si="202"/>
        <v/>
      </c>
      <c r="H893" s="70" t="str">
        <f>IF(M893=0,"",1+COUNTIF(会員コール!$A$1:$A$198,M893))</f>
        <v/>
      </c>
      <c r="I893" s="71"/>
      <c r="J893" s="71" t="str">
        <f t="shared" si="203"/>
        <v/>
      </c>
      <c r="K893" s="14"/>
      <c r="L893" s="49"/>
      <c r="M893">
        <f t="shared" si="204"/>
        <v>0</v>
      </c>
      <c r="N893"/>
      <c r="O893" s="1"/>
      <c r="P893" s="2"/>
    </row>
    <row r="894" spans="1:20">
      <c r="A894" s="13">
        <v>10</v>
      </c>
      <c r="B894" s="68" t="str">
        <f t="shared" si="198"/>
        <v/>
      </c>
      <c r="C894" s="69" t="str">
        <f t="shared" si="205"/>
        <v/>
      </c>
      <c r="D894" s="70" t="str">
        <f t="shared" si="199"/>
        <v/>
      </c>
      <c r="E894" s="70" t="str">
        <f t="shared" si="200"/>
        <v/>
      </c>
      <c r="F894" s="70" t="str">
        <f t="shared" si="201"/>
        <v/>
      </c>
      <c r="G894" s="70" t="str">
        <f t="shared" si="202"/>
        <v/>
      </c>
      <c r="H894" s="70" t="str">
        <f>IF(M894=0,"",1+COUNTIF(会員コール!$A$1:$A$198,M894))</f>
        <v/>
      </c>
      <c r="I894" s="71"/>
      <c r="J894" s="71" t="str">
        <f t="shared" si="203"/>
        <v/>
      </c>
      <c r="K894" s="14"/>
      <c r="L894" s="49"/>
      <c r="M894">
        <f t="shared" si="204"/>
        <v>0</v>
      </c>
      <c r="N894"/>
      <c r="O894" s="1"/>
      <c r="P894" s="2"/>
    </row>
    <row r="895" spans="1:20">
      <c r="A895" s="13"/>
      <c r="B895" s="68" t="str">
        <f t="shared" si="198"/>
        <v/>
      </c>
      <c r="C895" s="69" t="str">
        <f t="shared" si="205"/>
        <v/>
      </c>
      <c r="D895" s="70" t="str">
        <f t="shared" si="199"/>
        <v/>
      </c>
      <c r="E895" s="70" t="str">
        <f t="shared" si="200"/>
        <v/>
      </c>
      <c r="F895" s="70" t="str">
        <f t="shared" si="201"/>
        <v/>
      </c>
      <c r="G895" s="70" t="str">
        <f t="shared" si="202"/>
        <v/>
      </c>
      <c r="H895" s="70" t="str">
        <f>IF(M895=0,"",1+COUNTIF(会員コール!$A$1:$A$198,M895))</f>
        <v/>
      </c>
      <c r="I895" s="71"/>
      <c r="J895" s="71" t="str">
        <f t="shared" si="203"/>
        <v/>
      </c>
      <c r="K895" s="14"/>
      <c r="L895" s="49"/>
      <c r="M895">
        <f t="shared" si="204"/>
        <v>0</v>
      </c>
      <c r="N895"/>
      <c r="O895" s="1"/>
      <c r="P895" s="2"/>
    </row>
    <row r="896" spans="1:20">
      <c r="A896" s="13"/>
      <c r="B896" s="68" t="str">
        <f t="shared" si="198"/>
        <v/>
      </c>
      <c r="C896" s="69" t="str">
        <f t="shared" si="205"/>
        <v/>
      </c>
      <c r="D896" s="70" t="str">
        <f t="shared" si="199"/>
        <v/>
      </c>
      <c r="E896" s="70" t="str">
        <f t="shared" si="200"/>
        <v/>
      </c>
      <c r="F896" s="70" t="str">
        <f t="shared" si="201"/>
        <v/>
      </c>
      <c r="G896" s="70" t="str">
        <f t="shared" si="202"/>
        <v/>
      </c>
      <c r="H896" s="70" t="str">
        <f>IF(M896=0,"",1+COUNTIF(会員コール!$A$1:$A$198,M896))</f>
        <v/>
      </c>
      <c r="I896" s="71"/>
      <c r="J896" s="71" t="str">
        <f t="shared" si="203"/>
        <v/>
      </c>
      <c r="K896" s="14"/>
      <c r="L896" s="49"/>
      <c r="M896">
        <f t="shared" si="204"/>
        <v>0</v>
      </c>
      <c r="N896"/>
      <c r="O896" s="1"/>
      <c r="P896" s="2"/>
    </row>
    <row r="897" spans="1:16">
      <c r="A897" s="13"/>
      <c r="B897" s="68" t="str">
        <f t="shared" si="198"/>
        <v/>
      </c>
      <c r="C897" s="69" t="str">
        <f t="shared" si="205"/>
        <v/>
      </c>
      <c r="D897" s="70" t="str">
        <f t="shared" si="199"/>
        <v/>
      </c>
      <c r="E897" s="70" t="str">
        <f t="shared" si="200"/>
        <v/>
      </c>
      <c r="F897" s="70" t="str">
        <f t="shared" si="201"/>
        <v/>
      </c>
      <c r="G897" s="70" t="str">
        <f t="shared" si="202"/>
        <v/>
      </c>
      <c r="H897" s="70" t="str">
        <f>IF(M897=0,"",1+COUNTIF(会員コール!$A$1:$A$198,M897))</f>
        <v/>
      </c>
      <c r="I897" s="71"/>
      <c r="J897" s="71" t="str">
        <f t="shared" si="203"/>
        <v/>
      </c>
      <c r="K897" s="14"/>
      <c r="L897" s="49"/>
      <c r="M897">
        <f t="shared" si="204"/>
        <v>0</v>
      </c>
      <c r="N897"/>
      <c r="O897" s="1"/>
      <c r="P897" s="2"/>
    </row>
    <row r="898" spans="1:16">
      <c r="A898" s="13"/>
      <c r="B898" s="68" t="str">
        <f t="shared" si="198"/>
        <v/>
      </c>
      <c r="C898" s="69" t="str">
        <f t="shared" si="205"/>
        <v/>
      </c>
      <c r="D898" s="70" t="str">
        <f t="shared" si="199"/>
        <v/>
      </c>
      <c r="E898" s="70" t="str">
        <f t="shared" si="200"/>
        <v/>
      </c>
      <c r="F898" s="70" t="str">
        <f t="shared" si="201"/>
        <v/>
      </c>
      <c r="G898" s="70" t="str">
        <f t="shared" si="202"/>
        <v/>
      </c>
      <c r="H898" s="70" t="str">
        <f>IF(M898=0,"",1+COUNTIF(会員コール!$A$1:$A$198,M898))</f>
        <v/>
      </c>
      <c r="I898" s="71"/>
      <c r="J898" s="71" t="str">
        <f t="shared" si="203"/>
        <v/>
      </c>
      <c r="K898" s="14"/>
      <c r="L898" s="49"/>
      <c r="M898">
        <f t="shared" si="204"/>
        <v>0</v>
      </c>
      <c r="N898"/>
      <c r="O898" s="1"/>
      <c r="P898" s="2"/>
    </row>
    <row r="899" spans="1:16">
      <c r="A899" s="13">
        <v>15</v>
      </c>
      <c r="B899" s="68" t="str">
        <f t="shared" si="198"/>
        <v/>
      </c>
      <c r="C899" s="69" t="str">
        <f t="shared" si="205"/>
        <v/>
      </c>
      <c r="D899" s="70" t="str">
        <f t="shared" si="199"/>
        <v/>
      </c>
      <c r="E899" s="70" t="str">
        <f t="shared" si="200"/>
        <v/>
      </c>
      <c r="F899" s="70" t="str">
        <f t="shared" si="201"/>
        <v/>
      </c>
      <c r="G899" s="70" t="str">
        <f t="shared" si="202"/>
        <v/>
      </c>
      <c r="H899" s="70" t="str">
        <f>IF(M899=0,"",1+COUNTIF(会員コール!$A$1:$A$198,M899))</f>
        <v/>
      </c>
      <c r="I899" s="71"/>
      <c r="J899" s="71" t="str">
        <f t="shared" si="203"/>
        <v/>
      </c>
      <c r="K899" s="14"/>
      <c r="L899" s="49"/>
      <c r="M899">
        <f t="shared" si="204"/>
        <v>0</v>
      </c>
      <c r="N899"/>
      <c r="O899" s="1"/>
      <c r="P899" s="2"/>
    </row>
    <row r="900" spans="1:16">
      <c r="A900" s="13"/>
      <c r="B900" s="68" t="str">
        <f t="shared" si="198"/>
        <v/>
      </c>
      <c r="C900" s="69" t="str">
        <f t="shared" si="205"/>
        <v/>
      </c>
      <c r="D900" s="70" t="str">
        <f t="shared" si="199"/>
        <v/>
      </c>
      <c r="E900" s="70" t="str">
        <f t="shared" si="200"/>
        <v/>
      </c>
      <c r="F900" s="70" t="str">
        <f t="shared" si="201"/>
        <v/>
      </c>
      <c r="G900" s="70" t="str">
        <f t="shared" si="202"/>
        <v/>
      </c>
      <c r="H900" s="70" t="str">
        <f>IF(M900=0,"",1+COUNTIF(会員コール!$A$1:$A$198,M900))</f>
        <v/>
      </c>
      <c r="I900" s="71"/>
      <c r="J900" s="71" t="str">
        <f t="shared" si="203"/>
        <v/>
      </c>
      <c r="K900" s="14"/>
      <c r="L900" s="49"/>
      <c r="M900">
        <f t="shared" si="204"/>
        <v>0</v>
      </c>
      <c r="N900"/>
      <c r="O900" s="1"/>
      <c r="P900" s="2"/>
    </row>
    <row r="901" spans="1:16">
      <c r="A901" s="13"/>
      <c r="B901" s="68" t="str">
        <f t="shared" si="198"/>
        <v/>
      </c>
      <c r="C901" s="69" t="str">
        <f t="shared" si="205"/>
        <v/>
      </c>
      <c r="D901" s="70" t="str">
        <f t="shared" si="199"/>
        <v/>
      </c>
      <c r="E901" s="70" t="str">
        <f t="shared" si="200"/>
        <v/>
      </c>
      <c r="F901" s="70" t="str">
        <f t="shared" si="201"/>
        <v/>
      </c>
      <c r="G901" s="70" t="str">
        <f t="shared" si="202"/>
        <v/>
      </c>
      <c r="H901" s="70" t="str">
        <f>IF(M901=0,"",1+COUNTIF(会員コール!$A$1:$A$198,M901))</f>
        <v/>
      </c>
      <c r="I901" s="71"/>
      <c r="J901" s="71" t="str">
        <f t="shared" si="203"/>
        <v/>
      </c>
      <c r="K901" s="14"/>
      <c r="L901" s="15"/>
      <c r="M901">
        <f t="shared" si="204"/>
        <v>0</v>
      </c>
      <c r="N901"/>
      <c r="O901" s="1"/>
      <c r="P901" s="2"/>
    </row>
    <row r="902" spans="1:16">
      <c r="A902" s="13"/>
      <c r="B902" s="72" t="str">
        <f t="shared" si="198"/>
        <v/>
      </c>
      <c r="C902" s="69" t="str">
        <f t="shared" si="205"/>
        <v/>
      </c>
      <c r="D902" s="73" t="str">
        <f t="shared" si="199"/>
        <v/>
      </c>
      <c r="E902" s="73" t="str">
        <f t="shared" si="200"/>
        <v/>
      </c>
      <c r="F902" s="73" t="str">
        <f t="shared" si="201"/>
        <v/>
      </c>
      <c r="G902" s="73" t="str">
        <f t="shared" si="202"/>
        <v/>
      </c>
      <c r="H902" s="73" t="str">
        <f>IF(M902=0,"",1+COUNTIF(会員コール!$A$1:$A$198,M902))</f>
        <v/>
      </c>
      <c r="I902" s="74"/>
      <c r="J902" s="74" t="str">
        <f t="shared" si="203"/>
        <v/>
      </c>
      <c r="K902" s="14"/>
      <c r="L902" s="15"/>
      <c r="M902">
        <f t="shared" si="204"/>
        <v>0</v>
      </c>
      <c r="N902"/>
      <c r="O902" s="1"/>
      <c r="P902" s="2"/>
    </row>
    <row r="903" spans="1:16">
      <c r="A903" s="13"/>
      <c r="B903" s="68" t="str">
        <f t="shared" si="198"/>
        <v/>
      </c>
      <c r="C903" s="69" t="str">
        <f t="shared" si="205"/>
        <v/>
      </c>
      <c r="D903" s="70" t="str">
        <f t="shared" si="199"/>
        <v/>
      </c>
      <c r="E903" s="70" t="str">
        <f t="shared" si="200"/>
        <v/>
      </c>
      <c r="F903" s="70" t="str">
        <f t="shared" si="201"/>
        <v/>
      </c>
      <c r="G903" s="70" t="str">
        <f t="shared" si="202"/>
        <v/>
      </c>
      <c r="H903" s="70" t="str">
        <f>IF(M903=0,"",1+COUNTIF(会員コール!$A$1:$A$198,M903))</f>
        <v/>
      </c>
      <c r="I903" s="71"/>
      <c r="J903" s="71" t="str">
        <f t="shared" si="203"/>
        <v/>
      </c>
      <c r="K903" s="14"/>
      <c r="L903" s="15"/>
      <c r="M903">
        <f t="shared" si="204"/>
        <v>0</v>
      </c>
      <c r="N903"/>
      <c r="O903" s="1"/>
      <c r="P903" s="2"/>
    </row>
    <row r="904" spans="1:16">
      <c r="A904" s="13">
        <v>20</v>
      </c>
      <c r="B904" s="68" t="str">
        <f t="shared" si="198"/>
        <v/>
      </c>
      <c r="C904" s="69" t="str">
        <f t="shared" si="205"/>
        <v/>
      </c>
      <c r="D904" s="70" t="str">
        <f t="shared" si="199"/>
        <v/>
      </c>
      <c r="E904" s="70" t="str">
        <f t="shared" si="200"/>
        <v/>
      </c>
      <c r="F904" s="70" t="str">
        <f t="shared" si="201"/>
        <v/>
      </c>
      <c r="G904" s="70" t="str">
        <f t="shared" si="202"/>
        <v/>
      </c>
      <c r="H904" s="70" t="str">
        <f>IF(M904=0,"",1+COUNTIF(会員コール!$A$1:$A$198,M904))</f>
        <v/>
      </c>
      <c r="I904" s="71"/>
      <c r="J904" s="71" t="str">
        <f t="shared" si="203"/>
        <v/>
      </c>
      <c r="K904" s="14"/>
      <c r="L904" s="15"/>
      <c r="M904">
        <f t="shared" si="204"/>
        <v>0</v>
      </c>
      <c r="N904"/>
      <c r="O904" s="1"/>
      <c r="P904" s="2"/>
    </row>
    <row r="905" spans="1:16">
      <c r="A905" s="13"/>
      <c r="B905" s="68" t="str">
        <f t="shared" si="198"/>
        <v/>
      </c>
      <c r="C905" s="69" t="str">
        <f t="shared" si="205"/>
        <v/>
      </c>
      <c r="D905" s="70" t="str">
        <f t="shared" si="199"/>
        <v/>
      </c>
      <c r="E905" s="70" t="str">
        <f t="shared" si="200"/>
        <v/>
      </c>
      <c r="F905" s="70" t="str">
        <f t="shared" si="201"/>
        <v/>
      </c>
      <c r="G905" s="70" t="str">
        <f t="shared" si="202"/>
        <v/>
      </c>
      <c r="H905" s="70" t="str">
        <f>IF(M905=0,"",1+COUNTIF(会員コール!$A$1:$A$198,M905))</f>
        <v/>
      </c>
      <c r="I905" s="71"/>
      <c r="J905" s="71" t="str">
        <f t="shared" si="203"/>
        <v/>
      </c>
      <c r="K905" s="14"/>
      <c r="L905" s="15"/>
      <c r="M905">
        <f t="shared" si="204"/>
        <v>0</v>
      </c>
      <c r="N905"/>
      <c r="O905" s="1"/>
      <c r="P905" s="2"/>
    </row>
    <row r="906" spans="1:16">
      <c r="A906" s="13"/>
      <c r="B906" s="68" t="str">
        <f t="shared" si="198"/>
        <v/>
      </c>
      <c r="C906" s="69" t="str">
        <f t="shared" si="205"/>
        <v/>
      </c>
      <c r="D906" s="70" t="str">
        <f t="shared" si="199"/>
        <v/>
      </c>
      <c r="E906" s="70" t="str">
        <f t="shared" si="200"/>
        <v/>
      </c>
      <c r="F906" s="70" t="str">
        <f t="shared" si="201"/>
        <v/>
      </c>
      <c r="G906" s="70" t="str">
        <f t="shared" si="202"/>
        <v/>
      </c>
      <c r="H906" s="70" t="str">
        <f>IF(M906=0,"",1+COUNTIF(会員コール!$A$1:$A$198,M906))</f>
        <v/>
      </c>
      <c r="I906" s="71"/>
      <c r="J906" s="71" t="str">
        <f t="shared" si="203"/>
        <v/>
      </c>
      <c r="K906" s="14"/>
      <c r="L906" s="15"/>
      <c r="M906">
        <f t="shared" si="204"/>
        <v>0</v>
      </c>
      <c r="N906"/>
      <c r="O906" s="1"/>
      <c r="P906" s="2"/>
    </row>
    <row r="907" spans="1:16">
      <c r="A907" s="13"/>
      <c r="B907" s="68" t="str">
        <f t="shared" si="198"/>
        <v/>
      </c>
      <c r="C907" s="69" t="str">
        <f t="shared" si="205"/>
        <v/>
      </c>
      <c r="D907" s="70" t="str">
        <f t="shared" si="199"/>
        <v/>
      </c>
      <c r="E907" s="70" t="str">
        <f t="shared" si="200"/>
        <v/>
      </c>
      <c r="F907" s="70" t="str">
        <f t="shared" si="201"/>
        <v/>
      </c>
      <c r="G907" s="70" t="str">
        <f t="shared" si="202"/>
        <v/>
      </c>
      <c r="H907" s="70" t="str">
        <f>IF(M907=0,"",1+COUNTIF(会員コール!$A$1:$A$198,M907))</f>
        <v/>
      </c>
      <c r="I907" s="71"/>
      <c r="J907" s="71" t="str">
        <f t="shared" si="203"/>
        <v/>
      </c>
      <c r="K907" s="14"/>
      <c r="L907" s="15"/>
      <c r="M907">
        <f t="shared" si="204"/>
        <v>0</v>
      </c>
      <c r="N907"/>
      <c r="O907" s="1"/>
      <c r="P907" s="2"/>
    </row>
    <row r="908" spans="1:16">
      <c r="A908" s="13"/>
      <c r="B908" s="68" t="str">
        <f t="shared" si="198"/>
        <v/>
      </c>
      <c r="C908" s="69" t="str">
        <f t="shared" si="205"/>
        <v/>
      </c>
      <c r="D908" s="70" t="str">
        <f t="shared" si="199"/>
        <v/>
      </c>
      <c r="E908" s="70" t="str">
        <f t="shared" si="200"/>
        <v/>
      </c>
      <c r="F908" s="70" t="str">
        <f t="shared" si="201"/>
        <v/>
      </c>
      <c r="G908" s="70" t="str">
        <f t="shared" si="202"/>
        <v/>
      </c>
      <c r="H908" s="70" t="str">
        <f>IF(M908=0,"",1+COUNTIF(会員コール!$A$1:$A$198,M908))</f>
        <v/>
      </c>
      <c r="I908" s="71"/>
      <c r="J908" s="71" t="str">
        <f t="shared" si="203"/>
        <v/>
      </c>
      <c r="K908" s="14"/>
      <c r="L908" s="15"/>
      <c r="M908">
        <f t="shared" si="204"/>
        <v>0</v>
      </c>
      <c r="N908"/>
      <c r="O908" s="1"/>
      <c r="P908" s="2"/>
    </row>
    <row r="909" spans="1:16">
      <c r="A909" s="13">
        <v>25</v>
      </c>
      <c r="B909" s="68" t="str">
        <f t="shared" si="198"/>
        <v/>
      </c>
      <c r="C909" s="69" t="str">
        <f t="shared" si="205"/>
        <v/>
      </c>
      <c r="D909" s="70" t="str">
        <f t="shared" si="199"/>
        <v/>
      </c>
      <c r="E909" s="70" t="str">
        <f t="shared" si="200"/>
        <v/>
      </c>
      <c r="F909" s="70" t="str">
        <f t="shared" si="201"/>
        <v/>
      </c>
      <c r="G909" s="70" t="str">
        <f t="shared" si="202"/>
        <v/>
      </c>
      <c r="H909" s="70" t="str">
        <f>IF(M909=0,"",1+COUNTIF(会員コール!$A$1:$A$198,M909))</f>
        <v/>
      </c>
      <c r="I909" s="71"/>
      <c r="J909" s="71" t="str">
        <f t="shared" si="203"/>
        <v/>
      </c>
      <c r="K909" s="14"/>
      <c r="L909" s="15"/>
      <c r="M909">
        <f t="shared" si="204"/>
        <v>0</v>
      </c>
      <c r="N909"/>
      <c r="O909" s="1"/>
      <c r="P909" s="2"/>
    </row>
    <row r="910" spans="1:16">
      <c r="A910" s="13"/>
      <c r="B910" s="72" t="str">
        <f t="shared" si="198"/>
        <v/>
      </c>
      <c r="C910" s="69" t="str">
        <f t="shared" si="205"/>
        <v/>
      </c>
      <c r="D910" s="73" t="str">
        <f t="shared" si="199"/>
        <v/>
      </c>
      <c r="E910" s="73" t="str">
        <f t="shared" si="200"/>
        <v/>
      </c>
      <c r="F910" s="73" t="str">
        <f t="shared" si="201"/>
        <v/>
      </c>
      <c r="G910" s="73" t="str">
        <f t="shared" si="202"/>
        <v/>
      </c>
      <c r="H910" s="73" t="str">
        <f>IF(M910=0,"",1+COUNTIF(会員コール!$A$1:$A$198,M910))</f>
        <v/>
      </c>
      <c r="I910" s="74"/>
      <c r="J910" s="74" t="str">
        <f t="shared" si="203"/>
        <v/>
      </c>
      <c r="K910" s="14"/>
      <c r="L910" s="15"/>
      <c r="M910">
        <f t="shared" si="204"/>
        <v>0</v>
      </c>
      <c r="N910"/>
      <c r="O910" s="1"/>
      <c r="P910" s="2"/>
    </row>
    <row r="911" spans="1:16">
      <c r="A911" s="13"/>
      <c r="B911" s="68" t="str">
        <f t="shared" si="198"/>
        <v/>
      </c>
      <c r="C911" s="69" t="str">
        <f t="shared" si="205"/>
        <v/>
      </c>
      <c r="D911" s="70" t="str">
        <f t="shared" si="199"/>
        <v/>
      </c>
      <c r="E911" s="70" t="str">
        <f t="shared" si="200"/>
        <v/>
      </c>
      <c r="F911" s="70" t="str">
        <f t="shared" si="201"/>
        <v/>
      </c>
      <c r="G911" s="70" t="str">
        <f t="shared" si="202"/>
        <v/>
      </c>
      <c r="H911" s="70" t="str">
        <f>IF(M911=0,"",1+COUNTIF(会員コール!$A$1:$A$198,M911))</f>
        <v/>
      </c>
      <c r="I911" s="71"/>
      <c r="J911" s="71" t="str">
        <f t="shared" si="203"/>
        <v/>
      </c>
      <c r="K911" s="14"/>
      <c r="L911" s="15"/>
      <c r="M911">
        <f t="shared" si="204"/>
        <v>0</v>
      </c>
      <c r="N911"/>
      <c r="O911" s="1"/>
      <c r="P911" s="2"/>
    </row>
    <row r="912" spans="1:16">
      <c r="A912" s="13"/>
      <c r="B912" s="72" t="str">
        <f t="shared" si="198"/>
        <v/>
      </c>
      <c r="C912" s="69" t="str">
        <f t="shared" si="205"/>
        <v/>
      </c>
      <c r="D912" s="73" t="str">
        <f t="shared" si="199"/>
        <v/>
      </c>
      <c r="E912" s="73" t="str">
        <f t="shared" si="200"/>
        <v/>
      </c>
      <c r="F912" s="73" t="str">
        <f t="shared" si="201"/>
        <v/>
      </c>
      <c r="G912" s="73" t="str">
        <f t="shared" si="202"/>
        <v/>
      </c>
      <c r="H912" s="73" t="str">
        <f>IF(M912=0,"",1+COUNTIF(会員コール!$A$1:$A$198,M912))</f>
        <v/>
      </c>
      <c r="I912" s="74"/>
      <c r="J912" s="74" t="str">
        <f t="shared" si="203"/>
        <v/>
      </c>
      <c r="K912" s="14"/>
      <c r="L912" s="15"/>
      <c r="M912">
        <f t="shared" si="204"/>
        <v>0</v>
      </c>
      <c r="N912"/>
      <c r="O912" s="1"/>
      <c r="P912" s="2"/>
    </row>
    <row r="913" spans="1:16">
      <c r="A913" s="13"/>
      <c r="B913" s="68" t="str">
        <f t="shared" si="198"/>
        <v/>
      </c>
      <c r="C913" s="69" t="str">
        <f t="shared" si="205"/>
        <v/>
      </c>
      <c r="D913" s="70" t="str">
        <f t="shared" si="199"/>
        <v/>
      </c>
      <c r="E913" s="70" t="str">
        <f t="shared" si="200"/>
        <v/>
      </c>
      <c r="F913" s="70" t="str">
        <f t="shared" si="201"/>
        <v/>
      </c>
      <c r="G913" s="70" t="str">
        <f t="shared" si="202"/>
        <v/>
      </c>
      <c r="H913" s="70" t="str">
        <f>IF(M913=0,"",1+COUNTIF(会員コール!$A$1:$A$198,M913))</f>
        <v/>
      </c>
      <c r="I913" s="71"/>
      <c r="J913" s="71" t="str">
        <f t="shared" si="203"/>
        <v/>
      </c>
      <c r="K913" s="14"/>
      <c r="L913" s="15"/>
      <c r="M913">
        <f t="shared" si="204"/>
        <v>0</v>
      </c>
      <c r="N913"/>
      <c r="O913" s="1"/>
      <c r="P913" s="2"/>
    </row>
    <row r="914" spans="1:16">
      <c r="A914" s="13">
        <v>30</v>
      </c>
      <c r="B914" s="72" t="str">
        <f t="shared" si="198"/>
        <v/>
      </c>
      <c r="C914" s="69" t="str">
        <f t="shared" si="205"/>
        <v/>
      </c>
      <c r="D914" s="73" t="str">
        <f t="shared" si="199"/>
        <v/>
      </c>
      <c r="E914" s="73" t="str">
        <f t="shared" si="200"/>
        <v/>
      </c>
      <c r="F914" s="73" t="str">
        <f t="shared" si="201"/>
        <v/>
      </c>
      <c r="G914" s="73" t="str">
        <f t="shared" si="202"/>
        <v/>
      </c>
      <c r="H914" s="73" t="str">
        <f>IF(M914=0,"",1+COUNTIF(会員コール!$A$1:$A$198,M914))</f>
        <v/>
      </c>
      <c r="I914" s="74"/>
      <c r="J914" s="74" t="str">
        <f t="shared" si="203"/>
        <v/>
      </c>
      <c r="K914" s="14"/>
      <c r="L914" s="15"/>
      <c r="M914">
        <f t="shared" si="204"/>
        <v>0</v>
      </c>
      <c r="N914"/>
      <c r="O914" s="1"/>
      <c r="P914" s="2"/>
    </row>
    <row r="915" spans="1:16">
      <c r="A915" s="13"/>
      <c r="B915" s="68" t="str">
        <f t="shared" si="198"/>
        <v/>
      </c>
      <c r="C915" s="69" t="str">
        <f t="shared" si="205"/>
        <v/>
      </c>
      <c r="D915" s="70" t="str">
        <f t="shared" si="199"/>
        <v/>
      </c>
      <c r="E915" s="70" t="str">
        <f t="shared" si="200"/>
        <v/>
      </c>
      <c r="F915" s="70" t="str">
        <f t="shared" si="201"/>
        <v/>
      </c>
      <c r="G915" s="70" t="str">
        <f t="shared" si="202"/>
        <v/>
      </c>
      <c r="H915" s="70" t="str">
        <f>IF(M915=0,"",1+COUNTIF(会員コール!$A$1:$A$198,M915))</f>
        <v/>
      </c>
      <c r="I915" s="71"/>
      <c r="J915" s="71" t="str">
        <f t="shared" si="203"/>
        <v/>
      </c>
      <c r="K915" s="14"/>
      <c r="L915" s="15"/>
      <c r="M915">
        <f t="shared" si="204"/>
        <v>0</v>
      </c>
      <c r="N915"/>
      <c r="O915" s="1"/>
      <c r="P915" s="2"/>
    </row>
    <row r="916" spans="1:16">
      <c r="A916" s="13"/>
      <c r="B916" s="72" t="str">
        <f t="shared" si="198"/>
        <v/>
      </c>
      <c r="C916" s="69" t="str">
        <f t="shared" si="205"/>
        <v/>
      </c>
      <c r="D916" s="73" t="str">
        <f t="shared" si="199"/>
        <v/>
      </c>
      <c r="E916" s="73" t="str">
        <f t="shared" si="200"/>
        <v/>
      </c>
      <c r="F916" s="73" t="str">
        <f t="shared" si="201"/>
        <v/>
      </c>
      <c r="G916" s="73" t="str">
        <f t="shared" si="202"/>
        <v/>
      </c>
      <c r="H916" s="73" t="str">
        <f>IF(M916=0,"",1+COUNTIF(会員コール!$A$1:$A$198,M916))</f>
        <v/>
      </c>
      <c r="I916" s="74"/>
      <c r="J916" s="74" t="str">
        <f t="shared" si="203"/>
        <v/>
      </c>
      <c r="K916" s="14"/>
      <c r="L916" s="15"/>
      <c r="M916">
        <f t="shared" si="204"/>
        <v>0</v>
      </c>
      <c r="N916"/>
      <c r="O916" s="1"/>
      <c r="P916" s="2"/>
    </row>
    <row r="917" spans="1:16">
      <c r="A917" s="13"/>
      <c r="B917" s="68" t="str">
        <f t="shared" si="198"/>
        <v/>
      </c>
      <c r="C917" s="69" t="str">
        <f t="shared" si="205"/>
        <v/>
      </c>
      <c r="D917" s="70" t="str">
        <f t="shared" si="199"/>
        <v/>
      </c>
      <c r="E917" s="70" t="str">
        <f t="shared" si="200"/>
        <v/>
      </c>
      <c r="F917" s="70" t="str">
        <f t="shared" si="201"/>
        <v/>
      </c>
      <c r="G917" s="70" t="str">
        <f t="shared" si="202"/>
        <v/>
      </c>
      <c r="H917" s="70" t="str">
        <f>IF(M917=0,"",1+COUNTIF(会員コール!$A$1:$A$198,M917))</f>
        <v/>
      </c>
      <c r="I917" s="71"/>
      <c r="J917" s="71" t="str">
        <f t="shared" si="203"/>
        <v/>
      </c>
      <c r="K917" s="14"/>
      <c r="L917" s="15"/>
      <c r="M917">
        <f t="shared" si="204"/>
        <v>0</v>
      </c>
      <c r="N917"/>
      <c r="O917" s="1"/>
      <c r="P917" s="2"/>
    </row>
    <row r="918" spans="1:16">
      <c r="A918" s="13"/>
      <c r="B918" s="72" t="str">
        <f t="shared" si="198"/>
        <v/>
      </c>
      <c r="C918" s="69" t="str">
        <f t="shared" si="205"/>
        <v/>
      </c>
      <c r="D918" s="73" t="str">
        <f t="shared" si="199"/>
        <v/>
      </c>
      <c r="E918" s="73" t="str">
        <f t="shared" si="200"/>
        <v/>
      </c>
      <c r="F918" s="73" t="str">
        <f t="shared" si="201"/>
        <v/>
      </c>
      <c r="G918" s="73" t="str">
        <f t="shared" si="202"/>
        <v/>
      </c>
      <c r="H918" s="73" t="str">
        <f>IF(M918=0,"",1+COUNTIF(会員コール!$A$1:$A$198,M918))</f>
        <v/>
      </c>
      <c r="I918" s="74"/>
      <c r="J918" s="74" t="str">
        <f t="shared" si="203"/>
        <v/>
      </c>
      <c r="K918" s="14"/>
      <c r="L918" s="15"/>
      <c r="M918">
        <f t="shared" si="204"/>
        <v>0</v>
      </c>
      <c r="N918"/>
      <c r="O918" s="1"/>
      <c r="P918" s="2"/>
    </row>
    <row r="919" spans="1:16">
      <c r="A919" s="13">
        <v>35</v>
      </c>
      <c r="B919" s="68" t="str">
        <f t="shared" si="198"/>
        <v/>
      </c>
      <c r="C919" s="69" t="str">
        <f t="shared" si="205"/>
        <v/>
      </c>
      <c r="D919" s="70" t="str">
        <f t="shared" si="199"/>
        <v/>
      </c>
      <c r="E919" s="70" t="str">
        <f t="shared" si="200"/>
        <v/>
      </c>
      <c r="F919" s="70" t="str">
        <f t="shared" si="201"/>
        <v/>
      </c>
      <c r="G919" s="70" t="str">
        <f t="shared" si="202"/>
        <v/>
      </c>
      <c r="H919" s="70" t="str">
        <f>IF(M919=0,"",1+COUNTIF(会員コール!$A$1:$A$198,M919))</f>
        <v/>
      </c>
      <c r="I919" s="71"/>
      <c r="J919" s="71" t="str">
        <f t="shared" si="203"/>
        <v/>
      </c>
      <c r="K919" s="14"/>
      <c r="L919" s="15"/>
      <c r="M919">
        <f t="shared" si="204"/>
        <v>0</v>
      </c>
      <c r="N919"/>
      <c r="O919" s="1"/>
      <c r="P919" s="2"/>
    </row>
    <row r="920" spans="1:16">
      <c r="A920" s="13"/>
      <c r="B920" s="72" t="str">
        <f t="shared" si="198"/>
        <v/>
      </c>
      <c r="C920" s="69" t="str">
        <f t="shared" si="205"/>
        <v/>
      </c>
      <c r="D920" s="73" t="str">
        <f t="shared" si="199"/>
        <v/>
      </c>
      <c r="E920" s="73" t="str">
        <f t="shared" si="200"/>
        <v/>
      </c>
      <c r="F920" s="73" t="str">
        <f t="shared" si="201"/>
        <v/>
      </c>
      <c r="G920" s="73" t="str">
        <f t="shared" si="202"/>
        <v/>
      </c>
      <c r="H920" s="73" t="str">
        <f>IF(M920=0,"",1+COUNTIF(会員コール!$A$1:$A$198,M920))</f>
        <v/>
      </c>
      <c r="I920" s="74"/>
      <c r="J920" s="74" t="str">
        <f t="shared" si="203"/>
        <v/>
      </c>
      <c r="K920" s="14"/>
      <c r="L920" s="15"/>
      <c r="M920">
        <f t="shared" si="204"/>
        <v>0</v>
      </c>
      <c r="N920"/>
      <c r="O920" s="1"/>
      <c r="P920" s="2"/>
    </row>
    <row r="921" spans="1:16">
      <c r="A921" s="13"/>
      <c r="B921" s="68" t="str">
        <f t="shared" si="198"/>
        <v/>
      </c>
      <c r="C921" s="69" t="str">
        <f t="shared" si="205"/>
        <v/>
      </c>
      <c r="D921" s="70" t="str">
        <f t="shared" si="199"/>
        <v/>
      </c>
      <c r="E921" s="70" t="str">
        <f t="shared" si="200"/>
        <v/>
      </c>
      <c r="F921" s="70" t="str">
        <f t="shared" si="201"/>
        <v/>
      </c>
      <c r="G921" s="70" t="str">
        <f t="shared" si="202"/>
        <v/>
      </c>
      <c r="H921" s="70" t="str">
        <f>IF(M921=0,"",1+COUNTIF(会員コール!$A$1:$A$198,M921))</f>
        <v/>
      </c>
      <c r="I921" s="71"/>
      <c r="J921" s="71" t="str">
        <f t="shared" si="203"/>
        <v/>
      </c>
      <c r="K921" s="14"/>
      <c r="L921" s="15"/>
      <c r="M921">
        <f t="shared" si="204"/>
        <v>0</v>
      </c>
      <c r="N921"/>
      <c r="O921" s="1"/>
      <c r="P921" s="2"/>
    </row>
    <row r="922" spans="1:16">
      <c r="A922" s="13"/>
      <c r="B922" s="72" t="str">
        <f t="shared" si="198"/>
        <v/>
      </c>
      <c r="C922" s="69" t="str">
        <f t="shared" si="205"/>
        <v/>
      </c>
      <c r="D922" s="73" t="str">
        <f t="shared" si="199"/>
        <v/>
      </c>
      <c r="E922" s="73" t="str">
        <f t="shared" si="200"/>
        <v/>
      </c>
      <c r="F922" s="73" t="str">
        <f t="shared" si="201"/>
        <v/>
      </c>
      <c r="G922" s="73" t="str">
        <f t="shared" si="202"/>
        <v/>
      </c>
      <c r="H922" s="73" t="str">
        <f>IF(M922=0,"",1+COUNTIF(会員コール!$A$1:$A$198,M922))</f>
        <v/>
      </c>
      <c r="I922" s="74"/>
      <c r="J922" s="74" t="str">
        <f t="shared" si="203"/>
        <v/>
      </c>
      <c r="K922" s="14"/>
      <c r="L922" s="15"/>
      <c r="M922">
        <f t="shared" si="204"/>
        <v>0</v>
      </c>
      <c r="N922"/>
      <c r="O922" s="1"/>
      <c r="P922" s="2"/>
    </row>
    <row r="923" spans="1:16">
      <c r="A923" s="13"/>
      <c r="B923" s="68" t="str">
        <f t="shared" si="198"/>
        <v/>
      </c>
      <c r="C923" s="69" t="str">
        <f t="shared" si="205"/>
        <v/>
      </c>
      <c r="D923" s="70" t="str">
        <f t="shared" si="199"/>
        <v/>
      </c>
      <c r="E923" s="70" t="str">
        <f t="shared" si="200"/>
        <v/>
      </c>
      <c r="F923" s="70" t="str">
        <f t="shared" si="201"/>
        <v/>
      </c>
      <c r="G923" s="70" t="str">
        <f t="shared" si="202"/>
        <v/>
      </c>
      <c r="H923" s="70" t="str">
        <f>IF(M923=0,"",1+COUNTIF(会員コール!$A$1:$A$198,M923))</f>
        <v/>
      </c>
      <c r="I923" s="71"/>
      <c r="J923" s="71" t="str">
        <f t="shared" si="203"/>
        <v/>
      </c>
      <c r="K923" s="14"/>
      <c r="L923" s="15"/>
      <c r="M923">
        <f t="shared" si="204"/>
        <v>0</v>
      </c>
      <c r="N923"/>
      <c r="O923" s="1"/>
      <c r="P923" s="2"/>
    </row>
    <row r="924" spans="1:16">
      <c r="A924" s="13">
        <v>40</v>
      </c>
      <c r="B924" s="72" t="str">
        <f t="shared" si="198"/>
        <v/>
      </c>
      <c r="C924" s="69" t="str">
        <f t="shared" si="205"/>
        <v/>
      </c>
      <c r="D924" s="73" t="str">
        <f t="shared" si="199"/>
        <v/>
      </c>
      <c r="E924" s="73" t="str">
        <f t="shared" si="200"/>
        <v/>
      </c>
      <c r="F924" s="73" t="str">
        <f t="shared" si="201"/>
        <v/>
      </c>
      <c r="G924" s="73" t="str">
        <f t="shared" si="202"/>
        <v/>
      </c>
      <c r="H924" s="73" t="str">
        <f>IF(M924=0,"",1+COUNTIF(会員コール!$A$1:$A$198,M924))</f>
        <v/>
      </c>
      <c r="I924" s="74"/>
      <c r="J924" s="74" t="str">
        <f t="shared" si="203"/>
        <v/>
      </c>
      <c r="K924" s="14"/>
      <c r="L924" s="15"/>
      <c r="M924">
        <f t="shared" si="204"/>
        <v>0</v>
      </c>
      <c r="N924"/>
      <c r="O924" s="1"/>
      <c r="P924" s="2"/>
    </row>
    <row r="925" spans="1:16">
      <c r="A925" s="13"/>
      <c r="B925" s="68" t="str">
        <f t="shared" si="198"/>
        <v/>
      </c>
      <c r="C925" s="69" t="str">
        <f t="shared" si="205"/>
        <v/>
      </c>
      <c r="D925" s="70" t="str">
        <f t="shared" si="199"/>
        <v/>
      </c>
      <c r="E925" s="70" t="str">
        <f t="shared" si="200"/>
        <v/>
      </c>
      <c r="F925" s="70" t="str">
        <f t="shared" si="201"/>
        <v/>
      </c>
      <c r="G925" s="70" t="str">
        <f t="shared" si="202"/>
        <v/>
      </c>
      <c r="H925" s="70" t="str">
        <f>IF(M925=0,"",1+COUNTIF(会員コール!$A$1:$A$198,M925))</f>
        <v/>
      </c>
      <c r="I925" s="71"/>
      <c r="J925" s="71" t="str">
        <f t="shared" si="203"/>
        <v/>
      </c>
      <c r="K925" s="14"/>
      <c r="L925" s="15"/>
      <c r="M925">
        <f t="shared" si="204"/>
        <v>0</v>
      </c>
      <c r="N925"/>
      <c r="O925" s="1"/>
      <c r="P925" s="2"/>
    </row>
    <row r="926" spans="1:16">
      <c r="A926" s="13"/>
      <c r="B926" s="68" t="str">
        <f t="shared" si="198"/>
        <v/>
      </c>
      <c r="C926" s="69" t="str">
        <f t="shared" si="205"/>
        <v/>
      </c>
      <c r="D926" s="70" t="str">
        <f t="shared" si="199"/>
        <v/>
      </c>
      <c r="E926" s="70" t="str">
        <f t="shared" si="200"/>
        <v/>
      </c>
      <c r="F926" s="70" t="str">
        <f t="shared" si="201"/>
        <v/>
      </c>
      <c r="G926" s="70" t="str">
        <f t="shared" si="202"/>
        <v/>
      </c>
      <c r="H926" s="70" t="str">
        <f>IF(M926=0,"",1+COUNTIF(会員コール!$A$1:$A$198,M926))</f>
        <v/>
      </c>
      <c r="I926" s="71"/>
      <c r="J926" s="71" t="str">
        <f t="shared" si="203"/>
        <v/>
      </c>
      <c r="K926" s="14"/>
      <c r="L926" s="15"/>
      <c r="M926">
        <f t="shared" si="204"/>
        <v>0</v>
      </c>
      <c r="N926"/>
      <c r="O926" s="1"/>
      <c r="P926" s="2"/>
    </row>
    <row r="927" spans="1:16">
      <c r="A927" s="13"/>
      <c r="B927" s="72" t="str">
        <f t="shared" si="198"/>
        <v/>
      </c>
      <c r="C927" s="69" t="str">
        <f t="shared" si="205"/>
        <v/>
      </c>
      <c r="D927" s="73" t="str">
        <f t="shared" si="199"/>
        <v/>
      </c>
      <c r="E927" s="73" t="str">
        <f t="shared" si="200"/>
        <v/>
      </c>
      <c r="F927" s="73" t="str">
        <f t="shared" si="201"/>
        <v/>
      </c>
      <c r="G927" s="73" t="str">
        <f t="shared" si="202"/>
        <v/>
      </c>
      <c r="H927" s="73" t="str">
        <f>IF(M927=0,"",1+COUNTIF(会員コール!$A$1:$A$198,M927))</f>
        <v/>
      </c>
      <c r="I927" s="74"/>
      <c r="J927" s="74" t="str">
        <f t="shared" si="203"/>
        <v/>
      </c>
      <c r="K927" s="14"/>
      <c r="L927" s="15"/>
      <c r="M927">
        <f t="shared" si="204"/>
        <v>0</v>
      </c>
      <c r="N927"/>
      <c r="O927" s="1"/>
      <c r="P927" s="2"/>
    </row>
    <row r="928" spans="1:16">
      <c r="A928" s="13"/>
      <c r="B928" s="68" t="str">
        <f t="shared" si="198"/>
        <v/>
      </c>
      <c r="C928" s="69" t="str">
        <f t="shared" si="205"/>
        <v/>
      </c>
      <c r="D928" s="70" t="str">
        <f t="shared" si="199"/>
        <v/>
      </c>
      <c r="E928" s="70" t="str">
        <f t="shared" si="200"/>
        <v/>
      </c>
      <c r="F928" s="70" t="str">
        <f t="shared" si="201"/>
        <v/>
      </c>
      <c r="G928" s="70" t="str">
        <f t="shared" si="202"/>
        <v/>
      </c>
      <c r="H928" s="70" t="str">
        <f>IF(M928=0,"",1+COUNTIF(会員コール!$A$1:$A$198,M928))</f>
        <v/>
      </c>
      <c r="I928" s="71"/>
      <c r="J928" s="71" t="str">
        <f t="shared" si="203"/>
        <v/>
      </c>
      <c r="K928" s="14"/>
      <c r="L928" s="15"/>
      <c r="M928">
        <f t="shared" si="204"/>
        <v>0</v>
      </c>
      <c r="N928"/>
      <c r="O928" s="1"/>
      <c r="P928" s="2"/>
    </row>
    <row r="929" spans="1:20">
      <c r="A929" s="13">
        <v>45</v>
      </c>
      <c r="B929" s="72" t="str">
        <f t="shared" si="198"/>
        <v/>
      </c>
      <c r="C929" s="69" t="str">
        <f t="shared" si="205"/>
        <v/>
      </c>
      <c r="D929" s="73" t="str">
        <f t="shared" si="199"/>
        <v/>
      </c>
      <c r="E929" s="73" t="str">
        <f t="shared" si="200"/>
        <v/>
      </c>
      <c r="F929" s="73" t="str">
        <f t="shared" si="201"/>
        <v/>
      </c>
      <c r="G929" s="73" t="str">
        <f t="shared" si="202"/>
        <v/>
      </c>
      <c r="H929" s="73" t="str">
        <f>IF(M929=0,"",1+COUNTIF(会員コール!$A$1:$A$198,M929))</f>
        <v/>
      </c>
      <c r="I929" s="74"/>
      <c r="J929" s="74" t="str">
        <f t="shared" si="203"/>
        <v/>
      </c>
      <c r="K929" s="14"/>
      <c r="L929" s="15"/>
      <c r="M929">
        <f t="shared" si="204"/>
        <v>0</v>
      </c>
      <c r="N929"/>
      <c r="O929" s="1"/>
      <c r="P929" s="2"/>
    </row>
    <row r="930" spans="1:20">
      <c r="A930" s="13"/>
      <c r="B930" s="68" t="str">
        <f t="shared" si="198"/>
        <v/>
      </c>
      <c r="C930" s="69" t="str">
        <f t="shared" si="205"/>
        <v/>
      </c>
      <c r="D930" s="70" t="str">
        <f t="shared" si="199"/>
        <v/>
      </c>
      <c r="E930" s="70" t="str">
        <f t="shared" si="200"/>
        <v/>
      </c>
      <c r="F930" s="70" t="str">
        <f t="shared" si="201"/>
        <v/>
      </c>
      <c r="G930" s="70" t="str">
        <f t="shared" si="202"/>
        <v/>
      </c>
      <c r="H930" s="70" t="str">
        <f>IF(M930=0,"",1+COUNTIF(会員コール!$A$1:$A$198,M930))</f>
        <v/>
      </c>
      <c r="I930" s="71"/>
      <c r="J930" s="71" t="str">
        <f t="shared" si="203"/>
        <v/>
      </c>
      <c r="K930" s="14"/>
      <c r="L930" s="15"/>
      <c r="M930">
        <f t="shared" si="204"/>
        <v>0</v>
      </c>
      <c r="N930"/>
      <c r="O930" s="1"/>
      <c r="P930" s="2"/>
    </row>
    <row r="931" spans="1:20">
      <c r="A931" s="13"/>
      <c r="B931" s="72" t="str">
        <f t="shared" si="198"/>
        <v/>
      </c>
      <c r="C931" s="69" t="str">
        <f t="shared" si="205"/>
        <v/>
      </c>
      <c r="D931" s="73" t="str">
        <f t="shared" si="199"/>
        <v/>
      </c>
      <c r="E931" s="73" t="str">
        <f t="shared" si="200"/>
        <v/>
      </c>
      <c r="F931" s="73" t="str">
        <f t="shared" si="201"/>
        <v/>
      </c>
      <c r="G931" s="73" t="str">
        <f t="shared" si="202"/>
        <v/>
      </c>
      <c r="H931" s="73" t="str">
        <f>IF(M931=0,"",1+COUNTIF(会員コール!$A$1:$A$198,M931))</f>
        <v/>
      </c>
      <c r="I931" s="74"/>
      <c r="J931" s="74" t="str">
        <f t="shared" si="203"/>
        <v/>
      </c>
      <c r="K931" s="14"/>
      <c r="L931" s="15"/>
      <c r="M931">
        <f t="shared" si="204"/>
        <v>0</v>
      </c>
      <c r="N931"/>
      <c r="O931" s="1"/>
      <c r="P931" s="2"/>
    </row>
    <row r="932" spans="1:20">
      <c r="A932" s="13"/>
      <c r="B932" s="68" t="str">
        <f t="shared" si="198"/>
        <v/>
      </c>
      <c r="C932" s="69" t="str">
        <f t="shared" si="205"/>
        <v/>
      </c>
      <c r="D932" s="70" t="str">
        <f t="shared" si="199"/>
        <v/>
      </c>
      <c r="E932" s="70" t="str">
        <f t="shared" si="200"/>
        <v/>
      </c>
      <c r="F932" s="70" t="str">
        <f t="shared" si="201"/>
        <v/>
      </c>
      <c r="G932" s="70" t="str">
        <f t="shared" si="202"/>
        <v/>
      </c>
      <c r="H932" s="70" t="str">
        <f>IF(M932=0,"",1+COUNTIF(会員コール!$A$1:$A$198,M932))</f>
        <v/>
      </c>
      <c r="I932" s="71"/>
      <c r="J932" s="71" t="str">
        <f t="shared" si="203"/>
        <v/>
      </c>
      <c r="K932" s="14"/>
      <c r="L932" s="15"/>
      <c r="M932">
        <f t="shared" si="204"/>
        <v>0</v>
      </c>
      <c r="N932"/>
      <c r="O932" s="1"/>
      <c r="P932" s="2"/>
    </row>
    <row r="933" spans="1:20">
      <c r="A933" s="13"/>
      <c r="B933" s="68" t="str">
        <f t="shared" si="198"/>
        <v/>
      </c>
      <c r="C933" s="69" t="str">
        <f t="shared" si="205"/>
        <v/>
      </c>
      <c r="D933" s="70" t="str">
        <f t="shared" si="199"/>
        <v/>
      </c>
      <c r="E933" s="70" t="str">
        <f t="shared" si="200"/>
        <v/>
      </c>
      <c r="F933" s="70" t="str">
        <f t="shared" si="201"/>
        <v/>
      </c>
      <c r="G933" s="70" t="str">
        <f t="shared" si="202"/>
        <v/>
      </c>
      <c r="H933" s="70" t="str">
        <f>IF(M933=0,"",1+COUNTIF(会員コール!$A$1:$A$198,M933))</f>
        <v/>
      </c>
      <c r="I933" s="71"/>
      <c r="J933" s="71" t="str">
        <f t="shared" si="203"/>
        <v/>
      </c>
      <c r="K933" s="14"/>
      <c r="L933" s="15"/>
      <c r="M933">
        <f t="shared" si="204"/>
        <v>0</v>
      </c>
      <c r="N933"/>
      <c r="O933" s="1"/>
      <c r="P933" s="2"/>
    </row>
    <row r="934" spans="1:20">
      <c r="A934" s="13">
        <v>50</v>
      </c>
      <c r="B934" s="75" t="str">
        <f t="shared" si="198"/>
        <v/>
      </c>
      <c r="C934" s="76" t="str">
        <f>IF(P934="","",LEFT(P934,6))</f>
        <v/>
      </c>
      <c r="D934" s="77" t="str">
        <f t="shared" si="199"/>
        <v/>
      </c>
      <c r="E934" s="77" t="str">
        <f t="shared" si="200"/>
        <v/>
      </c>
      <c r="F934" s="77" t="str">
        <f t="shared" si="201"/>
        <v/>
      </c>
      <c r="G934" s="77" t="str">
        <f t="shared" si="202"/>
        <v/>
      </c>
      <c r="H934" s="77" t="str">
        <f>IF(M934=0,"",1+COUNTIF(会員コール!$A$1:$A$198,M934))</f>
        <v/>
      </c>
      <c r="I934" s="78"/>
      <c r="J934" s="78" t="str">
        <f t="shared" si="203"/>
        <v/>
      </c>
      <c r="K934" s="14"/>
      <c r="L934" s="15"/>
      <c r="M934">
        <f t="shared" si="204"/>
        <v>0</v>
      </c>
      <c r="N934"/>
      <c r="O934" s="1"/>
      <c r="P934" s="2"/>
    </row>
    <row r="935" spans="1:20">
      <c r="A935" s="13"/>
      <c r="B935" s="166" t="s">
        <v>7</v>
      </c>
      <c r="C935" s="167"/>
      <c r="D935" s="24">
        <f>50-COUNTBLANK(D885:D934)</f>
        <v>0</v>
      </c>
      <c r="E935" s="20"/>
      <c r="F935" s="21" t="s">
        <v>7</v>
      </c>
      <c r="G935" s="19"/>
      <c r="H935" s="25">
        <f>SUM(H885:H934)</f>
        <v>0</v>
      </c>
      <c r="I935" s="22"/>
      <c r="J935" s="22"/>
      <c r="K935" s="14"/>
      <c r="L935" s="15"/>
      <c r="N935"/>
      <c r="O935" s="1"/>
      <c r="P935" s="2"/>
    </row>
    <row r="936" spans="1:20" ht="14.25">
      <c r="A936" s="8"/>
      <c r="B936" s="168" t="s">
        <v>9</v>
      </c>
      <c r="C936" s="168"/>
      <c r="D936" s="168"/>
      <c r="E936" s="62" t="s">
        <v>135</v>
      </c>
      <c r="F936" s="50">
        <f>基本データ入力!$B$6</f>
        <v>2016</v>
      </c>
      <c r="G936" s="169" t="str">
        <f>基本データ入力!$B$4</f>
        <v>第13回　JARL横須賀ｸﾗﾌﾞﾏﾗｿﾝｺﾝﾃｽﾄ</v>
      </c>
      <c r="H936" s="169"/>
      <c r="I936" s="169"/>
      <c r="J936" s="169"/>
      <c r="K936" s="10"/>
      <c r="L936" s="8"/>
      <c r="M936" s="8"/>
      <c r="N936" s="9"/>
      <c r="O936" s="8"/>
      <c r="P936" s="8"/>
      <c r="Q936" s="8"/>
      <c r="R936" s="8"/>
      <c r="S936" s="8"/>
      <c r="T936" s="8"/>
    </row>
    <row r="937" spans="1:20">
      <c r="A937" s="8"/>
      <c r="B937" s="170" t="s">
        <v>10</v>
      </c>
      <c r="C937" s="170"/>
      <c r="D937" s="47" t="str">
        <f>基本データ入力!$B$8</f>
        <v>JA1QRZ</v>
      </c>
      <c r="E937" s="52" t="s">
        <v>136</v>
      </c>
      <c r="F937" s="47" t="s">
        <v>287</v>
      </c>
      <c r="G937" s="171" t="s">
        <v>137</v>
      </c>
      <c r="H937" s="171"/>
      <c r="I937" s="171"/>
      <c r="J937" s="53" t="s">
        <v>398</v>
      </c>
      <c r="K937" s="10"/>
      <c r="L937" s="8"/>
      <c r="M937" s="8"/>
      <c r="N937" s="9"/>
      <c r="O937" s="8"/>
      <c r="P937" s="8"/>
      <c r="Q937" s="8"/>
      <c r="R937" s="8"/>
      <c r="S937" s="8"/>
      <c r="T937" s="8"/>
    </row>
    <row r="938" spans="1:20">
      <c r="B938" s="88" t="s">
        <v>11</v>
      </c>
      <c r="C938" s="91" t="s">
        <v>411</v>
      </c>
      <c r="D938" s="88" t="s">
        <v>12</v>
      </c>
      <c r="E938" s="172" t="s">
        <v>13</v>
      </c>
      <c r="F938" s="172"/>
      <c r="G938" s="88" t="s">
        <v>14</v>
      </c>
      <c r="H938" s="17" t="s">
        <v>15</v>
      </c>
      <c r="I938" s="88" t="s">
        <v>16</v>
      </c>
      <c r="J938" s="88" t="s">
        <v>17</v>
      </c>
      <c r="L938" s="173" t="s">
        <v>134</v>
      </c>
      <c r="M938" s="174"/>
      <c r="N938" s="165" t="s">
        <v>31</v>
      </c>
      <c r="O938" s="165"/>
      <c r="P938" s="165"/>
      <c r="Q938" s="165"/>
      <c r="R938" s="165"/>
      <c r="S938" s="165"/>
      <c r="T938" s="165"/>
    </row>
    <row r="939" spans="1:20">
      <c r="B939" s="88" t="s">
        <v>8</v>
      </c>
      <c r="C939" s="91" t="s">
        <v>412</v>
      </c>
      <c r="D939" s="88" t="s">
        <v>0</v>
      </c>
      <c r="E939" s="88" t="s">
        <v>1</v>
      </c>
      <c r="F939" s="88" t="s">
        <v>2</v>
      </c>
      <c r="G939" s="88" t="s">
        <v>3</v>
      </c>
      <c r="H939" s="17" t="s">
        <v>4</v>
      </c>
      <c r="I939" s="88" t="s">
        <v>5</v>
      </c>
      <c r="J939" s="88" t="s">
        <v>6</v>
      </c>
      <c r="K939" s="4"/>
      <c r="L939" s="175"/>
      <c r="M939" s="176"/>
      <c r="N939" s="89" t="s">
        <v>33</v>
      </c>
      <c r="O939" s="89" t="s">
        <v>34</v>
      </c>
      <c r="P939" s="89" t="s">
        <v>35</v>
      </c>
      <c r="Q939" s="89" t="s">
        <v>36</v>
      </c>
      <c r="R939" s="89" t="s">
        <v>37</v>
      </c>
      <c r="S939" s="89" t="s">
        <v>38</v>
      </c>
      <c r="T939" s="89" t="s">
        <v>39</v>
      </c>
    </row>
    <row r="940" spans="1:20">
      <c r="A940" s="13">
        <v>1</v>
      </c>
      <c r="B940" s="64" t="str">
        <f t="shared" ref="B940:B989" si="206">IF(O940="","",O940)</f>
        <v/>
      </c>
      <c r="C940" s="65" t="str">
        <f>IF(P940="","",LEFT(P940,6))</f>
        <v/>
      </c>
      <c r="D940" s="66" t="str">
        <f t="shared" ref="D940:D989" si="207">IF(N940="","",N940)</f>
        <v/>
      </c>
      <c r="E940" s="66" t="str">
        <f t="shared" ref="E940:E989" si="208">IF(Q940="","",Q940)</f>
        <v/>
      </c>
      <c r="F940" s="66" t="str">
        <f t="shared" ref="F940:F989" si="209">IF(R940="","",R940)</f>
        <v/>
      </c>
      <c r="G940" s="66" t="str">
        <f t="shared" ref="G940:G989" si="210">IF(H940="","",IF(H940=1,"","M"))</f>
        <v/>
      </c>
      <c r="H940" s="66" t="str">
        <f>IF(M940=0,"",1+COUNTIF(会員コール!$A$1:$A$198,M940))</f>
        <v/>
      </c>
      <c r="I940" s="67"/>
      <c r="J940" s="67" t="str">
        <f t="shared" ref="J940:J989" si="211">IF(T940="","",T940)</f>
        <v/>
      </c>
      <c r="K940" s="14"/>
      <c r="L940" s="49"/>
      <c r="M940">
        <f t="shared" ref="M940:M989" si="212">IF(MID(N940,6,1)="/",LEFT(N940,5),IF(MID(N940,7,1)="/",LEFT(N940,6),N940))</f>
        <v>0</v>
      </c>
      <c r="N940"/>
      <c r="O940" s="1"/>
      <c r="P940" s="2"/>
    </row>
    <row r="941" spans="1:20">
      <c r="A941" s="13"/>
      <c r="B941" s="68" t="str">
        <f t="shared" si="206"/>
        <v/>
      </c>
      <c r="C941" s="69" t="str">
        <f>IF(P941="","",LEFT(P941,6))</f>
        <v/>
      </c>
      <c r="D941" s="70" t="str">
        <f t="shared" si="207"/>
        <v/>
      </c>
      <c r="E941" s="70" t="str">
        <f t="shared" si="208"/>
        <v/>
      </c>
      <c r="F941" s="70" t="str">
        <f t="shared" si="209"/>
        <v/>
      </c>
      <c r="G941" s="70" t="str">
        <f t="shared" si="210"/>
        <v/>
      </c>
      <c r="H941" s="70" t="str">
        <f>IF(M941=0,"",1+COUNTIF(会員コール!$A$1:$A$198,M941))</f>
        <v/>
      </c>
      <c r="I941" s="71"/>
      <c r="J941" s="71" t="str">
        <f t="shared" si="211"/>
        <v/>
      </c>
      <c r="K941" s="14"/>
      <c r="L941" s="49"/>
      <c r="M941">
        <f t="shared" si="212"/>
        <v>0</v>
      </c>
      <c r="N941"/>
      <c r="O941" s="1"/>
      <c r="P941" s="2"/>
    </row>
    <row r="942" spans="1:20">
      <c r="A942" s="13"/>
      <c r="B942" s="68" t="str">
        <f t="shared" si="206"/>
        <v/>
      </c>
      <c r="C942" s="69" t="str">
        <f t="shared" ref="C942:C988" si="213">IF(P942="","",LEFT(P942,6))</f>
        <v/>
      </c>
      <c r="D942" s="70" t="str">
        <f t="shared" si="207"/>
        <v/>
      </c>
      <c r="E942" s="70" t="str">
        <f t="shared" si="208"/>
        <v/>
      </c>
      <c r="F942" s="70" t="str">
        <f t="shared" si="209"/>
        <v/>
      </c>
      <c r="G942" s="70" t="str">
        <f t="shared" si="210"/>
        <v/>
      </c>
      <c r="H942" s="70" t="str">
        <f>IF(M942=0,"",1+COUNTIF(会員コール!$A$1:$A$198,M942))</f>
        <v/>
      </c>
      <c r="I942" s="71"/>
      <c r="J942" s="71" t="str">
        <f t="shared" si="211"/>
        <v/>
      </c>
      <c r="K942" s="14"/>
      <c r="L942" s="49"/>
      <c r="M942">
        <f t="shared" si="212"/>
        <v>0</v>
      </c>
      <c r="N942"/>
      <c r="O942" s="1"/>
      <c r="P942" s="2"/>
    </row>
    <row r="943" spans="1:20">
      <c r="A943" s="13"/>
      <c r="B943" s="68" t="str">
        <f t="shared" si="206"/>
        <v/>
      </c>
      <c r="C943" s="69" t="str">
        <f t="shared" si="213"/>
        <v/>
      </c>
      <c r="D943" s="70" t="str">
        <f t="shared" si="207"/>
        <v/>
      </c>
      <c r="E943" s="70" t="str">
        <f t="shared" si="208"/>
        <v/>
      </c>
      <c r="F943" s="70" t="str">
        <f t="shared" si="209"/>
        <v/>
      </c>
      <c r="G943" s="70" t="str">
        <f t="shared" si="210"/>
        <v/>
      </c>
      <c r="H943" s="70" t="str">
        <f>IF(M943=0,"",1+COUNTIF(会員コール!$A$1:$A$198,M943))</f>
        <v/>
      </c>
      <c r="I943" s="71"/>
      <c r="J943" s="71" t="str">
        <f t="shared" si="211"/>
        <v/>
      </c>
      <c r="K943" s="14"/>
      <c r="L943" s="49"/>
      <c r="M943">
        <f t="shared" si="212"/>
        <v>0</v>
      </c>
      <c r="N943"/>
      <c r="O943" s="1"/>
      <c r="P943" s="2"/>
    </row>
    <row r="944" spans="1:20">
      <c r="A944" s="13">
        <v>5</v>
      </c>
      <c r="B944" s="68" t="str">
        <f t="shared" si="206"/>
        <v/>
      </c>
      <c r="C944" s="69" t="str">
        <f t="shared" si="213"/>
        <v/>
      </c>
      <c r="D944" s="70" t="str">
        <f t="shared" si="207"/>
        <v/>
      </c>
      <c r="E944" s="70" t="str">
        <f t="shared" si="208"/>
        <v/>
      </c>
      <c r="F944" s="70" t="str">
        <f t="shared" si="209"/>
        <v/>
      </c>
      <c r="G944" s="70" t="str">
        <f t="shared" si="210"/>
        <v/>
      </c>
      <c r="H944" s="70" t="str">
        <f>IF(M944=0,"",1+COUNTIF(会員コール!$A$1:$A$198,M944))</f>
        <v/>
      </c>
      <c r="I944" s="71"/>
      <c r="J944" s="71" t="str">
        <f t="shared" si="211"/>
        <v/>
      </c>
      <c r="K944" s="14"/>
      <c r="L944" s="49"/>
      <c r="M944">
        <f t="shared" si="212"/>
        <v>0</v>
      </c>
      <c r="N944"/>
      <c r="O944" s="1"/>
      <c r="P944" s="2"/>
    </row>
    <row r="945" spans="1:16">
      <c r="A945" s="13"/>
      <c r="B945" s="68" t="str">
        <f t="shared" si="206"/>
        <v/>
      </c>
      <c r="C945" s="69" t="str">
        <f t="shared" si="213"/>
        <v/>
      </c>
      <c r="D945" s="70" t="str">
        <f t="shared" si="207"/>
        <v/>
      </c>
      <c r="E945" s="70" t="str">
        <f t="shared" si="208"/>
        <v/>
      </c>
      <c r="F945" s="70" t="str">
        <f t="shared" si="209"/>
        <v/>
      </c>
      <c r="G945" s="70" t="str">
        <f t="shared" si="210"/>
        <v/>
      </c>
      <c r="H945" s="70" t="str">
        <f>IF(M945=0,"",1+COUNTIF(会員コール!$A$1:$A$198,M945))</f>
        <v/>
      </c>
      <c r="I945" s="71"/>
      <c r="J945" s="71" t="str">
        <f t="shared" si="211"/>
        <v/>
      </c>
      <c r="K945" s="14"/>
      <c r="L945" s="49"/>
      <c r="M945">
        <f t="shared" si="212"/>
        <v>0</v>
      </c>
      <c r="N945"/>
      <c r="O945" s="1"/>
      <c r="P945" s="2"/>
    </row>
    <row r="946" spans="1:16">
      <c r="A946" s="13"/>
      <c r="B946" s="68" t="str">
        <f t="shared" si="206"/>
        <v/>
      </c>
      <c r="C946" s="69" t="str">
        <f t="shared" si="213"/>
        <v/>
      </c>
      <c r="D946" s="70" t="str">
        <f t="shared" si="207"/>
        <v/>
      </c>
      <c r="E946" s="70" t="str">
        <f t="shared" si="208"/>
        <v/>
      </c>
      <c r="F946" s="70" t="str">
        <f t="shared" si="209"/>
        <v/>
      </c>
      <c r="G946" s="70" t="str">
        <f t="shared" si="210"/>
        <v/>
      </c>
      <c r="H946" s="70" t="str">
        <f>IF(M946=0,"",1+COUNTIF(会員コール!$A$1:$A$198,M946))</f>
        <v/>
      </c>
      <c r="I946" s="71"/>
      <c r="J946" s="71" t="str">
        <f t="shared" si="211"/>
        <v/>
      </c>
      <c r="K946" s="14"/>
      <c r="L946" s="49"/>
      <c r="M946">
        <f t="shared" si="212"/>
        <v>0</v>
      </c>
      <c r="N946"/>
      <c r="O946" s="1"/>
      <c r="P946" s="2"/>
    </row>
    <row r="947" spans="1:16">
      <c r="A947" s="13"/>
      <c r="B947" s="68" t="str">
        <f t="shared" si="206"/>
        <v/>
      </c>
      <c r="C947" s="69" t="str">
        <f t="shared" si="213"/>
        <v/>
      </c>
      <c r="D947" s="70" t="str">
        <f t="shared" si="207"/>
        <v/>
      </c>
      <c r="E947" s="70" t="str">
        <f t="shared" si="208"/>
        <v/>
      </c>
      <c r="F947" s="70" t="str">
        <f t="shared" si="209"/>
        <v/>
      </c>
      <c r="G947" s="70" t="str">
        <f t="shared" si="210"/>
        <v/>
      </c>
      <c r="H947" s="70" t="str">
        <f>IF(M947=0,"",1+COUNTIF(会員コール!$A$1:$A$198,M947))</f>
        <v/>
      </c>
      <c r="I947" s="71"/>
      <c r="J947" s="71" t="str">
        <f t="shared" si="211"/>
        <v/>
      </c>
      <c r="K947" s="14"/>
      <c r="L947" s="49"/>
      <c r="M947">
        <f t="shared" si="212"/>
        <v>0</v>
      </c>
      <c r="N947"/>
      <c r="O947" s="1"/>
      <c r="P947" s="2"/>
    </row>
    <row r="948" spans="1:16">
      <c r="A948" s="13"/>
      <c r="B948" s="68" t="str">
        <f t="shared" si="206"/>
        <v/>
      </c>
      <c r="C948" s="69" t="str">
        <f t="shared" si="213"/>
        <v/>
      </c>
      <c r="D948" s="70" t="str">
        <f t="shared" si="207"/>
        <v/>
      </c>
      <c r="E948" s="70" t="str">
        <f t="shared" si="208"/>
        <v/>
      </c>
      <c r="F948" s="70" t="str">
        <f t="shared" si="209"/>
        <v/>
      </c>
      <c r="G948" s="70" t="str">
        <f t="shared" si="210"/>
        <v/>
      </c>
      <c r="H948" s="70" t="str">
        <f>IF(M948=0,"",1+COUNTIF(会員コール!$A$1:$A$198,M948))</f>
        <v/>
      </c>
      <c r="I948" s="71"/>
      <c r="J948" s="71" t="str">
        <f t="shared" si="211"/>
        <v/>
      </c>
      <c r="K948" s="14"/>
      <c r="L948" s="49"/>
      <c r="M948">
        <f t="shared" si="212"/>
        <v>0</v>
      </c>
      <c r="N948"/>
      <c r="O948" s="1"/>
      <c r="P948" s="2"/>
    </row>
    <row r="949" spans="1:16">
      <c r="A949" s="13">
        <v>10</v>
      </c>
      <c r="B949" s="68" t="str">
        <f t="shared" si="206"/>
        <v/>
      </c>
      <c r="C949" s="69" t="str">
        <f t="shared" si="213"/>
        <v/>
      </c>
      <c r="D949" s="70" t="str">
        <f t="shared" si="207"/>
        <v/>
      </c>
      <c r="E949" s="70" t="str">
        <f t="shared" si="208"/>
        <v/>
      </c>
      <c r="F949" s="70" t="str">
        <f t="shared" si="209"/>
        <v/>
      </c>
      <c r="G949" s="70" t="str">
        <f t="shared" si="210"/>
        <v/>
      </c>
      <c r="H949" s="70" t="str">
        <f>IF(M949=0,"",1+COUNTIF(会員コール!$A$1:$A$198,M949))</f>
        <v/>
      </c>
      <c r="I949" s="71"/>
      <c r="J949" s="71" t="str">
        <f t="shared" si="211"/>
        <v/>
      </c>
      <c r="K949" s="14"/>
      <c r="L949" s="49"/>
      <c r="M949">
        <f t="shared" si="212"/>
        <v>0</v>
      </c>
      <c r="N949"/>
      <c r="O949" s="1"/>
      <c r="P949" s="2"/>
    </row>
    <row r="950" spans="1:16">
      <c r="A950" s="13"/>
      <c r="B950" s="68" t="str">
        <f t="shared" si="206"/>
        <v/>
      </c>
      <c r="C950" s="69" t="str">
        <f t="shared" si="213"/>
        <v/>
      </c>
      <c r="D950" s="70" t="str">
        <f t="shared" si="207"/>
        <v/>
      </c>
      <c r="E950" s="70" t="str">
        <f t="shared" si="208"/>
        <v/>
      </c>
      <c r="F950" s="70" t="str">
        <f t="shared" si="209"/>
        <v/>
      </c>
      <c r="G950" s="70" t="str">
        <f t="shared" si="210"/>
        <v/>
      </c>
      <c r="H950" s="70" t="str">
        <f>IF(M950=0,"",1+COUNTIF(会員コール!$A$1:$A$198,M950))</f>
        <v/>
      </c>
      <c r="I950" s="71"/>
      <c r="J950" s="71" t="str">
        <f t="shared" si="211"/>
        <v/>
      </c>
      <c r="K950" s="14"/>
      <c r="L950" s="49"/>
      <c r="M950">
        <f t="shared" si="212"/>
        <v>0</v>
      </c>
      <c r="N950"/>
      <c r="O950" s="1"/>
      <c r="P950" s="2"/>
    </row>
    <row r="951" spans="1:16">
      <c r="A951" s="13"/>
      <c r="B951" s="68" t="str">
        <f t="shared" si="206"/>
        <v/>
      </c>
      <c r="C951" s="69" t="str">
        <f t="shared" si="213"/>
        <v/>
      </c>
      <c r="D951" s="70" t="str">
        <f t="shared" si="207"/>
        <v/>
      </c>
      <c r="E951" s="70" t="str">
        <f t="shared" si="208"/>
        <v/>
      </c>
      <c r="F951" s="70" t="str">
        <f t="shared" si="209"/>
        <v/>
      </c>
      <c r="G951" s="70" t="str">
        <f t="shared" si="210"/>
        <v/>
      </c>
      <c r="H951" s="70" t="str">
        <f>IF(M951=0,"",1+COUNTIF(会員コール!$A$1:$A$198,M951))</f>
        <v/>
      </c>
      <c r="I951" s="71"/>
      <c r="J951" s="71" t="str">
        <f t="shared" si="211"/>
        <v/>
      </c>
      <c r="K951" s="14"/>
      <c r="L951" s="49"/>
      <c r="M951">
        <f t="shared" si="212"/>
        <v>0</v>
      </c>
      <c r="N951"/>
      <c r="O951" s="1"/>
      <c r="P951" s="2"/>
    </row>
    <row r="952" spans="1:16">
      <c r="A952" s="13"/>
      <c r="B952" s="68" t="str">
        <f t="shared" si="206"/>
        <v/>
      </c>
      <c r="C952" s="69" t="str">
        <f t="shared" si="213"/>
        <v/>
      </c>
      <c r="D952" s="70" t="str">
        <f t="shared" si="207"/>
        <v/>
      </c>
      <c r="E952" s="70" t="str">
        <f t="shared" si="208"/>
        <v/>
      </c>
      <c r="F952" s="70" t="str">
        <f t="shared" si="209"/>
        <v/>
      </c>
      <c r="G952" s="70" t="str">
        <f t="shared" si="210"/>
        <v/>
      </c>
      <c r="H952" s="70" t="str">
        <f>IF(M952=0,"",1+COUNTIF(会員コール!$A$1:$A$198,M952))</f>
        <v/>
      </c>
      <c r="I952" s="71"/>
      <c r="J952" s="71" t="str">
        <f t="shared" si="211"/>
        <v/>
      </c>
      <c r="K952" s="14"/>
      <c r="L952" s="49"/>
      <c r="M952">
        <f t="shared" si="212"/>
        <v>0</v>
      </c>
      <c r="N952"/>
      <c r="O952" s="1"/>
      <c r="P952" s="2"/>
    </row>
    <row r="953" spans="1:16">
      <c r="A953" s="13"/>
      <c r="B953" s="68" t="str">
        <f t="shared" si="206"/>
        <v/>
      </c>
      <c r="C953" s="69" t="str">
        <f t="shared" si="213"/>
        <v/>
      </c>
      <c r="D953" s="70" t="str">
        <f t="shared" si="207"/>
        <v/>
      </c>
      <c r="E953" s="70" t="str">
        <f t="shared" si="208"/>
        <v/>
      </c>
      <c r="F953" s="70" t="str">
        <f t="shared" si="209"/>
        <v/>
      </c>
      <c r="G953" s="70" t="str">
        <f t="shared" si="210"/>
        <v/>
      </c>
      <c r="H953" s="70" t="str">
        <f>IF(M953=0,"",1+COUNTIF(会員コール!$A$1:$A$198,M953))</f>
        <v/>
      </c>
      <c r="I953" s="71"/>
      <c r="J953" s="71" t="str">
        <f t="shared" si="211"/>
        <v/>
      </c>
      <c r="K953" s="14"/>
      <c r="L953" s="49"/>
      <c r="M953">
        <f t="shared" si="212"/>
        <v>0</v>
      </c>
      <c r="N953"/>
      <c r="O953" s="1"/>
      <c r="P953" s="2"/>
    </row>
    <row r="954" spans="1:16">
      <c r="A954" s="13">
        <v>15</v>
      </c>
      <c r="B954" s="68" t="str">
        <f t="shared" si="206"/>
        <v/>
      </c>
      <c r="C954" s="69" t="str">
        <f t="shared" si="213"/>
        <v/>
      </c>
      <c r="D954" s="70" t="str">
        <f t="shared" si="207"/>
        <v/>
      </c>
      <c r="E954" s="70" t="str">
        <f t="shared" si="208"/>
        <v/>
      </c>
      <c r="F954" s="70" t="str">
        <f t="shared" si="209"/>
        <v/>
      </c>
      <c r="G954" s="70" t="str">
        <f t="shared" si="210"/>
        <v/>
      </c>
      <c r="H954" s="70" t="str">
        <f>IF(M954=0,"",1+COUNTIF(会員コール!$A$1:$A$198,M954))</f>
        <v/>
      </c>
      <c r="I954" s="71"/>
      <c r="J954" s="71" t="str">
        <f t="shared" si="211"/>
        <v/>
      </c>
      <c r="K954" s="14"/>
      <c r="L954" s="49"/>
      <c r="M954">
        <f t="shared" si="212"/>
        <v>0</v>
      </c>
      <c r="N954"/>
      <c r="O954" s="1"/>
      <c r="P954" s="2"/>
    </row>
    <row r="955" spans="1:16">
      <c r="A955" s="13"/>
      <c r="B955" s="68" t="str">
        <f t="shared" si="206"/>
        <v/>
      </c>
      <c r="C955" s="69" t="str">
        <f t="shared" si="213"/>
        <v/>
      </c>
      <c r="D955" s="70" t="str">
        <f t="shared" si="207"/>
        <v/>
      </c>
      <c r="E955" s="70" t="str">
        <f t="shared" si="208"/>
        <v/>
      </c>
      <c r="F955" s="70" t="str">
        <f t="shared" si="209"/>
        <v/>
      </c>
      <c r="G955" s="70" t="str">
        <f t="shared" si="210"/>
        <v/>
      </c>
      <c r="H955" s="70" t="str">
        <f>IF(M955=0,"",1+COUNTIF(会員コール!$A$1:$A$198,M955))</f>
        <v/>
      </c>
      <c r="I955" s="71"/>
      <c r="J955" s="71" t="str">
        <f t="shared" si="211"/>
        <v/>
      </c>
      <c r="K955" s="14"/>
      <c r="L955" s="49"/>
      <c r="M955">
        <f t="shared" si="212"/>
        <v>0</v>
      </c>
      <c r="N955"/>
      <c r="O955" s="1"/>
      <c r="P955" s="2"/>
    </row>
    <row r="956" spans="1:16">
      <c r="A956" s="13"/>
      <c r="B956" s="68" t="str">
        <f t="shared" si="206"/>
        <v/>
      </c>
      <c r="C956" s="69" t="str">
        <f t="shared" si="213"/>
        <v/>
      </c>
      <c r="D956" s="70" t="str">
        <f t="shared" si="207"/>
        <v/>
      </c>
      <c r="E956" s="70" t="str">
        <f t="shared" si="208"/>
        <v/>
      </c>
      <c r="F956" s="70" t="str">
        <f t="shared" si="209"/>
        <v/>
      </c>
      <c r="G956" s="70" t="str">
        <f t="shared" si="210"/>
        <v/>
      </c>
      <c r="H956" s="70" t="str">
        <f>IF(M956=0,"",1+COUNTIF(会員コール!$A$1:$A$198,M956))</f>
        <v/>
      </c>
      <c r="I956" s="71"/>
      <c r="J956" s="71" t="str">
        <f t="shared" si="211"/>
        <v/>
      </c>
      <c r="K956" s="14"/>
      <c r="L956" s="15"/>
      <c r="M956">
        <f t="shared" si="212"/>
        <v>0</v>
      </c>
      <c r="N956"/>
      <c r="O956" s="1"/>
      <c r="P956" s="2"/>
    </row>
    <row r="957" spans="1:16">
      <c r="A957" s="13"/>
      <c r="B957" s="72" t="str">
        <f t="shared" si="206"/>
        <v/>
      </c>
      <c r="C957" s="69" t="str">
        <f t="shared" si="213"/>
        <v/>
      </c>
      <c r="D957" s="73" t="str">
        <f t="shared" si="207"/>
        <v/>
      </c>
      <c r="E957" s="73" t="str">
        <f t="shared" si="208"/>
        <v/>
      </c>
      <c r="F957" s="73" t="str">
        <f t="shared" si="209"/>
        <v/>
      </c>
      <c r="G957" s="73" t="str">
        <f t="shared" si="210"/>
        <v/>
      </c>
      <c r="H957" s="73" t="str">
        <f>IF(M957=0,"",1+COUNTIF(会員コール!$A$1:$A$198,M957))</f>
        <v/>
      </c>
      <c r="I957" s="74"/>
      <c r="J957" s="74" t="str">
        <f t="shared" si="211"/>
        <v/>
      </c>
      <c r="K957" s="14"/>
      <c r="L957" s="15"/>
      <c r="M957">
        <f t="shared" si="212"/>
        <v>0</v>
      </c>
      <c r="N957"/>
      <c r="O957" s="1"/>
      <c r="P957" s="2"/>
    </row>
    <row r="958" spans="1:16">
      <c r="A958" s="13"/>
      <c r="B958" s="68" t="str">
        <f t="shared" si="206"/>
        <v/>
      </c>
      <c r="C958" s="69" t="str">
        <f t="shared" si="213"/>
        <v/>
      </c>
      <c r="D958" s="70" t="str">
        <f t="shared" si="207"/>
        <v/>
      </c>
      <c r="E958" s="70" t="str">
        <f t="shared" si="208"/>
        <v/>
      </c>
      <c r="F958" s="70" t="str">
        <f t="shared" si="209"/>
        <v/>
      </c>
      <c r="G958" s="70" t="str">
        <f t="shared" si="210"/>
        <v/>
      </c>
      <c r="H958" s="70" t="str">
        <f>IF(M958=0,"",1+COUNTIF(会員コール!$A$1:$A$198,M958))</f>
        <v/>
      </c>
      <c r="I958" s="71"/>
      <c r="J958" s="71" t="str">
        <f t="shared" si="211"/>
        <v/>
      </c>
      <c r="K958" s="14"/>
      <c r="L958" s="15"/>
      <c r="M958">
        <f t="shared" si="212"/>
        <v>0</v>
      </c>
      <c r="N958"/>
      <c r="O958" s="1"/>
      <c r="P958" s="2"/>
    </row>
    <row r="959" spans="1:16">
      <c r="A959" s="13">
        <v>20</v>
      </c>
      <c r="B959" s="68" t="str">
        <f t="shared" si="206"/>
        <v/>
      </c>
      <c r="C959" s="69" t="str">
        <f t="shared" si="213"/>
        <v/>
      </c>
      <c r="D959" s="70" t="str">
        <f t="shared" si="207"/>
        <v/>
      </c>
      <c r="E959" s="70" t="str">
        <f t="shared" si="208"/>
        <v/>
      </c>
      <c r="F959" s="70" t="str">
        <f t="shared" si="209"/>
        <v/>
      </c>
      <c r="G959" s="70" t="str">
        <f t="shared" si="210"/>
        <v/>
      </c>
      <c r="H959" s="70" t="str">
        <f>IF(M959=0,"",1+COUNTIF(会員コール!$A$1:$A$198,M959))</f>
        <v/>
      </c>
      <c r="I959" s="71"/>
      <c r="J959" s="71" t="str">
        <f t="shared" si="211"/>
        <v/>
      </c>
      <c r="K959" s="14"/>
      <c r="L959" s="15"/>
      <c r="M959">
        <f t="shared" si="212"/>
        <v>0</v>
      </c>
      <c r="N959"/>
      <c r="O959" s="1"/>
      <c r="P959" s="2"/>
    </row>
    <row r="960" spans="1:16">
      <c r="A960" s="13"/>
      <c r="B960" s="68" t="str">
        <f t="shared" si="206"/>
        <v/>
      </c>
      <c r="C960" s="69" t="str">
        <f t="shared" si="213"/>
        <v/>
      </c>
      <c r="D960" s="70" t="str">
        <f t="shared" si="207"/>
        <v/>
      </c>
      <c r="E960" s="70" t="str">
        <f t="shared" si="208"/>
        <v/>
      </c>
      <c r="F960" s="70" t="str">
        <f t="shared" si="209"/>
        <v/>
      </c>
      <c r="G960" s="70" t="str">
        <f t="shared" si="210"/>
        <v/>
      </c>
      <c r="H960" s="70" t="str">
        <f>IF(M960=0,"",1+COUNTIF(会員コール!$A$1:$A$198,M960))</f>
        <v/>
      </c>
      <c r="I960" s="71"/>
      <c r="J960" s="71" t="str">
        <f t="shared" si="211"/>
        <v/>
      </c>
      <c r="K960" s="14"/>
      <c r="L960" s="15"/>
      <c r="M960">
        <f t="shared" si="212"/>
        <v>0</v>
      </c>
      <c r="N960"/>
      <c r="O960" s="1"/>
      <c r="P960" s="2"/>
    </row>
    <row r="961" spans="1:16">
      <c r="A961" s="13"/>
      <c r="B961" s="68" t="str">
        <f t="shared" si="206"/>
        <v/>
      </c>
      <c r="C961" s="69" t="str">
        <f t="shared" si="213"/>
        <v/>
      </c>
      <c r="D961" s="70" t="str">
        <f t="shared" si="207"/>
        <v/>
      </c>
      <c r="E961" s="70" t="str">
        <f t="shared" si="208"/>
        <v/>
      </c>
      <c r="F961" s="70" t="str">
        <f t="shared" si="209"/>
        <v/>
      </c>
      <c r="G961" s="70" t="str">
        <f t="shared" si="210"/>
        <v/>
      </c>
      <c r="H961" s="70" t="str">
        <f>IF(M961=0,"",1+COUNTIF(会員コール!$A$1:$A$198,M961))</f>
        <v/>
      </c>
      <c r="I961" s="71"/>
      <c r="J961" s="71" t="str">
        <f t="shared" si="211"/>
        <v/>
      </c>
      <c r="K961" s="14"/>
      <c r="L961" s="15"/>
      <c r="M961">
        <f t="shared" si="212"/>
        <v>0</v>
      </c>
      <c r="N961"/>
      <c r="O961" s="1"/>
      <c r="P961" s="2"/>
    </row>
    <row r="962" spans="1:16">
      <c r="A962" s="13"/>
      <c r="B962" s="68" t="str">
        <f t="shared" si="206"/>
        <v/>
      </c>
      <c r="C962" s="69" t="str">
        <f t="shared" si="213"/>
        <v/>
      </c>
      <c r="D962" s="70" t="str">
        <f t="shared" si="207"/>
        <v/>
      </c>
      <c r="E962" s="70" t="str">
        <f t="shared" si="208"/>
        <v/>
      </c>
      <c r="F962" s="70" t="str">
        <f t="shared" si="209"/>
        <v/>
      </c>
      <c r="G962" s="70" t="str">
        <f t="shared" si="210"/>
        <v/>
      </c>
      <c r="H962" s="70" t="str">
        <f>IF(M962=0,"",1+COUNTIF(会員コール!$A$1:$A$198,M962))</f>
        <v/>
      </c>
      <c r="I962" s="71"/>
      <c r="J962" s="71" t="str">
        <f t="shared" si="211"/>
        <v/>
      </c>
      <c r="K962" s="14"/>
      <c r="L962" s="15"/>
      <c r="M962">
        <f t="shared" si="212"/>
        <v>0</v>
      </c>
      <c r="N962"/>
      <c r="O962" s="1"/>
      <c r="P962" s="2"/>
    </row>
    <row r="963" spans="1:16">
      <c r="A963" s="13"/>
      <c r="B963" s="68" t="str">
        <f t="shared" si="206"/>
        <v/>
      </c>
      <c r="C963" s="69" t="str">
        <f t="shared" si="213"/>
        <v/>
      </c>
      <c r="D963" s="70" t="str">
        <f t="shared" si="207"/>
        <v/>
      </c>
      <c r="E963" s="70" t="str">
        <f t="shared" si="208"/>
        <v/>
      </c>
      <c r="F963" s="70" t="str">
        <f t="shared" si="209"/>
        <v/>
      </c>
      <c r="G963" s="70" t="str">
        <f t="shared" si="210"/>
        <v/>
      </c>
      <c r="H963" s="70" t="str">
        <f>IF(M963=0,"",1+COUNTIF(会員コール!$A$1:$A$198,M963))</f>
        <v/>
      </c>
      <c r="I963" s="71"/>
      <c r="J963" s="71" t="str">
        <f t="shared" si="211"/>
        <v/>
      </c>
      <c r="K963" s="14"/>
      <c r="L963" s="15"/>
      <c r="M963">
        <f t="shared" si="212"/>
        <v>0</v>
      </c>
      <c r="N963"/>
      <c r="O963" s="1"/>
      <c r="P963" s="2"/>
    </row>
    <row r="964" spans="1:16">
      <c r="A964" s="13">
        <v>25</v>
      </c>
      <c r="B964" s="68" t="str">
        <f t="shared" si="206"/>
        <v/>
      </c>
      <c r="C964" s="69" t="str">
        <f t="shared" si="213"/>
        <v/>
      </c>
      <c r="D964" s="70" t="str">
        <f t="shared" si="207"/>
        <v/>
      </c>
      <c r="E964" s="70" t="str">
        <f t="shared" si="208"/>
        <v/>
      </c>
      <c r="F964" s="70" t="str">
        <f t="shared" si="209"/>
        <v/>
      </c>
      <c r="G964" s="70" t="str">
        <f t="shared" si="210"/>
        <v/>
      </c>
      <c r="H964" s="70" t="str">
        <f>IF(M964=0,"",1+COUNTIF(会員コール!$A$1:$A$198,M964))</f>
        <v/>
      </c>
      <c r="I964" s="71"/>
      <c r="J964" s="71" t="str">
        <f t="shared" si="211"/>
        <v/>
      </c>
      <c r="K964" s="14"/>
      <c r="L964" s="15"/>
      <c r="M964">
        <f t="shared" si="212"/>
        <v>0</v>
      </c>
      <c r="N964"/>
      <c r="O964" s="1"/>
      <c r="P964" s="2"/>
    </row>
    <row r="965" spans="1:16">
      <c r="A965" s="13"/>
      <c r="B965" s="72" t="str">
        <f t="shared" si="206"/>
        <v/>
      </c>
      <c r="C965" s="69" t="str">
        <f t="shared" si="213"/>
        <v/>
      </c>
      <c r="D965" s="73" t="str">
        <f t="shared" si="207"/>
        <v/>
      </c>
      <c r="E965" s="73" t="str">
        <f t="shared" si="208"/>
        <v/>
      </c>
      <c r="F965" s="73" t="str">
        <f t="shared" si="209"/>
        <v/>
      </c>
      <c r="G965" s="73" t="str">
        <f t="shared" si="210"/>
        <v/>
      </c>
      <c r="H965" s="73" t="str">
        <f>IF(M965=0,"",1+COUNTIF(会員コール!$A$1:$A$198,M965))</f>
        <v/>
      </c>
      <c r="I965" s="74"/>
      <c r="J965" s="74" t="str">
        <f t="shared" si="211"/>
        <v/>
      </c>
      <c r="K965" s="14"/>
      <c r="L965" s="15"/>
      <c r="M965">
        <f t="shared" si="212"/>
        <v>0</v>
      </c>
      <c r="N965"/>
      <c r="O965" s="1"/>
      <c r="P965" s="2"/>
    </row>
    <row r="966" spans="1:16">
      <c r="A966" s="13"/>
      <c r="B966" s="68" t="str">
        <f t="shared" si="206"/>
        <v/>
      </c>
      <c r="C966" s="69" t="str">
        <f t="shared" si="213"/>
        <v/>
      </c>
      <c r="D966" s="70" t="str">
        <f t="shared" si="207"/>
        <v/>
      </c>
      <c r="E966" s="70" t="str">
        <f t="shared" si="208"/>
        <v/>
      </c>
      <c r="F966" s="70" t="str">
        <f t="shared" si="209"/>
        <v/>
      </c>
      <c r="G966" s="70" t="str">
        <f t="shared" si="210"/>
        <v/>
      </c>
      <c r="H966" s="70" t="str">
        <f>IF(M966=0,"",1+COUNTIF(会員コール!$A$1:$A$198,M966))</f>
        <v/>
      </c>
      <c r="I966" s="71"/>
      <c r="J966" s="71" t="str">
        <f t="shared" si="211"/>
        <v/>
      </c>
      <c r="K966" s="14"/>
      <c r="L966" s="15"/>
      <c r="M966">
        <f t="shared" si="212"/>
        <v>0</v>
      </c>
      <c r="N966"/>
      <c r="O966" s="1"/>
      <c r="P966" s="2"/>
    </row>
    <row r="967" spans="1:16">
      <c r="A967" s="13"/>
      <c r="B967" s="72" t="str">
        <f t="shared" si="206"/>
        <v/>
      </c>
      <c r="C967" s="69" t="str">
        <f t="shared" si="213"/>
        <v/>
      </c>
      <c r="D967" s="73" t="str">
        <f t="shared" si="207"/>
        <v/>
      </c>
      <c r="E967" s="73" t="str">
        <f t="shared" si="208"/>
        <v/>
      </c>
      <c r="F967" s="73" t="str">
        <f t="shared" si="209"/>
        <v/>
      </c>
      <c r="G967" s="73" t="str">
        <f t="shared" si="210"/>
        <v/>
      </c>
      <c r="H967" s="73" t="str">
        <f>IF(M967=0,"",1+COUNTIF(会員コール!$A$1:$A$198,M967))</f>
        <v/>
      </c>
      <c r="I967" s="74"/>
      <c r="J967" s="74" t="str">
        <f t="shared" si="211"/>
        <v/>
      </c>
      <c r="K967" s="14"/>
      <c r="L967" s="15"/>
      <c r="M967">
        <f t="shared" si="212"/>
        <v>0</v>
      </c>
      <c r="N967"/>
      <c r="O967" s="1"/>
      <c r="P967" s="2"/>
    </row>
    <row r="968" spans="1:16">
      <c r="A968" s="13"/>
      <c r="B968" s="68" t="str">
        <f t="shared" si="206"/>
        <v/>
      </c>
      <c r="C968" s="69" t="str">
        <f t="shared" si="213"/>
        <v/>
      </c>
      <c r="D968" s="70" t="str">
        <f t="shared" si="207"/>
        <v/>
      </c>
      <c r="E968" s="70" t="str">
        <f t="shared" si="208"/>
        <v/>
      </c>
      <c r="F968" s="70" t="str">
        <f t="shared" si="209"/>
        <v/>
      </c>
      <c r="G968" s="70" t="str">
        <f t="shared" si="210"/>
        <v/>
      </c>
      <c r="H968" s="70" t="str">
        <f>IF(M968=0,"",1+COUNTIF(会員コール!$A$1:$A$198,M968))</f>
        <v/>
      </c>
      <c r="I968" s="71"/>
      <c r="J968" s="71" t="str">
        <f t="shared" si="211"/>
        <v/>
      </c>
      <c r="K968" s="14"/>
      <c r="L968" s="15"/>
      <c r="M968">
        <f t="shared" si="212"/>
        <v>0</v>
      </c>
      <c r="N968"/>
      <c r="O968" s="1"/>
      <c r="P968" s="2"/>
    </row>
    <row r="969" spans="1:16">
      <c r="A969" s="13">
        <v>30</v>
      </c>
      <c r="B969" s="72" t="str">
        <f t="shared" si="206"/>
        <v/>
      </c>
      <c r="C969" s="69" t="str">
        <f t="shared" si="213"/>
        <v/>
      </c>
      <c r="D969" s="73" t="str">
        <f t="shared" si="207"/>
        <v/>
      </c>
      <c r="E969" s="73" t="str">
        <f t="shared" si="208"/>
        <v/>
      </c>
      <c r="F969" s="73" t="str">
        <f t="shared" si="209"/>
        <v/>
      </c>
      <c r="G969" s="73" t="str">
        <f t="shared" si="210"/>
        <v/>
      </c>
      <c r="H969" s="73" t="str">
        <f>IF(M969=0,"",1+COUNTIF(会員コール!$A$1:$A$198,M969))</f>
        <v/>
      </c>
      <c r="I969" s="74"/>
      <c r="J969" s="74" t="str">
        <f t="shared" si="211"/>
        <v/>
      </c>
      <c r="K969" s="14"/>
      <c r="L969" s="15"/>
      <c r="M969">
        <f t="shared" si="212"/>
        <v>0</v>
      </c>
      <c r="N969"/>
      <c r="O969" s="1"/>
      <c r="P969" s="2"/>
    </row>
    <row r="970" spans="1:16">
      <c r="A970" s="13"/>
      <c r="B970" s="68" t="str">
        <f t="shared" si="206"/>
        <v/>
      </c>
      <c r="C970" s="69" t="str">
        <f t="shared" si="213"/>
        <v/>
      </c>
      <c r="D970" s="70" t="str">
        <f t="shared" si="207"/>
        <v/>
      </c>
      <c r="E970" s="70" t="str">
        <f t="shared" si="208"/>
        <v/>
      </c>
      <c r="F970" s="70" t="str">
        <f t="shared" si="209"/>
        <v/>
      </c>
      <c r="G970" s="70" t="str">
        <f t="shared" si="210"/>
        <v/>
      </c>
      <c r="H970" s="70" t="str">
        <f>IF(M970=0,"",1+COUNTIF(会員コール!$A$1:$A$198,M970))</f>
        <v/>
      </c>
      <c r="I970" s="71"/>
      <c r="J970" s="71" t="str">
        <f t="shared" si="211"/>
        <v/>
      </c>
      <c r="K970" s="14"/>
      <c r="L970" s="15"/>
      <c r="M970">
        <f t="shared" si="212"/>
        <v>0</v>
      </c>
      <c r="N970"/>
      <c r="O970" s="1"/>
      <c r="P970" s="2"/>
    </row>
    <row r="971" spans="1:16">
      <c r="A971" s="13"/>
      <c r="B971" s="72" t="str">
        <f t="shared" si="206"/>
        <v/>
      </c>
      <c r="C971" s="69" t="str">
        <f t="shared" si="213"/>
        <v/>
      </c>
      <c r="D971" s="73" t="str">
        <f t="shared" si="207"/>
        <v/>
      </c>
      <c r="E971" s="73" t="str">
        <f t="shared" si="208"/>
        <v/>
      </c>
      <c r="F971" s="73" t="str">
        <f t="shared" si="209"/>
        <v/>
      </c>
      <c r="G971" s="73" t="str">
        <f t="shared" si="210"/>
        <v/>
      </c>
      <c r="H971" s="73" t="str">
        <f>IF(M971=0,"",1+COUNTIF(会員コール!$A$1:$A$198,M971))</f>
        <v/>
      </c>
      <c r="I971" s="74"/>
      <c r="J971" s="74" t="str">
        <f t="shared" si="211"/>
        <v/>
      </c>
      <c r="K971" s="14"/>
      <c r="L971" s="15"/>
      <c r="M971">
        <f t="shared" si="212"/>
        <v>0</v>
      </c>
      <c r="N971"/>
      <c r="O971" s="1"/>
      <c r="P971" s="2"/>
    </row>
    <row r="972" spans="1:16">
      <c r="A972" s="13"/>
      <c r="B972" s="68" t="str">
        <f t="shared" si="206"/>
        <v/>
      </c>
      <c r="C972" s="69" t="str">
        <f t="shared" si="213"/>
        <v/>
      </c>
      <c r="D972" s="70" t="str">
        <f t="shared" si="207"/>
        <v/>
      </c>
      <c r="E972" s="70" t="str">
        <f t="shared" si="208"/>
        <v/>
      </c>
      <c r="F972" s="70" t="str">
        <f t="shared" si="209"/>
        <v/>
      </c>
      <c r="G972" s="70" t="str">
        <f t="shared" si="210"/>
        <v/>
      </c>
      <c r="H972" s="70" t="str">
        <f>IF(M972=0,"",1+COUNTIF(会員コール!$A$1:$A$198,M972))</f>
        <v/>
      </c>
      <c r="I972" s="71"/>
      <c r="J972" s="71" t="str">
        <f t="shared" si="211"/>
        <v/>
      </c>
      <c r="K972" s="14"/>
      <c r="L972" s="15"/>
      <c r="M972">
        <f t="shared" si="212"/>
        <v>0</v>
      </c>
      <c r="N972"/>
      <c r="O972" s="1"/>
      <c r="P972" s="2"/>
    </row>
    <row r="973" spans="1:16">
      <c r="A973" s="13"/>
      <c r="B973" s="72" t="str">
        <f t="shared" si="206"/>
        <v/>
      </c>
      <c r="C973" s="69" t="str">
        <f t="shared" si="213"/>
        <v/>
      </c>
      <c r="D973" s="73" t="str">
        <f t="shared" si="207"/>
        <v/>
      </c>
      <c r="E973" s="73" t="str">
        <f t="shared" si="208"/>
        <v/>
      </c>
      <c r="F973" s="73" t="str">
        <f t="shared" si="209"/>
        <v/>
      </c>
      <c r="G973" s="73" t="str">
        <f t="shared" si="210"/>
        <v/>
      </c>
      <c r="H973" s="73" t="str">
        <f>IF(M973=0,"",1+COUNTIF(会員コール!$A$1:$A$198,M973))</f>
        <v/>
      </c>
      <c r="I973" s="74"/>
      <c r="J973" s="74" t="str">
        <f t="shared" si="211"/>
        <v/>
      </c>
      <c r="K973" s="14"/>
      <c r="L973" s="15"/>
      <c r="M973">
        <f t="shared" si="212"/>
        <v>0</v>
      </c>
      <c r="N973"/>
      <c r="O973" s="1"/>
      <c r="P973" s="2"/>
    </row>
    <row r="974" spans="1:16">
      <c r="A974" s="13">
        <v>35</v>
      </c>
      <c r="B974" s="68" t="str">
        <f t="shared" si="206"/>
        <v/>
      </c>
      <c r="C974" s="69" t="str">
        <f t="shared" si="213"/>
        <v/>
      </c>
      <c r="D974" s="70" t="str">
        <f t="shared" si="207"/>
        <v/>
      </c>
      <c r="E974" s="70" t="str">
        <f t="shared" si="208"/>
        <v/>
      </c>
      <c r="F974" s="70" t="str">
        <f t="shared" si="209"/>
        <v/>
      </c>
      <c r="G974" s="70" t="str">
        <f t="shared" si="210"/>
        <v/>
      </c>
      <c r="H974" s="70" t="str">
        <f>IF(M974=0,"",1+COUNTIF(会員コール!$A$1:$A$198,M974))</f>
        <v/>
      </c>
      <c r="I974" s="71"/>
      <c r="J974" s="71" t="str">
        <f t="shared" si="211"/>
        <v/>
      </c>
      <c r="K974" s="14"/>
      <c r="L974" s="15"/>
      <c r="M974">
        <f t="shared" si="212"/>
        <v>0</v>
      </c>
      <c r="N974"/>
      <c r="O974" s="1"/>
      <c r="P974" s="2"/>
    </row>
    <row r="975" spans="1:16">
      <c r="A975" s="13"/>
      <c r="B975" s="72" t="str">
        <f t="shared" si="206"/>
        <v/>
      </c>
      <c r="C975" s="69" t="str">
        <f t="shared" si="213"/>
        <v/>
      </c>
      <c r="D975" s="73" t="str">
        <f t="shared" si="207"/>
        <v/>
      </c>
      <c r="E975" s="73" t="str">
        <f t="shared" si="208"/>
        <v/>
      </c>
      <c r="F975" s="73" t="str">
        <f t="shared" si="209"/>
        <v/>
      </c>
      <c r="G975" s="73" t="str">
        <f t="shared" si="210"/>
        <v/>
      </c>
      <c r="H975" s="73" t="str">
        <f>IF(M975=0,"",1+COUNTIF(会員コール!$A$1:$A$198,M975))</f>
        <v/>
      </c>
      <c r="I975" s="74"/>
      <c r="J975" s="74" t="str">
        <f t="shared" si="211"/>
        <v/>
      </c>
      <c r="K975" s="14"/>
      <c r="L975" s="15"/>
      <c r="M975">
        <f t="shared" si="212"/>
        <v>0</v>
      </c>
      <c r="N975"/>
      <c r="O975" s="1"/>
      <c r="P975" s="2"/>
    </row>
    <row r="976" spans="1:16">
      <c r="A976" s="13"/>
      <c r="B976" s="68" t="str">
        <f t="shared" si="206"/>
        <v/>
      </c>
      <c r="C976" s="69" t="str">
        <f t="shared" si="213"/>
        <v/>
      </c>
      <c r="D976" s="70" t="str">
        <f t="shared" si="207"/>
        <v/>
      </c>
      <c r="E976" s="70" t="str">
        <f t="shared" si="208"/>
        <v/>
      </c>
      <c r="F976" s="70" t="str">
        <f t="shared" si="209"/>
        <v/>
      </c>
      <c r="G976" s="70" t="str">
        <f t="shared" si="210"/>
        <v/>
      </c>
      <c r="H976" s="70" t="str">
        <f>IF(M976=0,"",1+COUNTIF(会員コール!$A$1:$A$198,M976))</f>
        <v/>
      </c>
      <c r="I976" s="71"/>
      <c r="J976" s="71" t="str">
        <f t="shared" si="211"/>
        <v/>
      </c>
      <c r="K976" s="14"/>
      <c r="L976" s="15"/>
      <c r="M976">
        <f t="shared" si="212"/>
        <v>0</v>
      </c>
      <c r="N976"/>
      <c r="O976" s="1"/>
      <c r="P976" s="2"/>
    </row>
    <row r="977" spans="1:20">
      <c r="A977" s="13"/>
      <c r="B977" s="72" t="str">
        <f t="shared" si="206"/>
        <v/>
      </c>
      <c r="C977" s="69" t="str">
        <f t="shared" si="213"/>
        <v/>
      </c>
      <c r="D977" s="73" t="str">
        <f t="shared" si="207"/>
        <v/>
      </c>
      <c r="E977" s="73" t="str">
        <f t="shared" si="208"/>
        <v/>
      </c>
      <c r="F977" s="73" t="str">
        <f t="shared" si="209"/>
        <v/>
      </c>
      <c r="G977" s="73" t="str">
        <f t="shared" si="210"/>
        <v/>
      </c>
      <c r="H977" s="73" t="str">
        <f>IF(M977=0,"",1+COUNTIF(会員コール!$A$1:$A$198,M977))</f>
        <v/>
      </c>
      <c r="I977" s="74"/>
      <c r="J977" s="74" t="str">
        <f t="shared" si="211"/>
        <v/>
      </c>
      <c r="K977" s="14"/>
      <c r="L977" s="15"/>
      <c r="M977">
        <f t="shared" si="212"/>
        <v>0</v>
      </c>
      <c r="N977"/>
      <c r="O977" s="1"/>
      <c r="P977" s="2"/>
    </row>
    <row r="978" spans="1:20">
      <c r="A978" s="13"/>
      <c r="B978" s="68" t="str">
        <f t="shared" si="206"/>
        <v/>
      </c>
      <c r="C978" s="69" t="str">
        <f t="shared" si="213"/>
        <v/>
      </c>
      <c r="D978" s="70" t="str">
        <f t="shared" si="207"/>
        <v/>
      </c>
      <c r="E978" s="70" t="str">
        <f t="shared" si="208"/>
        <v/>
      </c>
      <c r="F978" s="70" t="str">
        <f t="shared" si="209"/>
        <v/>
      </c>
      <c r="G978" s="70" t="str">
        <f t="shared" si="210"/>
        <v/>
      </c>
      <c r="H978" s="70" t="str">
        <f>IF(M978=0,"",1+COUNTIF(会員コール!$A$1:$A$198,M978))</f>
        <v/>
      </c>
      <c r="I978" s="71"/>
      <c r="J978" s="71" t="str">
        <f t="shared" si="211"/>
        <v/>
      </c>
      <c r="K978" s="14"/>
      <c r="L978" s="15"/>
      <c r="M978">
        <f t="shared" si="212"/>
        <v>0</v>
      </c>
      <c r="N978"/>
      <c r="O978" s="1"/>
      <c r="P978" s="2"/>
    </row>
    <row r="979" spans="1:20">
      <c r="A979" s="13">
        <v>40</v>
      </c>
      <c r="B979" s="72" t="str">
        <f t="shared" si="206"/>
        <v/>
      </c>
      <c r="C979" s="69" t="str">
        <f t="shared" si="213"/>
        <v/>
      </c>
      <c r="D979" s="73" t="str">
        <f t="shared" si="207"/>
        <v/>
      </c>
      <c r="E979" s="73" t="str">
        <f t="shared" si="208"/>
        <v/>
      </c>
      <c r="F979" s="73" t="str">
        <f t="shared" si="209"/>
        <v/>
      </c>
      <c r="G979" s="73" t="str">
        <f t="shared" si="210"/>
        <v/>
      </c>
      <c r="H979" s="73" t="str">
        <f>IF(M979=0,"",1+COUNTIF(会員コール!$A$1:$A$198,M979))</f>
        <v/>
      </c>
      <c r="I979" s="74"/>
      <c r="J979" s="74" t="str">
        <f t="shared" si="211"/>
        <v/>
      </c>
      <c r="K979" s="14"/>
      <c r="L979" s="15"/>
      <c r="M979">
        <f t="shared" si="212"/>
        <v>0</v>
      </c>
      <c r="N979"/>
      <c r="O979" s="1"/>
      <c r="P979" s="2"/>
    </row>
    <row r="980" spans="1:20">
      <c r="A980" s="13"/>
      <c r="B980" s="68" t="str">
        <f t="shared" si="206"/>
        <v/>
      </c>
      <c r="C980" s="69" t="str">
        <f t="shared" si="213"/>
        <v/>
      </c>
      <c r="D980" s="70" t="str">
        <f t="shared" si="207"/>
        <v/>
      </c>
      <c r="E980" s="70" t="str">
        <f t="shared" si="208"/>
        <v/>
      </c>
      <c r="F980" s="70" t="str">
        <f t="shared" si="209"/>
        <v/>
      </c>
      <c r="G980" s="70" t="str">
        <f t="shared" si="210"/>
        <v/>
      </c>
      <c r="H980" s="70" t="str">
        <f>IF(M980=0,"",1+COUNTIF(会員コール!$A$1:$A$198,M980))</f>
        <v/>
      </c>
      <c r="I980" s="71"/>
      <c r="J980" s="71" t="str">
        <f t="shared" si="211"/>
        <v/>
      </c>
      <c r="K980" s="14"/>
      <c r="L980" s="15"/>
      <c r="M980">
        <f t="shared" si="212"/>
        <v>0</v>
      </c>
      <c r="N980"/>
      <c r="O980" s="1"/>
      <c r="P980" s="2"/>
    </row>
    <row r="981" spans="1:20">
      <c r="A981" s="13"/>
      <c r="B981" s="68" t="str">
        <f t="shared" si="206"/>
        <v/>
      </c>
      <c r="C981" s="69" t="str">
        <f t="shared" si="213"/>
        <v/>
      </c>
      <c r="D981" s="70" t="str">
        <f t="shared" si="207"/>
        <v/>
      </c>
      <c r="E981" s="70" t="str">
        <f t="shared" si="208"/>
        <v/>
      </c>
      <c r="F981" s="70" t="str">
        <f t="shared" si="209"/>
        <v/>
      </c>
      <c r="G981" s="70" t="str">
        <f t="shared" si="210"/>
        <v/>
      </c>
      <c r="H981" s="70" t="str">
        <f>IF(M981=0,"",1+COUNTIF(会員コール!$A$1:$A$198,M981))</f>
        <v/>
      </c>
      <c r="I981" s="71"/>
      <c r="J981" s="71" t="str">
        <f t="shared" si="211"/>
        <v/>
      </c>
      <c r="K981" s="14"/>
      <c r="L981" s="15"/>
      <c r="M981">
        <f t="shared" si="212"/>
        <v>0</v>
      </c>
      <c r="N981"/>
      <c r="O981" s="1"/>
      <c r="P981" s="2"/>
    </row>
    <row r="982" spans="1:20">
      <c r="A982" s="13"/>
      <c r="B982" s="72" t="str">
        <f t="shared" si="206"/>
        <v/>
      </c>
      <c r="C982" s="69" t="str">
        <f t="shared" si="213"/>
        <v/>
      </c>
      <c r="D982" s="73" t="str">
        <f t="shared" si="207"/>
        <v/>
      </c>
      <c r="E982" s="73" t="str">
        <f t="shared" si="208"/>
        <v/>
      </c>
      <c r="F982" s="73" t="str">
        <f t="shared" si="209"/>
        <v/>
      </c>
      <c r="G982" s="73" t="str">
        <f t="shared" si="210"/>
        <v/>
      </c>
      <c r="H982" s="73" t="str">
        <f>IF(M982=0,"",1+COUNTIF(会員コール!$A$1:$A$198,M982))</f>
        <v/>
      </c>
      <c r="I982" s="74"/>
      <c r="J982" s="74" t="str">
        <f t="shared" si="211"/>
        <v/>
      </c>
      <c r="K982" s="14"/>
      <c r="L982" s="15"/>
      <c r="M982">
        <f t="shared" si="212"/>
        <v>0</v>
      </c>
      <c r="N982"/>
      <c r="O982" s="1"/>
      <c r="P982" s="2"/>
    </row>
    <row r="983" spans="1:20">
      <c r="A983" s="13"/>
      <c r="B983" s="68" t="str">
        <f t="shared" si="206"/>
        <v/>
      </c>
      <c r="C983" s="69" t="str">
        <f t="shared" si="213"/>
        <v/>
      </c>
      <c r="D983" s="70" t="str">
        <f t="shared" si="207"/>
        <v/>
      </c>
      <c r="E983" s="70" t="str">
        <f t="shared" si="208"/>
        <v/>
      </c>
      <c r="F983" s="70" t="str">
        <f t="shared" si="209"/>
        <v/>
      </c>
      <c r="G983" s="70" t="str">
        <f t="shared" si="210"/>
        <v/>
      </c>
      <c r="H983" s="70" t="str">
        <f>IF(M983=0,"",1+COUNTIF(会員コール!$A$1:$A$198,M983))</f>
        <v/>
      </c>
      <c r="I983" s="71"/>
      <c r="J983" s="71" t="str">
        <f t="shared" si="211"/>
        <v/>
      </c>
      <c r="K983" s="14"/>
      <c r="L983" s="15"/>
      <c r="M983">
        <f t="shared" si="212"/>
        <v>0</v>
      </c>
      <c r="N983"/>
      <c r="O983" s="1"/>
      <c r="P983" s="2"/>
    </row>
    <row r="984" spans="1:20">
      <c r="A984" s="13">
        <v>45</v>
      </c>
      <c r="B984" s="72" t="str">
        <f t="shared" si="206"/>
        <v/>
      </c>
      <c r="C984" s="69" t="str">
        <f t="shared" si="213"/>
        <v/>
      </c>
      <c r="D984" s="73" t="str">
        <f t="shared" si="207"/>
        <v/>
      </c>
      <c r="E984" s="73" t="str">
        <f t="shared" si="208"/>
        <v/>
      </c>
      <c r="F984" s="73" t="str">
        <f t="shared" si="209"/>
        <v/>
      </c>
      <c r="G984" s="73" t="str">
        <f t="shared" si="210"/>
        <v/>
      </c>
      <c r="H984" s="73" t="str">
        <f>IF(M984=0,"",1+COUNTIF(会員コール!$A$1:$A$198,M984))</f>
        <v/>
      </c>
      <c r="I984" s="74"/>
      <c r="J984" s="74" t="str">
        <f t="shared" si="211"/>
        <v/>
      </c>
      <c r="K984" s="14"/>
      <c r="L984" s="15"/>
      <c r="M984">
        <f t="shared" si="212"/>
        <v>0</v>
      </c>
      <c r="N984"/>
      <c r="O984" s="1"/>
      <c r="P984" s="2"/>
    </row>
    <row r="985" spans="1:20">
      <c r="A985" s="13"/>
      <c r="B985" s="68" t="str">
        <f t="shared" si="206"/>
        <v/>
      </c>
      <c r="C985" s="69" t="str">
        <f t="shared" si="213"/>
        <v/>
      </c>
      <c r="D985" s="70" t="str">
        <f t="shared" si="207"/>
        <v/>
      </c>
      <c r="E985" s="70" t="str">
        <f t="shared" si="208"/>
        <v/>
      </c>
      <c r="F985" s="70" t="str">
        <f t="shared" si="209"/>
        <v/>
      </c>
      <c r="G985" s="70" t="str">
        <f t="shared" si="210"/>
        <v/>
      </c>
      <c r="H985" s="70" t="str">
        <f>IF(M985=0,"",1+COUNTIF(会員コール!$A$1:$A$198,M985))</f>
        <v/>
      </c>
      <c r="I985" s="71"/>
      <c r="J985" s="71" t="str">
        <f t="shared" si="211"/>
        <v/>
      </c>
      <c r="K985" s="14"/>
      <c r="L985" s="15"/>
      <c r="M985">
        <f t="shared" si="212"/>
        <v>0</v>
      </c>
      <c r="N985"/>
      <c r="O985" s="1"/>
      <c r="P985" s="2"/>
    </row>
    <row r="986" spans="1:20">
      <c r="A986" s="13"/>
      <c r="B986" s="72" t="str">
        <f t="shared" si="206"/>
        <v/>
      </c>
      <c r="C986" s="69" t="str">
        <f t="shared" si="213"/>
        <v/>
      </c>
      <c r="D986" s="73" t="str">
        <f t="shared" si="207"/>
        <v/>
      </c>
      <c r="E986" s="73" t="str">
        <f t="shared" si="208"/>
        <v/>
      </c>
      <c r="F986" s="73" t="str">
        <f t="shared" si="209"/>
        <v/>
      </c>
      <c r="G986" s="73" t="str">
        <f t="shared" si="210"/>
        <v/>
      </c>
      <c r="H986" s="73" t="str">
        <f>IF(M986=0,"",1+COUNTIF(会員コール!$A$1:$A$198,M986))</f>
        <v/>
      </c>
      <c r="I986" s="74"/>
      <c r="J986" s="74" t="str">
        <f t="shared" si="211"/>
        <v/>
      </c>
      <c r="K986" s="14"/>
      <c r="L986" s="15"/>
      <c r="M986">
        <f t="shared" si="212"/>
        <v>0</v>
      </c>
      <c r="N986"/>
      <c r="O986" s="1"/>
      <c r="P986" s="2"/>
    </row>
    <row r="987" spans="1:20">
      <c r="A987" s="13"/>
      <c r="B987" s="68" t="str">
        <f t="shared" si="206"/>
        <v/>
      </c>
      <c r="C987" s="69" t="str">
        <f t="shared" si="213"/>
        <v/>
      </c>
      <c r="D987" s="70" t="str">
        <f t="shared" si="207"/>
        <v/>
      </c>
      <c r="E987" s="70" t="str">
        <f t="shared" si="208"/>
        <v/>
      </c>
      <c r="F987" s="70" t="str">
        <f t="shared" si="209"/>
        <v/>
      </c>
      <c r="G987" s="70" t="str">
        <f t="shared" si="210"/>
        <v/>
      </c>
      <c r="H987" s="70" t="str">
        <f>IF(M987=0,"",1+COUNTIF(会員コール!$A$1:$A$198,M987))</f>
        <v/>
      </c>
      <c r="I987" s="71"/>
      <c r="J987" s="71" t="str">
        <f t="shared" si="211"/>
        <v/>
      </c>
      <c r="K987" s="14"/>
      <c r="L987" s="15"/>
      <c r="M987">
        <f t="shared" si="212"/>
        <v>0</v>
      </c>
      <c r="N987"/>
      <c r="O987" s="1"/>
      <c r="P987" s="2"/>
    </row>
    <row r="988" spans="1:20">
      <c r="A988" s="13"/>
      <c r="B988" s="68" t="str">
        <f t="shared" si="206"/>
        <v/>
      </c>
      <c r="C988" s="69" t="str">
        <f t="shared" si="213"/>
        <v/>
      </c>
      <c r="D988" s="70" t="str">
        <f t="shared" si="207"/>
        <v/>
      </c>
      <c r="E988" s="70" t="str">
        <f t="shared" si="208"/>
        <v/>
      </c>
      <c r="F988" s="70" t="str">
        <f t="shared" si="209"/>
        <v/>
      </c>
      <c r="G988" s="70" t="str">
        <f t="shared" si="210"/>
        <v/>
      </c>
      <c r="H988" s="70" t="str">
        <f>IF(M988=0,"",1+COUNTIF(会員コール!$A$1:$A$198,M988))</f>
        <v/>
      </c>
      <c r="I988" s="71"/>
      <c r="J988" s="71" t="str">
        <f t="shared" si="211"/>
        <v/>
      </c>
      <c r="K988" s="14"/>
      <c r="L988" s="15"/>
      <c r="M988">
        <f t="shared" si="212"/>
        <v>0</v>
      </c>
      <c r="N988"/>
      <c r="O988" s="1"/>
      <c r="P988" s="2"/>
    </row>
    <row r="989" spans="1:20">
      <c r="A989" s="13">
        <v>50</v>
      </c>
      <c r="B989" s="75" t="str">
        <f t="shared" si="206"/>
        <v/>
      </c>
      <c r="C989" s="76" t="str">
        <f>IF(P989="","",LEFT(P989,6))</f>
        <v/>
      </c>
      <c r="D989" s="77" t="str">
        <f t="shared" si="207"/>
        <v/>
      </c>
      <c r="E989" s="77" t="str">
        <f t="shared" si="208"/>
        <v/>
      </c>
      <c r="F989" s="77" t="str">
        <f t="shared" si="209"/>
        <v/>
      </c>
      <c r="G989" s="77" t="str">
        <f t="shared" si="210"/>
        <v/>
      </c>
      <c r="H989" s="77" t="str">
        <f>IF(M989=0,"",1+COUNTIF(会員コール!$A$1:$A$198,M989))</f>
        <v/>
      </c>
      <c r="I989" s="78"/>
      <c r="J989" s="78" t="str">
        <f t="shared" si="211"/>
        <v/>
      </c>
      <c r="K989" s="14"/>
      <c r="L989" s="15"/>
      <c r="M989">
        <f t="shared" si="212"/>
        <v>0</v>
      </c>
      <c r="N989"/>
      <c r="O989" s="1"/>
      <c r="P989" s="2"/>
    </row>
    <row r="990" spans="1:20">
      <c r="A990" s="13"/>
      <c r="B990" s="166" t="s">
        <v>7</v>
      </c>
      <c r="C990" s="167"/>
      <c r="D990" s="24">
        <f>50-COUNTBLANK(D940:D989)</f>
        <v>0</v>
      </c>
      <c r="E990" s="20"/>
      <c r="F990" s="21" t="s">
        <v>7</v>
      </c>
      <c r="G990" s="19"/>
      <c r="H990" s="25">
        <f>SUM(H940:H989)</f>
        <v>0</v>
      </c>
      <c r="I990" s="22"/>
      <c r="J990" s="22"/>
      <c r="K990" s="14"/>
      <c r="L990" s="15"/>
      <c r="N990"/>
      <c r="O990" s="1"/>
      <c r="P990" s="2"/>
    </row>
    <row r="991" spans="1:20" ht="14.25">
      <c r="A991" s="8"/>
      <c r="B991" s="168" t="s">
        <v>9</v>
      </c>
      <c r="C991" s="168"/>
      <c r="D991" s="168"/>
      <c r="E991" s="62" t="s">
        <v>135</v>
      </c>
      <c r="F991" s="50">
        <f>基本データ入力!$B$6</f>
        <v>2016</v>
      </c>
      <c r="G991" s="169" t="str">
        <f>基本データ入力!$B$4</f>
        <v>第13回　JARL横須賀ｸﾗﾌﾞﾏﾗｿﾝｺﾝﾃｽﾄ</v>
      </c>
      <c r="H991" s="169"/>
      <c r="I991" s="169"/>
      <c r="J991" s="169"/>
      <c r="K991" s="10"/>
      <c r="L991" s="8"/>
      <c r="M991" s="8"/>
      <c r="N991" s="9"/>
      <c r="O991" s="8"/>
      <c r="P991" s="8"/>
      <c r="Q991" s="8"/>
      <c r="R991" s="8"/>
      <c r="S991" s="8"/>
      <c r="T991" s="8"/>
    </row>
    <row r="992" spans="1:20">
      <c r="A992" s="8"/>
      <c r="B992" s="170" t="s">
        <v>10</v>
      </c>
      <c r="C992" s="170"/>
      <c r="D992" s="47" t="str">
        <f>基本データ入力!$B$8</f>
        <v>JA1QRZ</v>
      </c>
      <c r="E992" s="52" t="s">
        <v>136</v>
      </c>
      <c r="F992" s="47" t="s">
        <v>287</v>
      </c>
      <c r="G992" s="171" t="s">
        <v>137</v>
      </c>
      <c r="H992" s="171"/>
      <c r="I992" s="171"/>
      <c r="J992" s="53" t="s">
        <v>399</v>
      </c>
      <c r="K992" s="10"/>
      <c r="L992" s="8"/>
      <c r="M992" s="8"/>
      <c r="N992" s="9"/>
      <c r="O992" s="8"/>
      <c r="P992" s="8"/>
      <c r="Q992" s="8"/>
      <c r="R992" s="8"/>
      <c r="S992" s="8"/>
      <c r="T992" s="8"/>
    </row>
    <row r="993" spans="1:20">
      <c r="B993" s="88" t="s">
        <v>11</v>
      </c>
      <c r="C993" s="91" t="s">
        <v>411</v>
      </c>
      <c r="D993" s="88" t="s">
        <v>12</v>
      </c>
      <c r="E993" s="172" t="s">
        <v>13</v>
      </c>
      <c r="F993" s="172"/>
      <c r="G993" s="88" t="s">
        <v>14</v>
      </c>
      <c r="H993" s="17" t="s">
        <v>15</v>
      </c>
      <c r="I993" s="88" t="s">
        <v>16</v>
      </c>
      <c r="J993" s="88" t="s">
        <v>17</v>
      </c>
      <c r="L993" s="173" t="s">
        <v>134</v>
      </c>
      <c r="M993" s="174"/>
      <c r="N993" s="165" t="s">
        <v>31</v>
      </c>
      <c r="O993" s="165"/>
      <c r="P993" s="165"/>
      <c r="Q993" s="165"/>
      <c r="R993" s="165"/>
      <c r="S993" s="165"/>
      <c r="T993" s="165"/>
    </row>
    <row r="994" spans="1:20">
      <c r="B994" s="88" t="s">
        <v>8</v>
      </c>
      <c r="C994" s="91" t="s">
        <v>412</v>
      </c>
      <c r="D994" s="88" t="s">
        <v>0</v>
      </c>
      <c r="E994" s="88" t="s">
        <v>1</v>
      </c>
      <c r="F994" s="88" t="s">
        <v>2</v>
      </c>
      <c r="G994" s="88" t="s">
        <v>3</v>
      </c>
      <c r="H994" s="17" t="s">
        <v>4</v>
      </c>
      <c r="I994" s="88" t="s">
        <v>5</v>
      </c>
      <c r="J994" s="88" t="s">
        <v>6</v>
      </c>
      <c r="K994" s="4"/>
      <c r="L994" s="175"/>
      <c r="M994" s="176"/>
      <c r="N994" s="89" t="s">
        <v>33</v>
      </c>
      <c r="O994" s="89" t="s">
        <v>34</v>
      </c>
      <c r="P994" s="89" t="s">
        <v>35</v>
      </c>
      <c r="Q994" s="89" t="s">
        <v>36</v>
      </c>
      <c r="R994" s="89" t="s">
        <v>37</v>
      </c>
      <c r="S994" s="89" t="s">
        <v>38</v>
      </c>
      <c r="T994" s="89" t="s">
        <v>39</v>
      </c>
    </row>
    <row r="995" spans="1:20">
      <c r="A995" s="13">
        <v>1</v>
      </c>
      <c r="B995" s="64" t="str">
        <f t="shared" ref="B995:B1044" si="214">IF(O995="","",O995)</f>
        <v/>
      </c>
      <c r="C995" s="65" t="str">
        <f>IF(P995="","",LEFT(P995,6))</f>
        <v/>
      </c>
      <c r="D995" s="66" t="str">
        <f t="shared" ref="D995:D1044" si="215">IF(N995="","",N995)</f>
        <v/>
      </c>
      <c r="E995" s="66" t="str">
        <f t="shared" ref="E995:E1044" si="216">IF(Q995="","",Q995)</f>
        <v/>
      </c>
      <c r="F995" s="66" t="str">
        <f t="shared" ref="F995:F1044" si="217">IF(R995="","",R995)</f>
        <v/>
      </c>
      <c r="G995" s="66" t="str">
        <f t="shared" ref="G995:G1044" si="218">IF(H995="","",IF(H995=1,"","M"))</f>
        <v/>
      </c>
      <c r="H995" s="66" t="str">
        <f>IF(M995=0,"",1+COUNTIF(会員コール!$A$1:$A$198,M995))</f>
        <v/>
      </c>
      <c r="I995" s="67"/>
      <c r="J995" s="67" t="str">
        <f t="shared" ref="J995:J1044" si="219">IF(T995="","",T995)</f>
        <v/>
      </c>
      <c r="K995" s="14"/>
      <c r="L995" s="49"/>
      <c r="M995">
        <f t="shared" ref="M995:M1044" si="220">IF(MID(N995,6,1)="/",LEFT(N995,5),IF(MID(N995,7,1)="/",LEFT(N995,6),N995))</f>
        <v>0</v>
      </c>
      <c r="N995"/>
      <c r="O995" s="1"/>
      <c r="P995" s="2"/>
    </row>
    <row r="996" spans="1:20">
      <c r="A996" s="13"/>
      <c r="B996" s="68" t="str">
        <f t="shared" si="214"/>
        <v/>
      </c>
      <c r="C996" s="69" t="str">
        <f>IF(P996="","",LEFT(P996,6))</f>
        <v/>
      </c>
      <c r="D996" s="70" t="str">
        <f t="shared" si="215"/>
        <v/>
      </c>
      <c r="E996" s="70" t="str">
        <f t="shared" si="216"/>
        <v/>
      </c>
      <c r="F996" s="70" t="str">
        <f t="shared" si="217"/>
        <v/>
      </c>
      <c r="G996" s="70" t="str">
        <f t="shared" si="218"/>
        <v/>
      </c>
      <c r="H996" s="70" t="str">
        <f>IF(M996=0,"",1+COUNTIF(会員コール!$A$1:$A$198,M996))</f>
        <v/>
      </c>
      <c r="I996" s="71"/>
      <c r="J996" s="71" t="str">
        <f t="shared" si="219"/>
        <v/>
      </c>
      <c r="K996" s="14"/>
      <c r="L996" s="49"/>
      <c r="M996">
        <f t="shared" si="220"/>
        <v>0</v>
      </c>
      <c r="N996"/>
      <c r="O996" s="1"/>
      <c r="P996" s="2"/>
    </row>
    <row r="997" spans="1:20">
      <c r="A997" s="13"/>
      <c r="B997" s="68" t="str">
        <f t="shared" si="214"/>
        <v/>
      </c>
      <c r="C997" s="69" t="str">
        <f t="shared" ref="C997:C1043" si="221">IF(P997="","",LEFT(P997,6))</f>
        <v/>
      </c>
      <c r="D997" s="70" t="str">
        <f t="shared" si="215"/>
        <v/>
      </c>
      <c r="E997" s="70" t="str">
        <f t="shared" si="216"/>
        <v/>
      </c>
      <c r="F997" s="70" t="str">
        <f t="shared" si="217"/>
        <v/>
      </c>
      <c r="G997" s="70" t="str">
        <f t="shared" si="218"/>
        <v/>
      </c>
      <c r="H997" s="70" t="str">
        <f>IF(M997=0,"",1+COUNTIF(会員コール!$A$1:$A$198,M997))</f>
        <v/>
      </c>
      <c r="I997" s="71"/>
      <c r="J997" s="71" t="str">
        <f t="shared" si="219"/>
        <v/>
      </c>
      <c r="K997" s="14"/>
      <c r="L997" s="49"/>
      <c r="M997">
        <f t="shared" si="220"/>
        <v>0</v>
      </c>
      <c r="N997"/>
      <c r="O997" s="1"/>
      <c r="P997" s="2"/>
    </row>
    <row r="998" spans="1:20">
      <c r="A998" s="13"/>
      <c r="B998" s="68" t="str">
        <f t="shared" si="214"/>
        <v/>
      </c>
      <c r="C998" s="69" t="str">
        <f t="shared" si="221"/>
        <v/>
      </c>
      <c r="D998" s="70" t="str">
        <f t="shared" si="215"/>
        <v/>
      </c>
      <c r="E998" s="70" t="str">
        <f t="shared" si="216"/>
        <v/>
      </c>
      <c r="F998" s="70" t="str">
        <f t="shared" si="217"/>
        <v/>
      </c>
      <c r="G998" s="70" t="str">
        <f t="shared" si="218"/>
        <v/>
      </c>
      <c r="H998" s="70" t="str">
        <f>IF(M998=0,"",1+COUNTIF(会員コール!$A$1:$A$198,M998))</f>
        <v/>
      </c>
      <c r="I998" s="71"/>
      <c r="J998" s="71" t="str">
        <f t="shared" si="219"/>
        <v/>
      </c>
      <c r="K998" s="14"/>
      <c r="L998" s="49"/>
      <c r="M998">
        <f t="shared" si="220"/>
        <v>0</v>
      </c>
      <c r="N998"/>
      <c r="O998" s="1"/>
      <c r="P998" s="2"/>
    </row>
    <row r="999" spans="1:20">
      <c r="A999" s="13">
        <v>5</v>
      </c>
      <c r="B999" s="68" t="str">
        <f t="shared" si="214"/>
        <v/>
      </c>
      <c r="C999" s="69" t="str">
        <f t="shared" si="221"/>
        <v/>
      </c>
      <c r="D999" s="70" t="str">
        <f t="shared" si="215"/>
        <v/>
      </c>
      <c r="E999" s="70" t="str">
        <f t="shared" si="216"/>
        <v/>
      </c>
      <c r="F999" s="70" t="str">
        <f t="shared" si="217"/>
        <v/>
      </c>
      <c r="G999" s="70" t="str">
        <f t="shared" si="218"/>
        <v/>
      </c>
      <c r="H999" s="70" t="str">
        <f>IF(M999=0,"",1+COUNTIF(会員コール!$A$1:$A$198,M999))</f>
        <v/>
      </c>
      <c r="I999" s="71"/>
      <c r="J999" s="71" t="str">
        <f t="shared" si="219"/>
        <v/>
      </c>
      <c r="K999" s="14"/>
      <c r="L999" s="49"/>
      <c r="M999">
        <f t="shared" si="220"/>
        <v>0</v>
      </c>
      <c r="N999"/>
      <c r="O999" s="1"/>
      <c r="P999" s="2"/>
    </row>
    <row r="1000" spans="1:20">
      <c r="A1000" s="13"/>
      <c r="B1000" s="68" t="str">
        <f t="shared" si="214"/>
        <v/>
      </c>
      <c r="C1000" s="69" t="str">
        <f t="shared" si="221"/>
        <v/>
      </c>
      <c r="D1000" s="70" t="str">
        <f t="shared" si="215"/>
        <v/>
      </c>
      <c r="E1000" s="70" t="str">
        <f t="shared" si="216"/>
        <v/>
      </c>
      <c r="F1000" s="70" t="str">
        <f t="shared" si="217"/>
        <v/>
      </c>
      <c r="G1000" s="70" t="str">
        <f t="shared" si="218"/>
        <v/>
      </c>
      <c r="H1000" s="70" t="str">
        <f>IF(M1000=0,"",1+COUNTIF(会員コール!$A$1:$A$198,M1000))</f>
        <v/>
      </c>
      <c r="I1000" s="71"/>
      <c r="J1000" s="71" t="str">
        <f t="shared" si="219"/>
        <v/>
      </c>
      <c r="K1000" s="14"/>
      <c r="L1000" s="49"/>
      <c r="M1000">
        <f t="shared" si="220"/>
        <v>0</v>
      </c>
      <c r="N1000"/>
      <c r="O1000" s="1"/>
      <c r="P1000" s="2"/>
    </row>
    <row r="1001" spans="1:20">
      <c r="A1001" s="13"/>
      <c r="B1001" s="68" t="str">
        <f t="shared" si="214"/>
        <v/>
      </c>
      <c r="C1001" s="69" t="str">
        <f t="shared" si="221"/>
        <v/>
      </c>
      <c r="D1001" s="70" t="str">
        <f t="shared" si="215"/>
        <v/>
      </c>
      <c r="E1001" s="70" t="str">
        <f t="shared" si="216"/>
        <v/>
      </c>
      <c r="F1001" s="70" t="str">
        <f t="shared" si="217"/>
        <v/>
      </c>
      <c r="G1001" s="70" t="str">
        <f t="shared" si="218"/>
        <v/>
      </c>
      <c r="H1001" s="70" t="str">
        <f>IF(M1001=0,"",1+COUNTIF(会員コール!$A$1:$A$198,M1001))</f>
        <v/>
      </c>
      <c r="I1001" s="71"/>
      <c r="J1001" s="71" t="str">
        <f t="shared" si="219"/>
        <v/>
      </c>
      <c r="K1001" s="14"/>
      <c r="L1001" s="49"/>
      <c r="M1001">
        <f t="shared" si="220"/>
        <v>0</v>
      </c>
      <c r="N1001"/>
      <c r="O1001" s="1"/>
      <c r="P1001" s="2"/>
    </row>
    <row r="1002" spans="1:20">
      <c r="A1002" s="13"/>
      <c r="B1002" s="68" t="str">
        <f t="shared" si="214"/>
        <v/>
      </c>
      <c r="C1002" s="69" t="str">
        <f t="shared" si="221"/>
        <v/>
      </c>
      <c r="D1002" s="70" t="str">
        <f t="shared" si="215"/>
        <v/>
      </c>
      <c r="E1002" s="70" t="str">
        <f t="shared" si="216"/>
        <v/>
      </c>
      <c r="F1002" s="70" t="str">
        <f t="shared" si="217"/>
        <v/>
      </c>
      <c r="G1002" s="70" t="str">
        <f t="shared" si="218"/>
        <v/>
      </c>
      <c r="H1002" s="70" t="str">
        <f>IF(M1002=0,"",1+COUNTIF(会員コール!$A$1:$A$198,M1002))</f>
        <v/>
      </c>
      <c r="I1002" s="71"/>
      <c r="J1002" s="71" t="str">
        <f t="shared" si="219"/>
        <v/>
      </c>
      <c r="K1002" s="14"/>
      <c r="L1002" s="49"/>
      <c r="M1002">
        <f t="shared" si="220"/>
        <v>0</v>
      </c>
      <c r="N1002"/>
      <c r="O1002" s="1"/>
      <c r="P1002" s="2"/>
    </row>
    <row r="1003" spans="1:20">
      <c r="A1003" s="13"/>
      <c r="B1003" s="68" t="str">
        <f t="shared" si="214"/>
        <v/>
      </c>
      <c r="C1003" s="69" t="str">
        <f t="shared" si="221"/>
        <v/>
      </c>
      <c r="D1003" s="70" t="str">
        <f t="shared" si="215"/>
        <v/>
      </c>
      <c r="E1003" s="70" t="str">
        <f t="shared" si="216"/>
        <v/>
      </c>
      <c r="F1003" s="70" t="str">
        <f t="shared" si="217"/>
        <v/>
      </c>
      <c r="G1003" s="70" t="str">
        <f t="shared" si="218"/>
        <v/>
      </c>
      <c r="H1003" s="70" t="str">
        <f>IF(M1003=0,"",1+COUNTIF(会員コール!$A$1:$A$198,M1003))</f>
        <v/>
      </c>
      <c r="I1003" s="71"/>
      <c r="J1003" s="71" t="str">
        <f t="shared" si="219"/>
        <v/>
      </c>
      <c r="K1003" s="14"/>
      <c r="L1003" s="49"/>
      <c r="M1003">
        <f t="shared" si="220"/>
        <v>0</v>
      </c>
      <c r="N1003"/>
      <c r="O1003" s="1"/>
      <c r="P1003" s="2"/>
    </row>
    <row r="1004" spans="1:20">
      <c r="A1004" s="13">
        <v>10</v>
      </c>
      <c r="B1004" s="68" t="str">
        <f t="shared" si="214"/>
        <v/>
      </c>
      <c r="C1004" s="69" t="str">
        <f t="shared" si="221"/>
        <v/>
      </c>
      <c r="D1004" s="70" t="str">
        <f t="shared" si="215"/>
        <v/>
      </c>
      <c r="E1004" s="70" t="str">
        <f t="shared" si="216"/>
        <v/>
      </c>
      <c r="F1004" s="70" t="str">
        <f t="shared" si="217"/>
        <v/>
      </c>
      <c r="G1004" s="70" t="str">
        <f t="shared" si="218"/>
        <v/>
      </c>
      <c r="H1004" s="70" t="str">
        <f>IF(M1004=0,"",1+COUNTIF(会員コール!$A$1:$A$198,M1004))</f>
        <v/>
      </c>
      <c r="I1004" s="71"/>
      <c r="J1004" s="71" t="str">
        <f t="shared" si="219"/>
        <v/>
      </c>
      <c r="K1004" s="14"/>
      <c r="L1004" s="49"/>
      <c r="M1004">
        <f t="shared" si="220"/>
        <v>0</v>
      </c>
      <c r="N1004"/>
      <c r="O1004" s="1"/>
      <c r="P1004" s="2"/>
    </row>
    <row r="1005" spans="1:20">
      <c r="A1005" s="13"/>
      <c r="B1005" s="68" t="str">
        <f t="shared" si="214"/>
        <v/>
      </c>
      <c r="C1005" s="69" t="str">
        <f t="shared" si="221"/>
        <v/>
      </c>
      <c r="D1005" s="70" t="str">
        <f t="shared" si="215"/>
        <v/>
      </c>
      <c r="E1005" s="70" t="str">
        <f t="shared" si="216"/>
        <v/>
      </c>
      <c r="F1005" s="70" t="str">
        <f t="shared" si="217"/>
        <v/>
      </c>
      <c r="G1005" s="70" t="str">
        <f t="shared" si="218"/>
        <v/>
      </c>
      <c r="H1005" s="70" t="str">
        <f>IF(M1005=0,"",1+COUNTIF(会員コール!$A$1:$A$198,M1005))</f>
        <v/>
      </c>
      <c r="I1005" s="71"/>
      <c r="J1005" s="71" t="str">
        <f t="shared" si="219"/>
        <v/>
      </c>
      <c r="K1005" s="14"/>
      <c r="L1005" s="49"/>
      <c r="M1005">
        <f t="shared" si="220"/>
        <v>0</v>
      </c>
      <c r="N1005"/>
      <c r="O1005" s="1"/>
      <c r="P1005" s="2"/>
    </row>
    <row r="1006" spans="1:20">
      <c r="A1006" s="13"/>
      <c r="B1006" s="68" t="str">
        <f t="shared" si="214"/>
        <v/>
      </c>
      <c r="C1006" s="69" t="str">
        <f t="shared" si="221"/>
        <v/>
      </c>
      <c r="D1006" s="70" t="str">
        <f t="shared" si="215"/>
        <v/>
      </c>
      <c r="E1006" s="70" t="str">
        <f t="shared" si="216"/>
        <v/>
      </c>
      <c r="F1006" s="70" t="str">
        <f t="shared" si="217"/>
        <v/>
      </c>
      <c r="G1006" s="70" t="str">
        <f t="shared" si="218"/>
        <v/>
      </c>
      <c r="H1006" s="70" t="str">
        <f>IF(M1006=0,"",1+COUNTIF(会員コール!$A$1:$A$198,M1006))</f>
        <v/>
      </c>
      <c r="I1006" s="71"/>
      <c r="J1006" s="71" t="str">
        <f t="shared" si="219"/>
        <v/>
      </c>
      <c r="K1006" s="14"/>
      <c r="L1006" s="49"/>
      <c r="M1006">
        <f t="shared" si="220"/>
        <v>0</v>
      </c>
      <c r="N1006"/>
      <c r="O1006" s="1"/>
      <c r="P1006" s="2"/>
    </row>
    <row r="1007" spans="1:20">
      <c r="A1007" s="13"/>
      <c r="B1007" s="68" t="str">
        <f t="shared" si="214"/>
        <v/>
      </c>
      <c r="C1007" s="69" t="str">
        <f t="shared" si="221"/>
        <v/>
      </c>
      <c r="D1007" s="70" t="str">
        <f t="shared" si="215"/>
        <v/>
      </c>
      <c r="E1007" s="70" t="str">
        <f t="shared" si="216"/>
        <v/>
      </c>
      <c r="F1007" s="70" t="str">
        <f t="shared" si="217"/>
        <v/>
      </c>
      <c r="G1007" s="70" t="str">
        <f t="shared" si="218"/>
        <v/>
      </c>
      <c r="H1007" s="70" t="str">
        <f>IF(M1007=0,"",1+COUNTIF(会員コール!$A$1:$A$198,M1007))</f>
        <v/>
      </c>
      <c r="I1007" s="71"/>
      <c r="J1007" s="71" t="str">
        <f t="shared" si="219"/>
        <v/>
      </c>
      <c r="K1007" s="14"/>
      <c r="L1007" s="49"/>
      <c r="M1007">
        <f t="shared" si="220"/>
        <v>0</v>
      </c>
      <c r="N1007"/>
      <c r="O1007" s="1"/>
      <c r="P1007" s="2"/>
    </row>
    <row r="1008" spans="1:20">
      <c r="A1008" s="13"/>
      <c r="B1008" s="68" t="str">
        <f t="shared" si="214"/>
        <v/>
      </c>
      <c r="C1008" s="69" t="str">
        <f t="shared" si="221"/>
        <v/>
      </c>
      <c r="D1008" s="70" t="str">
        <f t="shared" si="215"/>
        <v/>
      </c>
      <c r="E1008" s="70" t="str">
        <f t="shared" si="216"/>
        <v/>
      </c>
      <c r="F1008" s="70" t="str">
        <f t="shared" si="217"/>
        <v/>
      </c>
      <c r="G1008" s="70" t="str">
        <f t="shared" si="218"/>
        <v/>
      </c>
      <c r="H1008" s="70" t="str">
        <f>IF(M1008=0,"",1+COUNTIF(会員コール!$A$1:$A$198,M1008))</f>
        <v/>
      </c>
      <c r="I1008" s="71"/>
      <c r="J1008" s="71" t="str">
        <f t="shared" si="219"/>
        <v/>
      </c>
      <c r="K1008" s="14"/>
      <c r="L1008" s="49"/>
      <c r="M1008">
        <f t="shared" si="220"/>
        <v>0</v>
      </c>
      <c r="N1008"/>
      <c r="O1008" s="1"/>
      <c r="P1008" s="2"/>
    </row>
    <row r="1009" spans="1:16">
      <c r="A1009" s="13">
        <v>15</v>
      </c>
      <c r="B1009" s="68" t="str">
        <f t="shared" si="214"/>
        <v/>
      </c>
      <c r="C1009" s="69" t="str">
        <f t="shared" si="221"/>
        <v/>
      </c>
      <c r="D1009" s="70" t="str">
        <f t="shared" si="215"/>
        <v/>
      </c>
      <c r="E1009" s="70" t="str">
        <f t="shared" si="216"/>
        <v/>
      </c>
      <c r="F1009" s="70" t="str">
        <f t="shared" si="217"/>
        <v/>
      </c>
      <c r="G1009" s="70" t="str">
        <f t="shared" si="218"/>
        <v/>
      </c>
      <c r="H1009" s="70" t="str">
        <f>IF(M1009=0,"",1+COUNTIF(会員コール!$A$1:$A$198,M1009))</f>
        <v/>
      </c>
      <c r="I1009" s="71"/>
      <c r="J1009" s="71" t="str">
        <f t="shared" si="219"/>
        <v/>
      </c>
      <c r="K1009" s="14"/>
      <c r="L1009" s="49"/>
      <c r="M1009">
        <f t="shared" si="220"/>
        <v>0</v>
      </c>
      <c r="N1009"/>
      <c r="O1009" s="1"/>
      <c r="P1009" s="2"/>
    </row>
    <row r="1010" spans="1:16">
      <c r="A1010" s="13"/>
      <c r="B1010" s="68" t="str">
        <f t="shared" si="214"/>
        <v/>
      </c>
      <c r="C1010" s="69" t="str">
        <f t="shared" si="221"/>
        <v/>
      </c>
      <c r="D1010" s="70" t="str">
        <f t="shared" si="215"/>
        <v/>
      </c>
      <c r="E1010" s="70" t="str">
        <f t="shared" si="216"/>
        <v/>
      </c>
      <c r="F1010" s="70" t="str">
        <f t="shared" si="217"/>
        <v/>
      </c>
      <c r="G1010" s="70" t="str">
        <f t="shared" si="218"/>
        <v/>
      </c>
      <c r="H1010" s="70" t="str">
        <f>IF(M1010=0,"",1+COUNTIF(会員コール!$A$1:$A$198,M1010))</f>
        <v/>
      </c>
      <c r="I1010" s="71"/>
      <c r="J1010" s="71" t="str">
        <f t="shared" si="219"/>
        <v/>
      </c>
      <c r="K1010" s="14"/>
      <c r="L1010" s="49"/>
      <c r="M1010">
        <f t="shared" si="220"/>
        <v>0</v>
      </c>
      <c r="N1010"/>
      <c r="O1010" s="1"/>
      <c r="P1010" s="2"/>
    </row>
    <row r="1011" spans="1:16">
      <c r="A1011" s="13"/>
      <c r="B1011" s="68" t="str">
        <f t="shared" si="214"/>
        <v/>
      </c>
      <c r="C1011" s="69" t="str">
        <f t="shared" si="221"/>
        <v/>
      </c>
      <c r="D1011" s="70" t="str">
        <f t="shared" si="215"/>
        <v/>
      </c>
      <c r="E1011" s="70" t="str">
        <f t="shared" si="216"/>
        <v/>
      </c>
      <c r="F1011" s="70" t="str">
        <f t="shared" si="217"/>
        <v/>
      </c>
      <c r="G1011" s="70" t="str">
        <f t="shared" si="218"/>
        <v/>
      </c>
      <c r="H1011" s="70" t="str">
        <f>IF(M1011=0,"",1+COUNTIF(会員コール!$A$1:$A$198,M1011))</f>
        <v/>
      </c>
      <c r="I1011" s="71"/>
      <c r="J1011" s="71" t="str">
        <f t="shared" si="219"/>
        <v/>
      </c>
      <c r="K1011" s="14"/>
      <c r="L1011" s="15"/>
      <c r="M1011">
        <f t="shared" si="220"/>
        <v>0</v>
      </c>
      <c r="N1011"/>
      <c r="O1011" s="1"/>
      <c r="P1011" s="2"/>
    </row>
    <row r="1012" spans="1:16">
      <c r="A1012" s="13"/>
      <c r="B1012" s="72" t="str">
        <f t="shared" si="214"/>
        <v/>
      </c>
      <c r="C1012" s="69" t="str">
        <f t="shared" si="221"/>
        <v/>
      </c>
      <c r="D1012" s="73" t="str">
        <f t="shared" si="215"/>
        <v/>
      </c>
      <c r="E1012" s="73" t="str">
        <f t="shared" si="216"/>
        <v/>
      </c>
      <c r="F1012" s="73" t="str">
        <f t="shared" si="217"/>
        <v/>
      </c>
      <c r="G1012" s="73" t="str">
        <f t="shared" si="218"/>
        <v/>
      </c>
      <c r="H1012" s="73" t="str">
        <f>IF(M1012=0,"",1+COUNTIF(会員コール!$A$1:$A$198,M1012))</f>
        <v/>
      </c>
      <c r="I1012" s="74"/>
      <c r="J1012" s="74" t="str">
        <f t="shared" si="219"/>
        <v/>
      </c>
      <c r="K1012" s="14"/>
      <c r="L1012" s="15"/>
      <c r="M1012">
        <f t="shared" si="220"/>
        <v>0</v>
      </c>
      <c r="N1012"/>
      <c r="O1012" s="1"/>
      <c r="P1012" s="2"/>
    </row>
    <row r="1013" spans="1:16">
      <c r="A1013" s="13"/>
      <c r="B1013" s="68" t="str">
        <f t="shared" si="214"/>
        <v/>
      </c>
      <c r="C1013" s="69" t="str">
        <f t="shared" si="221"/>
        <v/>
      </c>
      <c r="D1013" s="70" t="str">
        <f t="shared" si="215"/>
        <v/>
      </c>
      <c r="E1013" s="70" t="str">
        <f t="shared" si="216"/>
        <v/>
      </c>
      <c r="F1013" s="70" t="str">
        <f t="shared" si="217"/>
        <v/>
      </c>
      <c r="G1013" s="70" t="str">
        <f t="shared" si="218"/>
        <v/>
      </c>
      <c r="H1013" s="70" t="str">
        <f>IF(M1013=0,"",1+COUNTIF(会員コール!$A$1:$A$198,M1013))</f>
        <v/>
      </c>
      <c r="I1013" s="71"/>
      <c r="J1013" s="71" t="str">
        <f t="shared" si="219"/>
        <v/>
      </c>
      <c r="K1013" s="14"/>
      <c r="L1013" s="15"/>
      <c r="M1013">
        <f t="shared" si="220"/>
        <v>0</v>
      </c>
      <c r="N1013"/>
      <c r="O1013" s="1"/>
      <c r="P1013" s="2"/>
    </row>
    <row r="1014" spans="1:16">
      <c r="A1014" s="13">
        <v>20</v>
      </c>
      <c r="B1014" s="68" t="str">
        <f t="shared" si="214"/>
        <v/>
      </c>
      <c r="C1014" s="69" t="str">
        <f t="shared" si="221"/>
        <v/>
      </c>
      <c r="D1014" s="70" t="str">
        <f t="shared" si="215"/>
        <v/>
      </c>
      <c r="E1014" s="70" t="str">
        <f t="shared" si="216"/>
        <v/>
      </c>
      <c r="F1014" s="70" t="str">
        <f t="shared" si="217"/>
        <v/>
      </c>
      <c r="G1014" s="70" t="str">
        <f t="shared" si="218"/>
        <v/>
      </c>
      <c r="H1014" s="70" t="str">
        <f>IF(M1014=0,"",1+COUNTIF(会員コール!$A$1:$A$198,M1014))</f>
        <v/>
      </c>
      <c r="I1014" s="71"/>
      <c r="J1014" s="71" t="str">
        <f t="shared" si="219"/>
        <v/>
      </c>
      <c r="K1014" s="14"/>
      <c r="L1014" s="15"/>
      <c r="M1014">
        <f t="shared" si="220"/>
        <v>0</v>
      </c>
      <c r="N1014"/>
      <c r="O1014" s="1"/>
      <c r="P1014" s="2"/>
    </row>
    <row r="1015" spans="1:16">
      <c r="A1015" s="13"/>
      <c r="B1015" s="68" t="str">
        <f t="shared" si="214"/>
        <v/>
      </c>
      <c r="C1015" s="69" t="str">
        <f t="shared" si="221"/>
        <v/>
      </c>
      <c r="D1015" s="70" t="str">
        <f t="shared" si="215"/>
        <v/>
      </c>
      <c r="E1015" s="70" t="str">
        <f t="shared" si="216"/>
        <v/>
      </c>
      <c r="F1015" s="70" t="str">
        <f t="shared" si="217"/>
        <v/>
      </c>
      <c r="G1015" s="70" t="str">
        <f t="shared" si="218"/>
        <v/>
      </c>
      <c r="H1015" s="70" t="str">
        <f>IF(M1015=0,"",1+COUNTIF(会員コール!$A$1:$A$198,M1015))</f>
        <v/>
      </c>
      <c r="I1015" s="71"/>
      <c r="J1015" s="71" t="str">
        <f t="shared" si="219"/>
        <v/>
      </c>
      <c r="K1015" s="14"/>
      <c r="L1015" s="15"/>
      <c r="M1015">
        <f t="shared" si="220"/>
        <v>0</v>
      </c>
      <c r="N1015"/>
      <c r="O1015" s="1"/>
      <c r="P1015" s="2"/>
    </row>
    <row r="1016" spans="1:16">
      <c r="A1016" s="13"/>
      <c r="B1016" s="68" t="str">
        <f t="shared" si="214"/>
        <v/>
      </c>
      <c r="C1016" s="69" t="str">
        <f t="shared" si="221"/>
        <v/>
      </c>
      <c r="D1016" s="70" t="str">
        <f t="shared" si="215"/>
        <v/>
      </c>
      <c r="E1016" s="70" t="str">
        <f t="shared" si="216"/>
        <v/>
      </c>
      <c r="F1016" s="70" t="str">
        <f t="shared" si="217"/>
        <v/>
      </c>
      <c r="G1016" s="70" t="str">
        <f t="shared" si="218"/>
        <v/>
      </c>
      <c r="H1016" s="70" t="str">
        <f>IF(M1016=0,"",1+COUNTIF(会員コール!$A$1:$A$198,M1016))</f>
        <v/>
      </c>
      <c r="I1016" s="71"/>
      <c r="J1016" s="71" t="str">
        <f t="shared" si="219"/>
        <v/>
      </c>
      <c r="K1016" s="14"/>
      <c r="L1016" s="15"/>
      <c r="M1016">
        <f t="shared" si="220"/>
        <v>0</v>
      </c>
      <c r="N1016"/>
      <c r="O1016" s="1"/>
      <c r="P1016" s="2"/>
    </row>
    <row r="1017" spans="1:16">
      <c r="A1017" s="13"/>
      <c r="B1017" s="68" t="str">
        <f t="shared" si="214"/>
        <v/>
      </c>
      <c r="C1017" s="69" t="str">
        <f t="shared" si="221"/>
        <v/>
      </c>
      <c r="D1017" s="70" t="str">
        <f t="shared" si="215"/>
        <v/>
      </c>
      <c r="E1017" s="70" t="str">
        <f t="shared" si="216"/>
        <v/>
      </c>
      <c r="F1017" s="70" t="str">
        <f t="shared" si="217"/>
        <v/>
      </c>
      <c r="G1017" s="70" t="str">
        <f t="shared" si="218"/>
        <v/>
      </c>
      <c r="H1017" s="70" t="str">
        <f>IF(M1017=0,"",1+COUNTIF(会員コール!$A$1:$A$198,M1017))</f>
        <v/>
      </c>
      <c r="I1017" s="71"/>
      <c r="J1017" s="71" t="str">
        <f t="shared" si="219"/>
        <v/>
      </c>
      <c r="K1017" s="14"/>
      <c r="L1017" s="15"/>
      <c r="M1017">
        <f t="shared" si="220"/>
        <v>0</v>
      </c>
      <c r="N1017"/>
      <c r="O1017" s="1"/>
      <c r="P1017" s="2"/>
    </row>
    <row r="1018" spans="1:16">
      <c r="A1018" s="13"/>
      <c r="B1018" s="68" t="str">
        <f t="shared" si="214"/>
        <v/>
      </c>
      <c r="C1018" s="69" t="str">
        <f t="shared" si="221"/>
        <v/>
      </c>
      <c r="D1018" s="70" t="str">
        <f t="shared" si="215"/>
        <v/>
      </c>
      <c r="E1018" s="70" t="str">
        <f t="shared" si="216"/>
        <v/>
      </c>
      <c r="F1018" s="70" t="str">
        <f t="shared" si="217"/>
        <v/>
      </c>
      <c r="G1018" s="70" t="str">
        <f t="shared" si="218"/>
        <v/>
      </c>
      <c r="H1018" s="70" t="str">
        <f>IF(M1018=0,"",1+COUNTIF(会員コール!$A$1:$A$198,M1018))</f>
        <v/>
      </c>
      <c r="I1018" s="71"/>
      <c r="J1018" s="71" t="str">
        <f t="shared" si="219"/>
        <v/>
      </c>
      <c r="K1018" s="14"/>
      <c r="L1018" s="15"/>
      <c r="M1018">
        <f t="shared" si="220"/>
        <v>0</v>
      </c>
      <c r="N1018"/>
      <c r="O1018" s="1"/>
      <c r="P1018" s="2"/>
    </row>
    <row r="1019" spans="1:16">
      <c r="A1019" s="13">
        <v>25</v>
      </c>
      <c r="B1019" s="68" t="str">
        <f t="shared" si="214"/>
        <v/>
      </c>
      <c r="C1019" s="69" t="str">
        <f t="shared" si="221"/>
        <v/>
      </c>
      <c r="D1019" s="70" t="str">
        <f t="shared" si="215"/>
        <v/>
      </c>
      <c r="E1019" s="70" t="str">
        <f t="shared" si="216"/>
        <v/>
      </c>
      <c r="F1019" s="70" t="str">
        <f t="shared" si="217"/>
        <v/>
      </c>
      <c r="G1019" s="70" t="str">
        <f t="shared" si="218"/>
        <v/>
      </c>
      <c r="H1019" s="70" t="str">
        <f>IF(M1019=0,"",1+COUNTIF(会員コール!$A$1:$A$198,M1019))</f>
        <v/>
      </c>
      <c r="I1019" s="71"/>
      <c r="J1019" s="71" t="str">
        <f t="shared" si="219"/>
        <v/>
      </c>
      <c r="K1019" s="14"/>
      <c r="L1019" s="15"/>
      <c r="M1019">
        <f t="shared" si="220"/>
        <v>0</v>
      </c>
      <c r="N1019"/>
      <c r="O1019" s="1"/>
      <c r="P1019" s="2"/>
    </row>
    <row r="1020" spans="1:16">
      <c r="A1020" s="13"/>
      <c r="B1020" s="72" t="str">
        <f t="shared" si="214"/>
        <v/>
      </c>
      <c r="C1020" s="69" t="str">
        <f t="shared" si="221"/>
        <v/>
      </c>
      <c r="D1020" s="73" t="str">
        <f t="shared" si="215"/>
        <v/>
      </c>
      <c r="E1020" s="73" t="str">
        <f t="shared" si="216"/>
        <v/>
      </c>
      <c r="F1020" s="73" t="str">
        <f t="shared" si="217"/>
        <v/>
      </c>
      <c r="G1020" s="73" t="str">
        <f t="shared" si="218"/>
        <v/>
      </c>
      <c r="H1020" s="73" t="str">
        <f>IF(M1020=0,"",1+COUNTIF(会員コール!$A$1:$A$198,M1020))</f>
        <v/>
      </c>
      <c r="I1020" s="74"/>
      <c r="J1020" s="74" t="str">
        <f t="shared" si="219"/>
        <v/>
      </c>
      <c r="K1020" s="14"/>
      <c r="L1020" s="15"/>
      <c r="M1020">
        <f t="shared" si="220"/>
        <v>0</v>
      </c>
      <c r="N1020"/>
      <c r="O1020" s="1"/>
      <c r="P1020" s="2"/>
    </row>
    <row r="1021" spans="1:16">
      <c r="A1021" s="13"/>
      <c r="B1021" s="68" t="str">
        <f t="shared" si="214"/>
        <v/>
      </c>
      <c r="C1021" s="69" t="str">
        <f t="shared" si="221"/>
        <v/>
      </c>
      <c r="D1021" s="70" t="str">
        <f t="shared" si="215"/>
        <v/>
      </c>
      <c r="E1021" s="70" t="str">
        <f t="shared" si="216"/>
        <v/>
      </c>
      <c r="F1021" s="70" t="str">
        <f t="shared" si="217"/>
        <v/>
      </c>
      <c r="G1021" s="70" t="str">
        <f t="shared" si="218"/>
        <v/>
      </c>
      <c r="H1021" s="70" t="str">
        <f>IF(M1021=0,"",1+COUNTIF(会員コール!$A$1:$A$198,M1021))</f>
        <v/>
      </c>
      <c r="I1021" s="71"/>
      <c r="J1021" s="71" t="str">
        <f t="shared" si="219"/>
        <v/>
      </c>
      <c r="K1021" s="14"/>
      <c r="L1021" s="15"/>
      <c r="M1021">
        <f t="shared" si="220"/>
        <v>0</v>
      </c>
      <c r="N1021"/>
      <c r="O1021" s="1"/>
      <c r="P1021" s="2"/>
    </row>
    <row r="1022" spans="1:16">
      <c r="A1022" s="13"/>
      <c r="B1022" s="72" t="str">
        <f t="shared" si="214"/>
        <v/>
      </c>
      <c r="C1022" s="69" t="str">
        <f t="shared" si="221"/>
        <v/>
      </c>
      <c r="D1022" s="73" t="str">
        <f t="shared" si="215"/>
        <v/>
      </c>
      <c r="E1022" s="73" t="str">
        <f t="shared" si="216"/>
        <v/>
      </c>
      <c r="F1022" s="73" t="str">
        <f t="shared" si="217"/>
        <v/>
      </c>
      <c r="G1022" s="73" t="str">
        <f t="shared" si="218"/>
        <v/>
      </c>
      <c r="H1022" s="73" t="str">
        <f>IF(M1022=0,"",1+COUNTIF(会員コール!$A$1:$A$198,M1022))</f>
        <v/>
      </c>
      <c r="I1022" s="74"/>
      <c r="J1022" s="74" t="str">
        <f t="shared" si="219"/>
        <v/>
      </c>
      <c r="K1022" s="14"/>
      <c r="L1022" s="15"/>
      <c r="M1022">
        <f t="shared" si="220"/>
        <v>0</v>
      </c>
      <c r="N1022"/>
      <c r="O1022" s="1"/>
      <c r="P1022" s="2"/>
    </row>
    <row r="1023" spans="1:16">
      <c r="A1023" s="13"/>
      <c r="B1023" s="68" t="str">
        <f t="shared" si="214"/>
        <v/>
      </c>
      <c r="C1023" s="69" t="str">
        <f t="shared" si="221"/>
        <v/>
      </c>
      <c r="D1023" s="70" t="str">
        <f t="shared" si="215"/>
        <v/>
      </c>
      <c r="E1023" s="70" t="str">
        <f t="shared" si="216"/>
        <v/>
      </c>
      <c r="F1023" s="70" t="str">
        <f t="shared" si="217"/>
        <v/>
      </c>
      <c r="G1023" s="70" t="str">
        <f t="shared" si="218"/>
        <v/>
      </c>
      <c r="H1023" s="70" t="str">
        <f>IF(M1023=0,"",1+COUNTIF(会員コール!$A$1:$A$198,M1023))</f>
        <v/>
      </c>
      <c r="I1023" s="71"/>
      <c r="J1023" s="71" t="str">
        <f t="shared" si="219"/>
        <v/>
      </c>
      <c r="K1023" s="14"/>
      <c r="L1023" s="15"/>
      <c r="M1023">
        <f t="shared" si="220"/>
        <v>0</v>
      </c>
      <c r="N1023"/>
      <c r="O1023" s="1"/>
      <c r="P1023" s="2"/>
    </row>
    <row r="1024" spans="1:16">
      <c r="A1024" s="13">
        <v>30</v>
      </c>
      <c r="B1024" s="72" t="str">
        <f t="shared" si="214"/>
        <v/>
      </c>
      <c r="C1024" s="69" t="str">
        <f t="shared" si="221"/>
        <v/>
      </c>
      <c r="D1024" s="73" t="str">
        <f t="shared" si="215"/>
        <v/>
      </c>
      <c r="E1024" s="73" t="str">
        <f t="shared" si="216"/>
        <v/>
      </c>
      <c r="F1024" s="73" t="str">
        <f t="shared" si="217"/>
        <v/>
      </c>
      <c r="G1024" s="73" t="str">
        <f t="shared" si="218"/>
        <v/>
      </c>
      <c r="H1024" s="73" t="str">
        <f>IF(M1024=0,"",1+COUNTIF(会員コール!$A$1:$A$198,M1024))</f>
        <v/>
      </c>
      <c r="I1024" s="74"/>
      <c r="J1024" s="74" t="str">
        <f t="shared" si="219"/>
        <v/>
      </c>
      <c r="K1024" s="14"/>
      <c r="L1024" s="15"/>
      <c r="M1024">
        <f t="shared" si="220"/>
        <v>0</v>
      </c>
      <c r="N1024"/>
      <c r="O1024" s="1"/>
      <c r="P1024" s="2"/>
    </row>
    <row r="1025" spans="1:16">
      <c r="A1025" s="13"/>
      <c r="B1025" s="68" t="str">
        <f t="shared" si="214"/>
        <v/>
      </c>
      <c r="C1025" s="69" t="str">
        <f t="shared" si="221"/>
        <v/>
      </c>
      <c r="D1025" s="70" t="str">
        <f t="shared" si="215"/>
        <v/>
      </c>
      <c r="E1025" s="70" t="str">
        <f t="shared" si="216"/>
        <v/>
      </c>
      <c r="F1025" s="70" t="str">
        <f t="shared" si="217"/>
        <v/>
      </c>
      <c r="G1025" s="70" t="str">
        <f t="shared" si="218"/>
        <v/>
      </c>
      <c r="H1025" s="70" t="str">
        <f>IF(M1025=0,"",1+COUNTIF(会員コール!$A$1:$A$198,M1025))</f>
        <v/>
      </c>
      <c r="I1025" s="71"/>
      <c r="J1025" s="71" t="str">
        <f t="shared" si="219"/>
        <v/>
      </c>
      <c r="K1025" s="14"/>
      <c r="L1025" s="15"/>
      <c r="M1025">
        <f t="shared" si="220"/>
        <v>0</v>
      </c>
      <c r="N1025"/>
      <c r="O1025" s="1"/>
      <c r="P1025" s="2"/>
    </row>
    <row r="1026" spans="1:16">
      <c r="A1026" s="13"/>
      <c r="B1026" s="72" t="str">
        <f t="shared" si="214"/>
        <v/>
      </c>
      <c r="C1026" s="69" t="str">
        <f t="shared" si="221"/>
        <v/>
      </c>
      <c r="D1026" s="73" t="str">
        <f t="shared" si="215"/>
        <v/>
      </c>
      <c r="E1026" s="73" t="str">
        <f t="shared" si="216"/>
        <v/>
      </c>
      <c r="F1026" s="73" t="str">
        <f t="shared" si="217"/>
        <v/>
      </c>
      <c r="G1026" s="73" t="str">
        <f t="shared" si="218"/>
        <v/>
      </c>
      <c r="H1026" s="73" t="str">
        <f>IF(M1026=0,"",1+COUNTIF(会員コール!$A$1:$A$198,M1026))</f>
        <v/>
      </c>
      <c r="I1026" s="74"/>
      <c r="J1026" s="74" t="str">
        <f t="shared" si="219"/>
        <v/>
      </c>
      <c r="K1026" s="14"/>
      <c r="L1026" s="15"/>
      <c r="M1026">
        <f t="shared" si="220"/>
        <v>0</v>
      </c>
      <c r="N1026"/>
      <c r="O1026" s="1"/>
      <c r="P1026" s="2"/>
    </row>
    <row r="1027" spans="1:16">
      <c r="A1027" s="13"/>
      <c r="B1027" s="68" t="str">
        <f t="shared" si="214"/>
        <v/>
      </c>
      <c r="C1027" s="69" t="str">
        <f t="shared" si="221"/>
        <v/>
      </c>
      <c r="D1027" s="70" t="str">
        <f t="shared" si="215"/>
        <v/>
      </c>
      <c r="E1027" s="70" t="str">
        <f t="shared" si="216"/>
        <v/>
      </c>
      <c r="F1027" s="70" t="str">
        <f t="shared" si="217"/>
        <v/>
      </c>
      <c r="G1027" s="70" t="str">
        <f t="shared" si="218"/>
        <v/>
      </c>
      <c r="H1027" s="70" t="str">
        <f>IF(M1027=0,"",1+COUNTIF(会員コール!$A$1:$A$198,M1027))</f>
        <v/>
      </c>
      <c r="I1027" s="71"/>
      <c r="J1027" s="71" t="str">
        <f t="shared" si="219"/>
        <v/>
      </c>
      <c r="K1027" s="14"/>
      <c r="L1027" s="15"/>
      <c r="M1027">
        <f t="shared" si="220"/>
        <v>0</v>
      </c>
      <c r="N1027"/>
      <c r="O1027" s="1"/>
      <c r="P1027" s="2"/>
    </row>
    <row r="1028" spans="1:16">
      <c r="A1028" s="13"/>
      <c r="B1028" s="72" t="str">
        <f t="shared" si="214"/>
        <v/>
      </c>
      <c r="C1028" s="69" t="str">
        <f t="shared" si="221"/>
        <v/>
      </c>
      <c r="D1028" s="73" t="str">
        <f t="shared" si="215"/>
        <v/>
      </c>
      <c r="E1028" s="73" t="str">
        <f t="shared" si="216"/>
        <v/>
      </c>
      <c r="F1028" s="73" t="str">
        <f t="shared" si="217"/>
        <v/>
      </c>
      <c r="G1028" s="73" t="str">
        <f t="shared" si="218"/>
        <v/>
      </c>
      <c r="H1028" s="73" t="str">
        <f>IF(M1028=0,"",1+COUNTIF(会員コール!$A$1:$A$198,M1028))</f>
        <v/>
      </c>
      <c r="I1028" s="74"/>
      <c r="J1028" s="74" t="str">
        <f t="shared" si="219"/>
        <v/>
      </c>
      <c r="K1028" s="14"/>
      <c r="L1028" s="15"/>
      <c r="M1028">
        <f t="shared" si="220"/>
        <v>0</v>
      </c>
      <c r="N1028"/>
      <c r="O1028" s="1"/>
      <c r="P1028" s="2"/>
    </row>
    <row r="1029" spans="1:16">
      <c r="A1029" s="13">
        <v>35</v>
      </c>
      <c r="B1029" s="68" t="str">
        <f t="shared" si="214"/>
        <v/>
      </c>
      <c r="C1029" s="69" t="str">
        <f t="shared" si="221"/>
        <v/>
      </c>
      <c r="D1029" s="70" t="str">
        <f t="shared" si="215"/>
        <v/>
      </c>
      <c r="E1029" s="70" t="str">
        <f t="shared" si="216"/>
        <v/>
      </c>
      <c r="F1029" s="70" t="str">
        <f t="shared" si="217"/>
        <v/>
      </c>
      <c r="G1029" s="70" t="str">
        <f t="shared" si="218"/>
        <v/>
      </c>
      <c r="H1029" s="70" t="str">
        <f>IF(M1029=0,"",1+COUNTIF(会員コール!$A$1:$A$198,M1029))</f>
        <v/>
      </c>
      <c r="I1029" s="71"/>
      <c r="J1029" s="71" t="str">
        <f t="shared" si="219"/>
        <v/>
      </c>
      <c r="K1029" s="14"/>
      <c r="L1029" s="15"/>
      <c r="M1029">
        <f t="shared" si="220"/>
        <v>0</v>
      </c>
      <c r="N1029"/>
      <c r="O1029" s="1"/>
      <c r="P1029" s="2"/>
    </row>
    <row r="1030" spans="1:16">
      <c r="A1030" s="13"/>
      <c r="B1030" s="72" t="str">
        <f t="shared" si="214"/>
        <v/>
      </c>
      <c r="C1030" s="69" t="str">
        <f t="shared" si="221"/>
        <v/>
      </c>
      <c r="D1030" s="73" t="str">
        <f t="shared" si="215"/>
        <v/>
      </c>
      <c r="E1030" s="73" t="str">
        <f t="shared" si="216"/>
        <v/>
      </c>
      <c r="F1030" s="73" t="str">
        <f t="shared" si="217"/>
        <v/>
      </c>
      <c r="G1030" s="73" t="str">
        <f t="shared" si="218"/>
        <v/>
      </c>
      <c r="H1030" s="73" t="str">
        <f>IF(M1030=0,"",1+COUNTIF(会員コール!$A$1:$A$198,M1030))</f>
        <v/>
      </c>
      <c r="I1030" s="74"/>
      <c r="J1030" s="74" t="str">
        <f t="shared" si="219"/>
        <v/>
      </c>
      <c r="K1030" s="14"/>
      <c r="L1030" s="15"/>
      <c r="M1030">
        <f t="shared" si="220"/>
        <v>0</v>
      </c>
      <c r="N1030"/>
      <c r="O1030" s="1"/>
      <c r="P1030" s="2"/>
    </row>
    <row r="1031" spans="1:16">
      <c r="A1031" s="13"/>
      <c r="B1031" s="68" t="str">
        <f t="shared" si="214"/>
        <v/>
      </c>
      <c r="C1031" s="69" t="str">
        <f t="shared" si="221"/>
        <v/>
      </c>
      <c r="D1031" s="70" t="str">
        <f t="shared" si="215"/>
        <v/>
      </c>
      <c r="E1031" s="70" t="str">
        <f t="shared" si="216"/>
        <v/>
      </c>
      <c r="F1031" s="70" t="str">
        <f t="shared" si="217"/>
        <v/>
      </c>
      <c r="G1031" s="70" t="str">
        <f t="shared" si="218"/>
        <v/>
      </c>
      <c r="H1031" s="70" t="str">
        <f>IF(M1031=0,"",1+COUNTIF(会員コール!$A$1:$A$198,M1031))</f>
        <v/>
      </c>
      <c r="I1031" s="71"/>
      <c r="J1031" s="71" t="str">
        <f t="shared" si="219"/>
        <v/>
      </c>
      <c r="K1031" s="14"/>
      <c r="L1031" s="15"/>
      <c r="M1031">
        <f t="shared" si="220"/>
        <v>0</v>
      </c>
      <c r="N1031"/>
      <c r="O1031" s="1"/>
      <c r="P1031" s="2"/>
    </row>
    <row r="1032" spans="1:16">
      <c r="A1032" s="13"/>
      <c r="B1032" s="72" t="str">
        <f t="shared" si="214"/>
        <v/>
      </c>
      <c r="C1032" s="69" t="str">
        <f t="shared" si="221"/>
        <v/>
      </c>
      <c r="D1032" s="73" t="str">
        <f t="shared" si="215"/>
        <v/>
      </c>
      <c r="E1032" s="73" t="str">
        <f t="shared" si="216"/>
        <v/>
      </c>
      <c r="F1032" s="73" t="str">
        <f t="shared" si="217"/>
        <v/>
      </c>
      <c r="G1032" s="73" t="str">
        <f t="shared" si="218"/>
        <v/>
      </c>
      <c r="H1032" s="73" t="str">
        <f>IF(M1032=0,"",1+COUNTIF(会員コール!$A$1:$A$198,M1032))</f>
        <v/>
      </c>
      <c r="I1032" s="74"/>
      <c r="J1032" s="74" t="str">
        <f t="shared" si="219"/>
        <v/>
      </c>
      <c r="K1032" s="14"/>
      <c r="L1032" s="15"/>
      <c r="M1032">
        <f t="shared" si="220"/>
        <v>0</v>
      </c>
      <c r="N1032"/>
      <c r="O1032" s="1"/>
      <c r="P1032" s="2"/>
    </row>
    <row r="1033" spans="1:16">
      <c r="A1033" s="13"/>
      <c r="B1033" s="68" t="str">
        <f t="shared" si="214"/>
        <v/>
      </c>
      <c r="C1033" s="69" t="str">
        <f t="shared" si="221"/>
        <v/>
      </c>
      <c r="D1033" s="70" t="str">
        <f t="shared" si="215"/>
        <v/>
      </c>
      <c r="E1033" s="70" t="str">
        <f t="shared" si="216"/>
        <v/>
      </c>
      <c r="F1033" s="70" t="str">
        <f t="shared" si="217"/>
        <v/>
      </c>
      <c r="G1033" s="70" t="str">
        <f t="shared" si="218"/>
        <v/>
      </c>
      <c r="H1033" s="70" t="str">
        <f>IF(M1033=0,"",1+COUNTIF(会員コール!$A$1:$A$198,M1033))</f>
        <v/>
      </c>
      <c r="I1033" s="71"/>
      <c r="J1033" s="71" t="str">
        <f t="shared" si="219"/>
        <v/>
      </c>
      <c r="K1033" s="14"/>
      <c r="L1033" s="15"/>
      <c r="M1033">
        <f t="shared" si="220"/>
        <v>0</v>
      </c>
      <c r="N1033"/>
      <c r="O1033" s="1"/>
      <c r="P1033" s="2"/>
    </row>
    <row r="1034" spans="1:16">
      <c r="A1034" s="13">
        <v>40</v>
      </c>
      <c r="B1034" s="72" t="str">
        <f t="shared" si="214"/>
        <v/>
      </c>
      <c r="C1034" s="69" t="str">
        <f t="shared" si="221"/>
        <v/>
      </c>
      <c r="D1034" s="73" t="str">
        <f t="shared" si="215"/>
        <v/>
      </c>
      <c r="E1034" s="73" t="str">
        <f t="shared" si="216"/>
        <v/>
      </c>
      <c r="F1034" s="73" t="str">
        <f t="shared" si="217"/>
        <v/>
      </c>
      <c r="G1034" s="73" t="str">
        <f t="shared" si="218"/>
        <v/>
      </c>
      <c r="H1034" s="73" t="str">
        <f>IF(M1034=0,"",1+COUNTIF(会員コール!$A$1:$A$198,M1034))</f>
        <v/>
      </c>
      <c r="I1034" s="74"/>
      <c r="J1034" s="74" t="str">
        <f t="shared" si="219"/>
        <v/>
      </c>
      <c r="K1034" s="14"/>
      <c r="L1034" s="15"/>
      <c r="M1034">
        <f t="shared" si="220"/>
        <v>0</v>
      </c>
      <c r="N1034"/>
      <c r="O1034" s="1"/>
      <c r="P1034" s="2"/>
    </row>
    <row r="1035" spans="1:16">
      <c r="A1035" s="13"/>
      <c r="B1035" s="68" t="str">
        <f t="shared" si="214"/>
        <v/>
      </c>
      <c r="C1035" s="69" t="str">
        <f t="shared" si="221"/>
        <v/>
      </c>
      <c r="D1035" s="70" t="str">
        <f t="shared" si="215"/>
        <v/>
      </c>
      <c r="E1035" s="70" t="str">
        <f t="shared" si="216"/>
        <v/>
      </c>
      <c r="F1035" s="70" t="str">
        <f t="shared" si="217"/>
        <v/>
      </c>
      <c r="G1035" s="70" t="str">
        <f t="shared" si="218"/>
        <v/>
      </c>
      <c r="H1035" s="70" t="str">
        <f>IF(M1035=0,"",1+COUNTIF(会員コール!$A$1:$A$198,M1035))</f>
        <v/>
      </c>
      <c r="I1035" s="71"/>
      <c r="J1035" s="71" t="str">
        <f t="shared" si="219"/>
        <v/>
      </c>
      <c r="K1035" s="14"/>
      <c r="L1035" s="15"/>
      <c r="M1035">
        <f t="shared" si="220"/>
        <v>0</v>
      </c>
      <c r="N1035"/>
      <c r="O1035" s="1"/>
      <c r="P1035" s="2"/>
    </row>
    <row r="1036" spans="1:16">
      <c r="A1036" s="13"/>
      <c r="B1036" s="68" t="str">
        <f t="shared" si="214"/>
        <v/>
      </c>
      <c r="C1036" s="69" t="str">
        <f t="shared" si="221"/>
        <v/>
      </c>
      <c r="D1036" s="70" t="str">
        <f t="shared" si="215"/>
        <v/>
      </c>
      <c r="E1036" s="70" t="str">
        <f t="shared" si="216"/>
        <v/>
      </c>
      <c r="F1036" s="70" t="str">
        <f t="shared" si="217"/>
        <v/>
      </c>
      <c r="G1036" s="70" t="str">
        <f t="shared" si="218"/>
        <v/>
      </c>
      <c r="H1036" s="70" t="str">
        <f>IF(M1036=0,"",1+COUNTIF(会員コール!$A$1:$A$198,M1036))</f>
        <v/>
      </c>
      <c r="I1036" s="71"/>
      <c r="J1036" s="71" t="str">
        <f t="shared" si="219"/>
        <v/>
      </c>
      <c r="K1036" s="14"/>
      <c r="L1036" s="15"/>
      <c r="M1036">
        <f t="shared" si="220"/>
        <v>0</v>
      </c>
      <c r="N1036"/>
      <c r="O1036" s="1"/>
      <c r="P1036" s="2"/>
    </row>
    <row r="1037" spans="1:16">
      <c r="A1037" s="13"/>
      <c r="B1037" s="72" t="str">
        <f t="shared" si="214"/>
        <v/>
      </c>
      <c r="C1037" s="69" t="str">
        <f t="shared" si="221"/>
        <v/>
      </c>
      <c r="D1037" s="73" t="str">
        <f t="shared" si="215"/>
        <v/>
      </c>
      <c r="E1037" s="73" t="str">
        <f t="shared" si="216"/>
        <v/>
      </c>
      <c r="F1037" s="73" t="str">
        <f t="shared" si="217"/>
        <v/>
      </c>
      <c r="G1037" s="73" t="str">
        <f t="shared" si="218"/>
        <v/>
      </c>
      <c r="H1037" s="73" t="str">
        <f>IF(M1037=0,"",1+COUNTIF(会員コール!$A$1:$A$198,M1037))</f>
        <v/>
      </c>
      <c r="I1037" s="74"/>
      <c r="J1037" s="74" t="str">
        <f t="shared" si="219"/>
        <v/>
      </c>
      <c r="K1037" s="14"/>
      <c r="L1037" s="15"/>
      <c r="M1037">
        <f t="shared" si="220"/>
        <v>0</v>
      </c>
      <c r="N1037"/>
      <c r="O1037" s="1"/>
      <c r="P1037" s="2"/>
    </row>
    <row r="1038" spans="1:16">
      <c r="A1038" s="13"/>
      <c r="B1038" s="68" t="str">
        <f t="shared" si="214"/>
        <v/>
      </c>
      <c r="C1038" s="69" t="str">
        <f t="shared" si="221"/>
        <v/>
      </c>
      <c r="D1038" s="70" t="str">
        <f t="shared" si="215"/>
        <v/>
      </c>
      <c r="E1038" s="70" t="str">
        <f t="shared" si="216"/>
        <v/>
      </c>
      <c r="F1038" s="70" t="str">
        <f t="shared" si="217"/>
        <v/>
      </c>
      <c r="G1038" s="70" t="str">
        <f t="shared" si="218"/>
        <v/>
      </c>
      <c r="H1038" s="70" t="str">
        <f>IF(M1038=0,"",1+COUNTIF(会員コール!$A$1:$A$198,M1038))</f>
        <v/>
      </c>
      <c r="I1038" s="71"/>
      <c r="J1038" s="71" t="str">
        <f t="shared" si="219"/>
        <v/>
      </c>
      <c r="K1038" s="14"/>
      <c r="L1038" s="15"/>
      <c r="M1038">
        <f t="shared" si="220"/>
        <v>0</v>
      </c>
      <c r="N1038"/>
      <c r="O1038" s="1"/>
      <c r="P1038" s="2"/>
    </row>
    <row r="1039" spans="1:16">
      <c r="A1039" s="13">
        <v>45</v>
      </c>
      <c r="B1039" s="72" t="str">
        <f t="shared" si="214"/>
        <v/>
      </c>
      <c r="C1039" s="69" t="str">
        <f t="shared" si="221"/>
        <v/>
      </c>
      <c r="D1039" s="73" t="str">
        <f t="shared" si="215"/>
        <v/>
      </c>
      <c r="E1039" s="73" t="str">
        <f t="shared" si="216"/>
        <v/>
      </c>
      <c r="F1039" s="73" t="str">
        <f t="shared" si="217"/>
        <v/>
      </c>
      <c r="G1039" s="73" t="str">
        <f t="shared" si="218"/>
        <v/>
      </c>
      <c r="H1039" s="73" t="str">
        <f>IF(M1039=0,"",1+COUNTIF(会員コール!$A$1:$A$198,M1039))</f>
        <v/>
      </c>
      <c r="I1039" s="74"/>
      <c r="J1039" s="74" t="str">
        <f t="shared" si="219"/>
        <v/>
      </c>
      <c r="K1039" s="14"/>
      <c r="L1039" s="15"/>
      <c r="M1039">
        <f t="shared" si="220"/>
        <v>0</v>
      </c>
      <c r="N1039"/>
      <c r="O1039" s="1"/>
      <c r="P1039" s="2"/>
    </row>
    <row r="1040" spans="1:16">
      <c r="A1040" s="13"/>
      <c r="B1040" s="68" t="str">
        <f t="shared" si="214"/>
        <v/>
      </c>
      <c r="C1040" s="69" t="str">
        <f t="shared" si="221"/>
        <v/>
      </c>
      <c r="D1040" s="70" t="str">
        <f t="shared" si="215"/>
        <v/>
      </c>
      <c r="E1040" s="70" t="str">
        <f t="shared" si="216"/>
        <v/>
      </c>
      <c r="F1040" s="70" t="str">
        <f t="shared" si="217"/>
        <v/>
      </c>
      <c r="G1040" s="70" t="str">
        <f t="shared" si="218"/>
        <v/>
      </c>
      <c r="H1040" s="70" t="str">
        <f>IF(M1040=0,"",1+COUNTIF(会員コール!$A$1:$A$198,M1040))</f>
        <v/>
      </c>
      <c r="I1040" s="71"/>
      <c r="J1040" s="71" t="str">
        <f t="shared" si="219"/>
        <v/>
      </c>
      <c r="K1040" s="14"/>
      <c r="L1040" s="15"/>
      <c r="M1040">
        <f t="shared" si="220"/>
        <v>0</v>
      </c>
      <c r="N1040"/>
      <c r="O1040" s="1"/>
      <c r="P1040" s="2"/>
    </row>
    <row r="1041" spans="1:20">
      <c r="A1041" s="13"/>
      <c r="B1041" s="72" t="str">
        <f t="shared" si="214"/>
        <v/>
      </c>
      <c r="C1041" s="69" t="str">
        <f t="shared" si="221"/>
        <v/>
      </c>
      <c r="D1041" s="73" t="str">
        <f t="shared" si="215"/>
        <v/>
      </c>
      <c r="E1041" s="73" t="str">
        <f t="shared" si="216"/>
        <v/>
      </c>
      <c r="F1041" s="73" t="str">
        <f t="shared" si="217"/>
        <v/>
      </c>
      <c r="G1041" s="73" t="str">
        <f t="shared" si="218"/>
        <v/>
      </c>
      <c r="H1041" s="73" t="str">
        <f>IF(M1041=0,"",1+COUNTIF(会員コール!$A$1:$A$198,M1041))</f>
        <v/>
      </c>
      <c r="I1041" s="74"/>
      <c r="J1041" s="74" t="str">
        <f t="shared" si="219"/>
        <v/>
      </c>
      <c r="K1041" s="14"/>
      <c r="L1041" s="15"/>
      <c r="M1041">
        <f t="shared" si="220"/>
        <v>0</v>
      </c>
      <c r="N1041"/>
      <c r="O1041" s="1"/>
      <c r="P1041" s="2"/>
    </row>
    <row r="1042" spans="1:20">
      <c r="A1042" s="13"/>
      <c r="B1042" s="68" t="str">
        <f t="shared" si="214"/>
        <v/>
      </c>
      <c r="C1042" s="69" t="str">
        <f t="shared" si="221"/>
        <v/>
      </c>
      <c r="D1042" s="70" t="str">
        <f t="shared" si="215"/>
        <v/>
      </c>
      <c r="E1042" s="70" t="str">
        <f t="shared" si="216"/>
        <v/>
      </c>
      <c r="F1042" s="70" t="str">
        <f t="shared" si="217"/>
        <v/>
      </c>
      <c r="G1042" s="70" t="str">
        <f t="shared" si="218"/>
        <v/>
      </c>
      <c r="H1042" s="70" t="str">
        <f>IF(M1042=0,"",1+COUNTIF(会員コール!$A$1:$A$198,M1042))</f>
        <v/>
      </c>
      <c r="I1042" s="71"/>
      <c r="J1042" s="71" t="str">
        <f t="shared" si="219"/>
        <v/>
      </c>
      <c r="K1042" s="14"/>
      <c r="L1042" s="15"/>
      <c r="M1042">
        <f t="shared" si="220"/>
        <v>0</v>
      </c>
      <c r="N1042"/>
      <c r="O1042" s="1"/>
      <c r="P1042" s="2"/>
    </row>
    <row r="1043" spans="1:20">
      <c r="A1043" s="13"/>
      <c r="B1043" s="68" t="str">
        <f t="shared" si="214"/>
        <v/>
      </c>
      <c r="C1043" s="69" t="str">
        <f t="shared" si="221"/>
        <v/>
      </c>
      <c r="D1043" s="70" t="str">
        <f t="shared" si="215"/>
        <v/>
      </c>
      <c r="E1043" s="70" t="str">
        <f t="shared" si="216"/>
        <v/>
      </c>
      <c r="F1043" s="70" t="str">
        <f t="shared" si="217"/>
        <v/>
      </c>
      <c r="G1043" s="70" t="str">
        <f t="shared" si="218"/>
        <v/>
      </c>
      <c r="H1043" s="70" t="str">
        <f>IF(M1043=0,"",1+COUNTIF(会員コール!$A$1:$A$198,M1043))</f>
        <v/>
      </c>
      <c r="I1043" s="71"/>
      <c r="J1043" s="71" t="str">
        <f t="shared" si="219"/>
        <v/>
      </c>
      <c r="K1043" s="14"/>
      <c r="L1043" s="15"/>
      <c r="M1043">
        <f t="shared" si="220"/>
        <v>0</v>
      </c>
      <c r="N1043"/>
      <c r="O1043" s="1"/>
      <c r="P1043" s="2"/>
    </row>
    <row r="1044" spans="1:20">
      <c r="A1044" s="13">
        <v>50</v>
      </c>
      <c r="B1044" s="75" t="str">
        <f t="shared" si="214"/>
        <v/>
      </c>
      <c r="C1044" s="76" t="str">
        <f>IF(P1044="","",LEFT(P1044,6))</f>
        <v/>
      </c>
      <c r="D1044" s="77" t="str">
        <f t="shared" si="215"/>
        <v/>
      </c>
      <c r="E1044" s="77" t="str">
        <f t="shared" si="216"/>
        <v/>
      </c>
      <c r="F1044" s="77" t="str">
        <f t="shared" si="217"/>
        <v/>
      </c>
      <c r="G1044" s="77" t="str">
        <f t="shared" si="218"/>
        <v/>
      </c>
      <c r="H1044" s="77" t="str">
        <f>IF(M1044=0,"",1+COUNTIF(会員コール!$A$1:$A$198,M1044))</f>
        <v/>
      </c>
      <c r="I1044" s="78"/>
      <c r="J1044" s="78" t="str">
        <f t="shared" si="219"/>
        <v/>
      </c>
      <c r="K1044" s="14"/>
      <c r="L1044" s="15"/>
      <c r="M1044">
        <f t="shared" si="220"/>
        <v>0</v>
      </c>
      <c r="N1044"/>
      <c r="O1044" s="1"/>
      <c r="P1044" s="2"/>
    </row>
    <row r="1045" spans="1:20">
      <c r="A1045" s="13"/>
      <c r="B1045" s="166" t="s">
        <v>7</v>
      </c>
      <c r="C1045" s="167"/>
      <c r="D1045" s="24">
        <f>50-COUNTBLANK(D995:D1044)</f>
        <v>0</v>
      </c>
      <c r="E1045" s="20"/>
      <c r="F1045" s="21" t="s">
        <v>7</v>
      </c>
      <c r="G1045" s="19"/>
      <c r="H1045" s="25">
        <f>SUM(H995:H1044)</f>
        <v>0</v>
      </c>
      <c r="I1045" s="22"/>
      <c r="J1045" s="22"/>
      <c r="K1045" s="14"/>
      <c r="L1045" s="15"/>
      <c r="N1045"/>
      <c r="O1045" s="1"/>
      <c r="P1045" s="2"/>
    </row>
    <row r="1046" spans="1:20" ht="14.25">
      <c r="A1046" s="8"/>
      <c r="B1046" s="168" t="s">
        <v>9</v>
      </c>
      <c r="C1046" s="168"/>
      <c r="D1046" s="168"/>
      <c r="E1046" s="62" t="s">
        <v>135</v>
      </c>
      <c r="F1046" s="50">
        <f>基本データ入力!$B$6</f>
        <v>2016</v>
      </c>
      <c r="G1046" s="169" t="str">
        <f>基本データ入力!$B$4</f>
        <v>第13回　JARL横須賀ｸﾗﾌﾞﾏﾗｿﾝｺﾝﾃｽﾄ</v>
      </c>
      <c r="H1046" s="169"/>
      <c r="I1046" s="169"/>
      <c r="J1046" s="169"/>
      <c r="K1046" s="10"/>
      <c r="L1046" s="8"/>
      <c r="M1046" s="8"/>
      <c r="N1046" s="9"/>
      <c r="O1046" s="8"/>
      <c r="P1046" s="8"/>
      <c r="Q1046" s="8"/>
      <c r="R1046" s="8"/>
      <c r="S1046" s="8"/>
      <c r="T1046" s="8"/>
    </row>
    <row r="1047" spans="1:20">
      <c r="A1047" s="8"/>
      <c r="B1047" s="170" t="s">
        <v>10</v>
      </c>
      <c r="C1047" s="170"/>
      <c r="D1047" s="47" t="str">
        <f>基本データ入力!$B$8</f>
        <v>JA1QRZ</v>
      </c>
      <c r="E1047" s="52" t="s">
        <v>136</v>
      </c>
      <c r="F1047" s="47" t="s">
        <v>287</v>
      </c>
      <c r="G1047" s="171" t="s">
        <v>137</v>
      </c>
      <c r="H1047" s="171"/>
      <c r="I1047" s="171"/>
      <c r="J1047" s="53" t="s">
        <v>400</v>
      </c>
      <c r="K1047" s="10"/>
      <c r="L1047" s="8"/>
      <c r="M1047" s="8"/>
      <c r="N1047" s="9"/>
      <c r="O1047" s="8"/>
      <c r="P1047" s="8"/>
      <c r="Q1047" s="8"/>
      <c r="R1047" s="8"/>
      <c r="S1047" s="8"/>
      <c r="T1047" s="8"/>
    </row>
    <row r="1048" spans="1:20">
      <c r="B1048" s="88" t="s">
        <v>11</v>
      </c>
      <c r="C1048" s="91" t="s">
        <v>411</v>
      </c>
      <c r="D1048" s="88" t="s">
        <v>12</v>
      </c>
      <c r="E1048" s="172" t="s">
        <v>13</v>
      </c>
      <c r="F1048" s="172"/>
      <c r="G1048" s="88" t="s">
        <v>14</v>
      </c>
      <c r="H1048" s="17" t="s">
        <v>15</v>
      </c>
      <c r="I1048" s="88" t="s">
        <v>16</v>
      </c>
      <c r="J1048" s="88" t="s">
        <v>17</v>
      </c>
      <c r="L1048" s="173" t="s">
        <v>134</v>
      </c>
      <c r="M1048" s="174"/>
      <c r="N1048" s="165" t="s">
        <v>31</v>
      </c>
      <c r="O1048" s="165"/>
      <c r="P1048" s="165"/>
      <c r="Q1048" s="165"/>
      <c r="R1048" s="165"/>
      <c r="S1048" s="165"/>
      <c r="T1048" s="165"/>
    </row>
    <row r="1049" spans="1:20">
      <c r="B1049" s="88" t="s">
        <v>8</v>
      </c>
      <c r="C1049" s="91" t="s">
        <v>412</v>
      </c>
      <c r="D1049" s="88" t="s">
        <v>0</v>
      </c>
      <c r="E1049" s="88" t="s">
        <v>1</v>
      </c>
      <c r="F1049" s="88" t="s">
        <v>2</v>
      </c>
      <c r="G1049" s="88" t="s">
        <v>3</v>
      </c>
      <c r="H1049" s="17" t="s">
        <v>4</v>
      </c>
      <c r="I1049" s="88" t="s">
        <v>5</v>
      </c>
      <c r="J1049" s="88" t="s">
        <v>6</v>
      </c>
      <c r="K1049" s="4"/>
      <c r="L1049" s="175"/>
      <c r="M1049" s="176"/>
      <c r="N1049" s="89" t="s">
        <v>33</v>
      </c>
      <c r="O1049" s="89" t="s">
        <v>34</v>
      </c>
      <c r="P1049" s="89" t="s">
        <v>35</v>
      </c>
      <c r="Q1049" s="89" t="s">
        <v>36</v>
      </c>
      <c r="R1049" s="89" t="s">
        <v>37</v>
      </c>
      <c r="S1049" s="89" t="s">
        <v>38</v>
      </c>
      <c r="T1049" s="89" t="s">
        <v>39</v>
      </c>
    </row>
    <row r="1050" spans="1:20">
      <c r="A1050" s="13">
        <v>1</v>
      </c>
      <c r="B1050" s="64" t="str">
        <f t="shared" ref="B1050:B1099" si="222">IF(O1050="","",O1050)</f>
        <v/>
      </c>
      <c r="C1050" s="65" t="str">
        <f>IF(P1050="","",LEFT(P1050,6))</f>
        <v/>
      </c>
      <c r="D1050" s="66" t="str">
        <f t="shared" ref="D1050:D1099" si="223">IF(N1050="","",N1050)</f>
        <v/>
      </c>
      <c r="E1050" s="66" t="str">
        <f t="shared" ref="E1050:E1099" si="224">IF(Q1050="","",Q1050)</f>
        <v/>
      </c>
      <c r="F1050" s="66" t="str">
        <f t="shared" ref="F1050:F1099" si="225">IF(R1050="","",R1050)</f>
        <v/>
      </c>
      <c r="G1050" s="66" t="str">
        <f t="shared" ref="G1050:G1099" si="226">IF(H1050="","",IF(H1050=1,"","M"))</f>
        <v/>
      </c>
      <c r="H1050" s="66" t="str">
        <f>IF(M1050=0,"",1+COUNTIF(会員コール!$A$1:$A$198,M1050))</f>
        <v/>
      </c>
      <c r="I1050" s="67"/>
      <c r="J1050" s="67" t="str">
        <f t="shared" ref="J1050:J1099" si="227">IF(T1050="","",T1050)</f>
        <v/>
      </c>
      <c r="K1050" s="14"/>
      <c r="L1050" s="49"/>
      <c r="M1050">
        <f t="shared" ref="M1050:M1099" si="228">IF(MID(N1050,6,1)="/",LEFT(N1050,5),IF(MID(N1050,7,1)="/",LEFT(N1050,6),N1050))</f>
        <v>0</v>
      </c>
      <c r="N1050"/>
      <c r="O1050" s="1"/>
      <c r="P1050" s="2"/>
    </row>
    <row r="1051" spans="1:20">
      <c r="A1051" s="13"/>
      <c r="B1051" s="68" t="str">
        <f t="shared" si="222"/>
        <v/>
      </c>
      <c r="C1051" s="69" t="str">
        <f>IF(P1051="","",LEFT(P1051,6))</f>
        <v/>
      </c>
      <c r="D1051" s="70" t="str">
        <f t="shared" si="223"/>
        <v/>
      </c>
      <c r="E1051" s="70" t="str">
        <f t="shared" si="224"/>
        <v/>
      </c>
      <c r="F1051" s="70" t="str">
        <f t="shared" si="225"/>
        <v/>
      </c>
      <c r="G1051" s="70" t="str">
        <f t="shared" si="226"/>
        <v/>
      </c>
      <c r="H1051" s="70" t="str">
        <f>IF(M1051=0,"",1+COUNTIF(会員コール!$A$1:$A$198,M1051))</f>
        <v/>
      </c>
      <c r="I1051" s="71"/>
      <c r="J1051" s="71" t="str">
        <f t="shared" si="227"/>
        <v/>
      </c>
      <c r="K1051" s="14"/>
      <c r="L1051" s="49"/>
      <c r="M1051">
        <f t="shared" si="228"/>
        <v>0</v>
      </c>
      <c r="N1051"/>
      <c r="O1051" s="1"/>
      <c r="P1051" s="2"/>
    </row>
    <row r="1052" spans="1:20">
      <c r="A1052" s="13"/>
      <c r="B1052" s="68" t="str">
        <f t="shared" si="222"/>
        <v/>
      </c>
      <c r="C1052" s="69" t="str">
        <f t="shared" ref="C1052:C1098" si="229">IF(P1052="","",LEFT(P1052,6))</f>
        <v/>
      </c>
      <c r="D1052" s="70" t="str">
        <f t="shared" si="223"/>
        <v/>
      </c>
      <c r="E1052" s="70" t="str">
        <f t="shared" si="224"/>
        <v/>
      </c>
      <c r="F1052" s="70" t="str">
        <f t="shared" si="225"/>
        <v/>
      </c>
      <c r="G1052" s="70" t="str">
        <f t="shared" si="226"/>
        <v/>
      </c>
      <c r="H1052" s="70" t="str">
        <f>IF(M1052=0,"",1+COUNTIF(会員コール!$A$1:$A$198,M1052))</f>
        <v/>
      </c>
      <c r="I1052" s="71"/>
      <c r="J1052" s="71" t="str">
        <f t="shared" si="227"/>
        <v/>
      </c>
      <c r="K1052" s="14"/>
      <c r="L1052" s="49"/>
      <c r="M1052">
        <f t="shared" si="228"/>
        <v>0</v>
      </c>
      <c r="N1052"/>
      <c r="O1052" s="1"/>
      <c r="P1052" s="2"/>
    </row>
    <row r="1053" spans="1:20">
      <c r="A1053" s="13"/>
      <c r="B1053" s="68" t="str">
        <f t="shared" si="222"/>
        <v/>
      </c>
      <c r="C1053" s="69" t="str">
        <f t="shared" si="229"/>
        <v/>
      </c>
      <c r="D1053" s="70" t="str">
        <f t="shared" si="223"/>
        <v/>
      </c>
      <c r="E1053" s="70" t="str">
        <f t="shared" si="224"/>
        <v/>
      </c>
      <c r="F1053" s="70" t="str">
        <f t="shared" si="225"/>
        <v/>
      </c>
      <c r="G1053" s="70" t="str">
        <f t="shared" si="226"/>
        <v/>
      </c>
      <c r="H1053" s="70" t="str">
        <f>IF(M1053=0,"",1+COUNTIF(会員コール!$A$1:$A$198,M1053))</f>
        <v/>
      </c>
      <c r="I1053" s="71"/>
      <c r="J1053" s="71" t="str">
        <f t="shared" si="227"/>
        <v/>
      </c>
      <c r="K1053" s="14"/>
      <c r="L1053" s="49"/>
      <c r="M1053">
        <f t="shared" si="228"/>
        <v>0</v>
      </c>
      <c r="N1053"/>
      <c r="O1053" s="1"/>
      <c r="P1053" s="2"/>
    </row>
    <row r="1054" spans="1:20">
      <c r="A1054" s="13">
        <v>5</v>
      </c>
      <c r="B1054" s="68" t="str">
        <f t="shared" si="222"/>
        <v/>
      </c>
      <c r="C1054" s="69" t="str">
        <f t="shared" si="229"/>
        <v/>
      </c>
      <c r="D1054" s="70" t="str">
        <f t="shared" si="223"/>
        <v/>
      </c>
      <c r="E1054" s="70" t="str">
        <f t="shared" si="224"/>
        <v/>
      </c>
      <c r="F1054" s="70" t="str">
        <f t="shared" si="225"/>
        <v/>
      </c>
      <c r="G1054" s="70" t="str">
        <f t="shared" si="226"/>
        <v/>
      </c>
      <c r="H1054" s="70" t="str">
        <f>IF(M1054=0,"",1+COUNTIF(会員コール!$A$1:$A$198,M1054))</f>
        <v/>
      </c>
      <c r="I1054" s="71"/>
      <c r="J1054" s="71" t="str">
        <f t="shared" si="227"/>
        <v/>
      </c>
      <c r="K1054" s="14"/>
      <c r="L1054" s="49"/>
      <c r="M1054">
        <f t="shared" si="228"/>
        <v>0</v>
      </c>
      <c r="N1054"/>
      <c r="O1054" s="1"/>
      <c r="P1054" s="2"/>
    </row>
    <row r="1055" spans="1:20">
      <c r="A1055" s="13"/>
      <c r="B1055" s="68" t="str">
        <f t="shared" si="222"/>
        <v/>
      </c>
      <c r="C1055" s="69" t="str">
        <f t="shared" si="229"/>
        <v/>
      </c>
      <c r="D1055" s="70" t="str">
        <f t="shared" si="223"/>
        <v/>
      </c>
      <c r="E1055" s="70" t="str">
        <f t="shared" si="224"/>
        <v/>
      </c>
      <c r="F1055" s="70" t="str">
        <f t="shared" si="225"/>
        <v/>
      </c>
      <c r="G1055" s="70" t="str">
        <f t="shared" si="226"/>
        <v/>
      </c>
      <c r="H1055" s="70" t="str">
        <f>IF(M1055=0,"",1+COUNTIF(会員コール!$A$1:$A$198,M1055))</f>
        <v/>
      </c>
      <c r="I1055" s="71"/>
      <c r="J1055" s="71" t="str">
        <f t="shared" si="227"/>
        <v/>
      </c>
      <c r="K1055" s="14"/>
      <c r="L1055" s="49"/>
      <c r="M1055">
        <f t="shared" si="228"/>
        <v>0</v>
      </c>
      <c r="N1055"/>
      <c r="O1055" s="1"/>
      <c r="P1055" s="2"/>
    </row>
    <row r="1056" spans="1:20">
      <c r="A1056" s="13"/>
      <c r="B1056" s="68" t="str">
        <f t="shared" si="222"/>
        <v/>
      </c>
      <c r="C1056" s="69" t="str">
        <f t="shared" si="229"/>
        <v/>
      </c>
      <c r="D1056" s="70" t="str">
        <f t="shared" si="223"/>
        <v/>
      </c>
      <c r="E1056" s="70" t="str">
        <f t="shared" si="224"/>
        <v/>
      </c>
      <c r="F1056" s="70" t="str">
        <f t="shared" si="225"/>
        <v/>
      </c>
      <c r="G1056" s="70" t="str">
        <f t="shared" si="226"/>
        <v/>
      </c>
      <c r="H1056" s="70" t="str">
        <f>IF(M1056=0,"",1+COUNTIF(会員コール!$A$1:$A$198,M1056))</f>
        <v/>
      </c>
      <c r="I1056" s="71"/>
      <c r="J1056" s="71" t="str">
        <f t="shared" si="227"/>
        <v/>
      </c>
      <c r="K1056" s="14"/>
      <c r="L1056" s="49"/>
      <c r="M1056">
        <f t="shared" si="228"/>
        <v>0</v>
      </c>
      <c r="N1056"/>
      <c r="O1056" s="1"/>
      <c r="P1056" s="2"/>
    </row>
    <row r="1057" spans="1:16">
      <c r="A1057" s="13"/>
      <c r="B1057" s="68" t="str">
        <f t="shared" si="222"/>
        <v/>
      </c>
      <c r="C1057" s="69" t="str">
        <f t="shared" si="229"/>
        <v/>
      </c>
      <c r="D1057" s="70" t="str">
        <f t="shared" si="223"/>
        <v/>
      </c>
      <c r="E1057" s="70" t="str">
        <f t="shared" si="224"/>
        <v/>
      </c>
      <c r="F1057" s="70" t="str">
        <f t="shared" si="225"/>
        <v/>
      </c>
      <c r="G1057" s="70" t="str">
        <f t="shared" si="226"/>
        <v/>
      </c>
      <c r="H1057" s="70" t="str">
        <f>IF(M1057=0,"",1+COUNTIF(会員コール!$A$1:$A$198,M1057))</f>
        <v/>
      </c>
      <c r="I1057" s="71"/>
      <c r="J1057" s="71" t="str">
        <f t="shared" si="227"/>
        <v/>
      </c>
      <c r="K1057" s="14"/>
      <c r="L1057" s="49"/>
      <c r="M1057">
        <f t="shared" si="228"/>
        <v>0</v>
      </c>
      <c r="N1057"/>
      <c r="O1057" s="1"/>
      <c r="P1057" s="2"/>
    </row>
    <row r="1058" spans="1:16">
      <c r="A1058" s="13"/>
      <c r="B1058" s="68" t="str">
        <f t="shared" si="222"/>
        <v/>
      </c>
      <c r="C1058" s="69" t="str">
        <f t="shared" si="229"/>
        <v/>
      </c>
      <c r="D1058" s="70" t="str">
        <f t="shared" si="223"/>
        <v/>
      </c>
      <c r="E1058" s="70" t="str">
        <f t="shared" si="224"/>
        <v/>
      </c>
      <c r="F1058" s="70" t="str">
        <f t="shared" si="225"/>
        <v/>
      </c>
      <c r="G1058" s="70" t="str">
        <f t="shared" si="226"/>
        <v/>
      </c>
      <c r="H1058" s="70" t="str">
        <f>IF(M1058=0,"",1+COUNTIF(会員コール!$A$1:$A$198,M1058))</f>
        <v/>
      </c>
      <c r="I1058" s="71"/>
      <c r="J1058" s="71" t="str">
        <f t="shared" si="227"/>
        <v/>
      </c>
      <c r="K1058" s="14"/>
      <c r="L1058" s="49"/>
      <c r="M1058">
        <f t="shared" si="228"/>
        <v>0</v>
      </c>
      <c r="N1058"/>
      <c r="O1058" s="1"/>
      <c r="P1058" s="2"/>
    </row>
    <row r="1059" spans="1:16">
      <c r="A1059" s="13">
        <v>10</v>
      </c>
      <c r="B1059" s="68" t="str">
        <f t="shared" si="222"/>
        <v/>
      </c>
      <c r="C1059" s="69" t="str">
        <f t="shared" si="229"/>
        <v/>
      </c>
      <c r="D1059" s="70" t="str">
        <f t="shared" si="223"/>
        <v/>
      </c>
      <c r="E1059" s="70" t="str">
        <f t="shared" si="224"/>
        <v/>
      </c>
      <c r="F1059" s="70" t="str">
        <f t="shared" si="225"/>
        <v/>
      </c>
      <c r="G1059" s="70" t="str">
        <f t="shared" si="226"/>
        <v/>
      </c>
      <c r="H1059" s="70" t="str">
        <f>IF(M1059=0,"",1+COUNTIF(会員コール!$A$1:$A$198,M1059))</f>
        <v/>
      </c>
      <c r="I1059" s="71"/>
      <c r="J1059" s="71" t="str">
        <f t="shared" si="227"/>
        <v/>
      </c>
      <c r="K1059" s="14"/>
      <c r="L1059" s="49"/>
      <c r="M1059">
        <f t="shared" si="228"/>
        <v>0</v>
      </c>
      <c r="N1059"/>
      <c r="O1059" s="1"/>
      <c r="P1059" s="2"/>
    </row>
    <row r="1060" spans="1:16">
      <c r="A1060" s="13"/>
      <c r="B1060" s="68" t="str">
        <f t="shared" si="222"/>
        <v/>
      </c>
      <c r="C1060" s="69" t="str">
        <f t="shared" si="229"/>
        <v/>
      </c>
      <c r="D1060" s="70" t="str">
        <f t="shared" si="223"/>
        <v/>
      </c>
      <c r="E1060" s="70" t="str">
        <f t="shared" si="224"/>
        <v/>
      </c>
      <c r="F1060" s="70" t="str">
        <f t="shared" si="225"/>
        <v/>
      </c>
      <c r="G1060" s="70" t="str">
        <f t="shared" si="226"/>
        <v/>
      </c>
      <c r="H1060" s="70" t="str">
        <f>IF(M1060=0,"",1+COUNTIF(会員コール!$A$1:$A$198,M1060))</f>
        <v/>
      </c>
      <c r="I1060" s="71"/>
      <c r="J1060" s="71" t="str">
        <f t="shared" si="227"/>
        <v/>
      </c>
      <c r="K1060" s="14"/>
      <c r="L1060" s="49"/>
      <c r="M1060">
        <f t="shared" si="228"/>
        <v>0</v>
      </c>
      <c r="N1060"/>
      <c r="O1060" s="1"/>
      <c r="P1060" s="2"/>
    </row>
    <row r="1061" spans="1:16">
      <c r="A1061" s="13"/>
      <c r="B1061" s="68" t="str">
        <f t="shared" si="222"/>
        <v/>
      </c>
      <c r="C1061" s="69" t="str">
        <f t="shared" si="229"/>
        <v/>
      </c>
      <c r="D1061" s="70" t="str">
        <f t="shared" si="223"/>
        <v/>
      </c>
      <c r="E1061" s="70" t="str">
        <f t="shared" si="224"/>
        <v/>
      </c>
      <c r="F1061" s="70" t="str">
        <f t="shared" si="225"/>
        <v/>
      </c>
      <c r="G1061" s="70" t="str">
        <f t="shared" si="226"/>
        <v/>
      </c>
      <c r="H1061" s="70" t="str">
        <f>IF(M1061=0,"",1+COUNTIF(会員コール!$A$1:$A$198,M1061))</f>
        <v/>
      </c>
      <c r="I1061" s="71"/>
      <c r="J1061" s="71" t="str">
        <f t="shared" si="227"/>
        <v/>
      </c>
      <c r="K1061" s="14"/>
      <c r="L1061" s="49"/>
      <c r="M1061">
        <f t="shared" si="228"/>
        <v>0</v>
      </c>
      <c r="N1061"/>
      <c r="O1061" s="1"/>
      <c r="P1061" s="2"/>
    </row>
    <row r="1062" spans="1:16">
      <c r="A1062" s="13"/>
      <c r="B1062" s="68" t="str">
        <f t="shared" si="222"/>
        <v/>
      </c>
      <c r="C1062" s="69" t="str">
        <f t="shared" si="229"/>
        <v/>
      </c>
      <c r="D1062" s="70" t="str">
        <f t="shared" si="223"/>
        <v/>
      </c>
      <c r="E1062" s="70" t="str">
        <f t="shared" si="224"/>
        <v/>
      </c>
      <c r="F1062" s="70" t="str">
        <f t="shared" si="225"/>
        <v/>
      </c>
      <c r="G1062" s="70" t="str">
        <f t="shared" si="226"/>
        <v/>
      </c>
      <c r="H1062" s="70" t="str">
        <f>IF(M1062=0,"",1+COUNTIF(会員コール!$A$1:$A$198,M1062))</f>
        <v/>
      </c>
      <c r="I1062" s="71"/>
      <c r="J1062" s="71" t="str">
        <f t="shared" si="227"/>
        <v/>
      </c>
      <c r="K1062" s="14"/>
      <c r="L1062" s="49"/>
      <c r="M1062">
        <f t="shared" si="228"/>
        <v>0</v>
      </c>
      <c r="N1062"/>
      <c r="O1062" s="1"/>
      <c r="P1062" s="2"/>
    </row>
    <row r="1063" spans="1:16">
      <c r="A1063" s="13"/>
      <c r="B1063" s="68" t="str">
        <f t="shared" si="222"/>
        <v/>
      </c>
      <c r="C1063" s="69" t="str">
        <f t="shared" si="229"/>
        <v/>
      </c>
      <c r="D1063" s="70" t="str">
        <f t="shared" si="223"/>
        <v/>
      </c>
      <c r="E1063" s="70" t="str">
        <f t="shared" si="224"/>
        <v/>
      </c>
      <c r="F1063" s="70" t="str">
        <f t="shared" si="225"/>
        <v/>
      </c>
      <c r="G1063" s="70" t="str">
        <f t="shared" si="226"/>
        <v/>
      </c>
      <c r="H1063" s="70" t="str">
        <f>IF(M1063=0,"",1+COUNTIF(会員コール!$A$1:$A$198,M1063))</f>
        <v/>
      </c>
      <c r="I1063" s="71"/>
      <c r="J1063" s="71" t="str">
        <f t="shared" si="227"/>
        <v/>
      </c>
      <c r="K1063" s="14"/>
      <c r="L1063" s="49"/>
      <c r="M1063">
        <f t="shared" si="228"/>
        <v>0</v>
      </c>
      <c r="N1063"/>
      <c r="O1063" s="1"/>
      <c r="P1063" s="2"/>
    </row>
    <row r="1064" spans="1:16">
      <c r="A1064" s="13">
        <v>15</v>
      </c>
      <c r="B1064" s="68" t="str">
        <f t="shared" si="222"/>
        <v/>
      </c>
      <c r="C1064" s="69" t="str">
        <f t="shared" si="229"/>
        <v/>
      </c>
      <c r="D1064" s="70" t="str">
        <f t="shared" si="223"/>
        <v/>
      </c>
      <c r="E1064" s="70" t="str">
        <f t="shared" si="224"/>
        <v/>
      </c>
      <c r="F1064" s="70" t="str">
        <f t="shared" si="225"/>
        <v/>
      </c>
      <c r="G1064" s="70" t="str">
        <f t="shared" si="226"/>
        <v/>
      </c>
      <c r="H1064" s="70" t="str">
        <f>IF(M1064=0,"",1+COUNTIF(会員コール!$A$1:$A$198,M1064))</f>
        <v/>
      </c>
      <c r="I1064" s="71"/>
      <c r="J1064" s="71" t="str">
        <f t="shared" si="227"/>
        <v/>
      </c>
      <c r="K1064" s="14"/>
      <c r="L1064" s="49"/>
      <c r="M1064">
        <f t="shared" si="228"/>
        <v>0</v>
      </c>
      <c r="N1064"/>
      <c r="O1064" s="1"/>
      <c r="P1064" s="2"/>
    </row>
    <row r="1065" spans="1:16">
      <c r="A1065" s="13"/>
      <c r="B1065" s="68" t="str">
        <f t="shared" si="222"/>
        <v/>
      </c>
      <c r="C1065" s="69" t="str">
        <f t="shared" si="229"/>
        <v/>
      </c>
      <c r="D1065" s="70" t="str">
        <f t="shared" si="223"/>
        <v/>
      </c>
      <c r="E1065" s="70" t="str">
        <f t="shared" si="224"/>
        <v/>
      </c>
      <c r="F1065" s="70" t="str">
        <f t="shared" si="225"/>
        <v/>
      </c>
      <c r="G1065" s="70" t="str">
        <f t="shared" si="226"/>
        <v/>
      </c>
      <c r="H1065" s="70" t="str">
        <f>IF(M1065=0,"",1+COUNTIF(会員コール!$A$1:$A$198,M1065))</f>
        <v/>
      </c>
      <c r="I1065" s="71"/>
      <c r="J1065" s="71" t="str">
        <f t="shared" si="227"/>
        <v/>
      </c>
      <c r="K1065" s="14"/>
      <c r="L1065" s="49"/>
      <c r="M1065">
        <f t="shared" si="228"/>
        <v>0</v>
      </c>
      <c r="N1065"/>
      <c r="O1065" s="1"/>
      <c r="P1065" s="2"/>
    </row>
    <row r="1066" spans="1:16">
      <c r="A1066" s="13"/>
      <c r="B1066" s="68" t="str">
        <f t="shared" si="222"/>
        <v/>
      </c>
      <c r="C1066" s="69" t="str">
        <f t="shared" si="229"/>
        <v/>
      </c>
      <c r="D1066" s="70" t="str">
        <f t="shared" si="223"/>
        <v/>
      </c>
      <c r="E1066" s="70" t="str">
        <f t="shared" si="224"/>
        <v/>
      </c>
      <c r="F1066" s="70" t="str">
        <f t="shared" si="225"/>
        <v/>
      </c>
      <c r="G1066" s="70" t="str">
        <f t="shared" si="226"/>
        <v/>
      </c>
      <c r="H1066" s="70" t="str">
        <f>IF(M1066=0,"",1+COUNTIF(会員コール!$A$1:$A$198,M1066))</f>
        <v/>
      </c>
      <c r="I1066" s="71"/>
      <c r="J1066" s="71" t="str">
        <f t="shared" si="227"/>
        <v/>
      </c>
      <c r="K1066" s="14"/>
      <c r="L1066" s="15"/>
      <c r="M1066">
        <f t="shared" si="228"/>
        <v>0</v>
      </c>
      <c r="N1066"/>
      <c r="O1066" s="1"/>
      <c r="P1066" s="2"/>
    </row>
    <row r="1067" spans="1:16">
      <c r="A1067" s="13"/>
      <c r="B1067" s="72" t="str">
        <f t="shared" si="222"/>
        <v/>
      </c>
      <c r="C1067" s="69" t="str">
        <f t="shared" si="229"/>
        <v/>
      </c>
      <c r="D1067" s="73" t="str">
        <f t="shared" si="223"/>
        <v/>
      </c>
      <c r="E1067" s="73" t="str">
        <f t="shared" si="224"/>
        <v/>
      </c>
      <c r="F1067" s="73" t="str">
        <f t="shared" si="225"/>
        <v/>
      </c>
      <c r="G1067" s="73" t="str">
        <f t="shared" si="226"/>
        <v/>
      </c>
      <c r="H1067" s="73" t="str">
        <f>IF(M1067=0,"",1+COUNTIF(会員コール!$A$1:$A$198,M1067))</f>
        <v/>
      </c>
      <c r="I1067" s="74"/>
      <c r="J1067" s="74" t="str">
        <f t="shared" si="227"/>
        <v/>
      </c>
      <c r="K1067" s="14"/>
      <c r="L1067" s="15"/>
      <c r="M1067">
        <f t="shared" si="228"/>
        <v>0</v>
      </c>
      <c r="N1067"/>
      <c r="O1067" s="1"/>
      <c r="P1067" s="2"/>
    </row>
    <row r="1068" spans="1:16">
      <c r="A1068" s="13"/>
      <c r="B1068" s="68" t="str">
        <f t="shared" si="222"/>
        <v/>
      </c>
      <c r="C1068" s="69" t="str">
        <f t="shared" si="229"/>
        <v/>
      </c>
      <c r="D1068" s="70" t="str">
        <f t="shared" si="223"/>
        <v/>
      </c>
      <c r="E1068" s="70" t="str">
        <f t="shared" si="224"/>
        <v/>
      </c>
      <c r="F1068" s="70" t="str">
        <f t="shared" si="225"/>
        <v/>
      </c>
      <c r="G1068" s="70" t="str">
        <f t="shared" si="226"/>
        <v/>
      </c>
      <c r="H1068" s="70" t="str">
        <f>IF(M1068=0,"",1+COUNTIF(会員コール!$A$1:$A$198,M1068))</f>
        <v/>
      </c>
      <c r="I1068" s="71"/>
      <c r="J1068" s="71" t="str">
        <f t="shared" si="227"/>
        <v/>
      </c>
      <c r="K1068" s="14"/>
      <c r="L1068" s="15"/>
      <c r="M1068">
        <f t="shared" si="228"/>
        <v>0</v>
      </c>
      <c r="N1068"/>
      <c r="O1068" s="1"/>
      <c r="P1068" s="2"/>
    </row>
    <row r="1069" spans="1:16">
      <c r="A1069" s="13">
        <v>20</v>
      </c>
      <c r="B1069" s="68" t="str">
        <f t="shared" si="222"/>
        <v/>
      </c>
      <c r="C1069" s="69" t="str">
        <f t="shared" si="229"/>
        <v/>
      </c>
      <c r="D1069" s="70" t="str">
        <f t="shared" si="223"/>
        <v/>
      </c>
      <c r="E1069" s="70" t="str">
        <f t="shared" si="224"/>
        <v/>
      </c>
      <c r="F1069" s="70" t="str">
        <f t="shared" si="225"/>
        <v/>
      </c>
      <c r="G1069" s="70" t="str">
        <f t="shared" si="226"/>
        <v/>
      </c>
      <c r="H1069" s="70" t="str">
        <f>IF(M1069=0,"",1+COUNTIF(会員コール!$A$1:$A$198,M1069))</f>
        <v/>
      </c>
      <c r="I1069" s="71"/>
      <c r="J1069" s="71" t="str">
        <f t="shared" si="227"/>
        <v/>
      </c>
      <c r="K1069" s="14"/>
      <c r="L1069" s="15"/>
      <c r="M1069">
        <f t="shared" si="228"/>
        <v>0</v>
      </c>
      <c r="N1069"/>
      <c r="O1069" s="1"/>
      <c r="P1069" s="2"/>
    </row>
    <row r="1070" spans="1:16">
      <c r="A1070" s="13"/>
      <c r="B1070" s="68" t="str">
        <f t="shared" si="222"/>
        <v/>
      </c>
      <c r="C1070" s="69" t="str">
        <f t="shared" si="229"/>
        <v/>
      </c>
      <c r="D1070" s="70" t="str">
        <f t="shared" si="223"/>
        <v/>
      </c>
      <c r="E1070" s="70" t="str">
        <f t="shared" si="224"/>
        <v/>
      </c>
      <c r="F1070" s="70" t="str">
        <f t="shared" si="225"/>
        <v/>
      </c>
      <c r="G1070" s="70" t="str">
        <f t="shared" si="226"/>
        <v/>
      </c>
      <c r="H1070" s="70" t="str">
        <f>IF(M1070=0,"",1+COUNTIF(会員コール!$A$1:$A$198,M1070))</f>
        <v/>
      </c>
      <c r="I1070" s="71"/>
      <c r="J1070" s="71" t="str">
        <f t="shared" si="227"/>
        <v/>
      </c>
      <c r="K1070" s="14"/>
      <c r="L1070" s="15"/>
      <c r="M1070">
        <f t="shared" si="228"/>
        <v>0</v>
      </c>
      <c r="N1070"/>
      <c r="O1070" s="1"/>
      <c r="P1070" s="2"/>
    </row>
    <row r="1071" spans="1:16">
      <c r="A1071" s="13"/>
      <c r="B1071" s="68" t="str">
        <f t="shared" si="222"/>
        <v/>
      </c>
      <c r="C1071" s="69" t="str">
        <f t="shared" si="229"/>
        <v/>
      </c>
      <c r="D1071" s="70" t="str">
        <f t="shared" si="223"/>
        <v/>
      </c>
      <c r="E1071" s="70" t="str">
        <f t="shared" si="224"/>
        <v/>
      </c>
      <c r="F1071" s="70" t="str">
        <f t="shared" si="225"/>
        <v/>
      </c>
      <c r="G1071" s="70" t="str">
        <f t="shared" si="226"/>
        <v/>
      </c>
      <c r="H1071" s="70" t="str">
        <f>IF(M1071=0,"",1+COUNTIF(会員コール!$A$1:$A$198,M1071))</f>
        <v/>
      </c>
      <c r="I1071" s="71"/>
      <c r="J1071" s="71" t="str">
        <f t="shared" si="227"/>
        <v/>
      </c>
      <c r="K1071" s="14"/>
      <c r="L1071" s="15"/>
      <c r="M1071">
        <f t="shared" si="228"/>
        <v>0</v>
      </c>
      <c r="N1071"/>
      <c r="O1071" s="1"/>
      <c r="P1071" s="2"/>
    </row>
    <row r="1072" spans="1:16">
      <c r="A1072" s="13"/>
      <c r="B1072" s="68" t="str">
        <f t="shared" si="222"/>
        <v/>
      </c>
      <c r="C1072" s="69" t="str">
        <f t="shared" si="229"/>
        <v/>
      </c>
      <c r="D1072" s="70" t="str">
        <f t="shared" si="223"/>
        <v/>
      </c>
      <c r="E1072" s="70" t="str">
        <f t="shared" si="224"/>
        <v/>
      </c>
      <c r="F1072" s="70" t="str">
        <f t="shared" si="225"/>
        <v/>
      </c>
      <c r="G1072" s="70" t="str">
        <f t="shared" si="226"/>
        <v/>
      </c>
      <c r="H1072" s="70" t="str">
        <f>IF(M1072=0,"",1+COUNTIF(会員コール!$A$1:$A$198,M1072))</f>
        <v/>
      </c>
      <c r="I1072" s="71"/>
      <c r="J1072" s="71" t="str">
        <f t="shared" si="227"/>
        <v/>
      </c>
      <c r="K1072" s="14"/>
      <c r="L1072" s="15"/>
      <c r="M1072">
        <f t="shared" si="228"/>
        <v>0</v>
      </c>
      <c r="N1072"/>
      <c r="O1072" s="1"/>
      <c r="P1072" s="2"/>
    </row>
    <row r="1073" spans="1:16">
      <c r="A1073" s="13"/>
      <c r="B1073" s="68" t="str">
        <f t="shared" si="222"/>
        <v/>
      </c>
      <c r="C1073" s="69" t="str">
        <f t="shared" si="229"/>
        <v/>
      </c>
      <c r="D1073" s="70" t="str">
        <f t="shared" si="223"/>
        <v/>
      </c>
      <c r="E1073" s="70" t="str">
        <f t="shared" si="224"/>
        <v/>
      </c>
      <c r="F1073" s="70" t="str">
        <f t="shared" si="225"/>
        <v/>
      </c>
      <c r="G1073" s="70" t="str">
        <f t="shared" si="226"/>
        <v/>
      </c>
      <c r="H1073" s="70" t="str">
        <f>IF(M1073=0,"",1+COUNTIF(会員コール!$A$1:$A$198,M1073))</f>
        <v/>
      </c>
      <c r="I1073" s="71"/>
      <c r="J1073" s="71" t="str">
        <f t="shared" si="227"/>
        <v/>
      </c>
      <c r="K1073" s="14"/>
      <c r="L1073" s="15"/>
      <c r="M1073">
        <f t="shared" si="228"/>
        <v>0</v>
      </c>
      <c r="N1073"/>
      <c r="O1073" s="1"/>
      <c r="P1073" s="2"/>
    </row>
    <row r="1074" spans="1:16">
      <c r="A1074" s="13">
        <v>25</v>
      </c>
      <c r="B1074" s="68" t="str">
        <f t="shared" si="222"/>
        <v/>
      </c>
      <c r="C1074" s="69" t="str">
        <f t="shared" si="229"/>
        <v/>
      </c>
      <c r="D1074" s="70" t="str">
        <f t="shared" si="223"/>
        <v/>
      </c>
      <c r="E1074" s="70" t="str">
        <f t="shared" si="224"/>
        <v/>
      </c>
      <c r="F1074" s="70" t="str">
        <f t="shared" si="225"/>
        <v/>
      </c>
      <c r="G1074" s="70" t="str">
        <f t="shared" si="226"/>
        <v/>
      </c>
      <c r="H1074" s="70" t="str">
        <f>IF(M1074=0,"",1+COUNTIF(会員コール!$A$1:$A$198,M1074))</f>
        <v/>
      </c>
      <c r="I1074" s="71"/>
      <c r="J1074" s="71" t="str">
        <f t="shared" si="227"/>
        <v/>
      </c>
      <c r="K1074" s="14"/>
      <c r="L1074" s="15"/>
      <c r="M1074">
        <f t="shared" si="228"/>
        <v>0</v>
      </c>
      <c r="N1074"/>
      <c r="O1074" s="1"/>
      <c r="P1074" s="2"/>
    </row>
    <row r="1075" spans="1:16">
      <c r="A1075" s="13"/>
      <c r="B1075" s="72" t="str">
        <f t="shared" si="222"/>
        <v/>
      </c>
      <c r="C1075" s="69" t="str">
        <f t="shared" si="229"/>
        <v/>
      </c>
      <c r="D1075" s="73" t="str">
        <f t="shared" si="223"/>
        <v/>
      </c>
      <c r="E1075" s="73" t="str">
        <f t="shared" si="224"/>
        <v/>
      </c>
      <c r="F1075" s="73" t="str">
        <f t="shared" si="225"/>
        <v/>
      </c>
      <c r="G1075" s="73" t="str">
        <f t="shared" si="226"/>
        <v/>
      </c>
      <c r="H1075" s="73" t="str">
        <f>IF(M1075=0,"",1+COUNTIF(会員コール!$A$1:$A$198,M1075))</f>
        <v/>
      </c>
      <c r="I1075" s="74"/>
      <c r="J1075" s="74" t="str">
        <f t="shared" si="227"/>
        <v/>
      </c>
      <c r="K1075" s="14"/>
      <c r="L1075" s="15"/>
      <c r="M1075">
        <f t="shared" si="228"/>
        <v>0</v>
      </c>
      <c r="N1075"/>
      <c r="O1075" s="1"/>
      <c r="P1075" s="2"/>
    </row>
    <row r="1076" spans="1:16">
      <c r="A1076" s="13"/>
      <c r="B1076" s="68" t="str">
        <f t="shared" si="222"/>
        <v/>
      </c>
      <c r="C1076" s="69" t="str">
        <f t="shared" si="229"/>
        <v/>
      </c>
      <c r="D1076" s="70" t="str">
        <f t="shared" si="223"/>
        <v/>
      </c>
      <c r="E1076" s="70" t="str">
        <f t="shared" si="224"/>
        <v/>
      </c>
      <c r="F1076" s="70" t="str">
        <f t="shared" si="225"/>
        <v/>
      </c>
      <c r="G1076" s="70" t="str">
        <f t="shared" si="226"/>
        <v/>
      </c>
      <c r="H1076" s="70" t="str">
        <f>IF(M1076=0,"",1+COUNTIF(会員コール!$A$1:$A$198,M1076))</f>
        <v/>
      </c>
      <c r="I1076" s="71"/>
      <c r="J1076" s="71" t="str">
        <f t="shared" si="227"/>
        <v/>
      </c>
      <c r="K1076" s="14"/>
      <c r="L1076" s="15"/>
      <c r="M1076">
        <f t="shared" si="228"/>
        <v>0</v>
      </c>
      <c r="N1076"/>
      <c r="O1076" s="1"/>
      <c r="P1076" s="2"/>
    </row>
    <row r="1077" spans="1:16">
      <c r="A1077" s="13"/>
      <c r="B1077" s="72" t="str">
        <f t="shared" si="222"/>
        <v/>
      </c>
      <c r="C1077" s="69" t="str">
        <f t="shared" si="229"/>
        <v/>
      </c>
      <c r="D1077" s="73" t="str">
        <f t="shared" si="223"/>
        <v/>
      </c>
      <c r="E1077" s="73" t="str">
        <f t="shared" si="224"/>
        <v/>
      </c>
      <c r="F1077" s="73" t="str">
        <f t="shared" si="225"/>
        <v/>
      </c>
      <c r="G1077" s="73" t="str">
        <f t="shared" si="226"/>
        <v/>
      </c>
      <c r="H1077" s="73" t="str">
        <f>IF(M1077=0,"",1+COUNTIF(会員コール!$A$1:$A$198,M1077))</f>
        <v/>
      </c>
      <c r="I1077" s="74"/>
      <c r="J1077" s="74" t="str">
        <f t="shared" si="227"/>
        <v/>
      </c>
      <c r="K1077" s="14"/>
      <c r="L1077" s="15"/>
      <c r="M1077">
        <f t="shared" si="228"/>
        <v>0</v>
      </c>
      <c r="N1077"/>
      <c r="O1077" s="1"/>
      <c r="P1077" s="2"/>
    </row>
    <row r="1078" spans="1:16">
      <c r="A1078" s="13"/>
      <c r="B1078" s="68" t="str">
        <f t="shared" si="222"/>
        <v/>
      </c>
      <c r="C1078" s="69" t="str">
        <f t="shared" si="229"/>
        <v/>
      </c>
      <c r="D1078" s="70" t="str">
        <f t="shared" si="223"/>
        <v/>
      </c>
      <c r="E1078" s="70" t="str">
        <f t="shared" si="224"/>
        <v/>
      </c>
      <c r="F1078" s="70" t="str">
        <f t="shared" si="225"/>
        <v/>
      </c>
      <c r="G1078" s="70" t="str">
        <f t="shared" si="226"/>
        <v/>
      </c>
      <c r="H1078" s="70" t="str">
        <f>IF(M1078=0,"",1+COUNTIF(会員コール!$A$1:$A$198,M1078))</f>
        <v/>
      </c>
      <c r="I1078" s="71"/>
      <c r="J1078" s="71" t="str">
        <f t="shared" si="227"/>
        <v/>
      </c>
      <c r="K1078" s="14"/>
      <c r="L1078" s="15"/>
      <c r="M1078">
        <f t="shared" si="228"/>
        <v>0</v>
      </c>
      <c r="N1078"/>
      <c r="O1078" s="1"/>
      <c r="P1078" s="2"/>
    </row>
    <row r="1079" spans="1:16">
      <c r="A1079" s="13">
        <v>30</v>
      </c>
      <c r="B1079" s="72" t="str">
        <f t="shared" si="222"/>
        <v/>
      </c>
      <c r="C1079" s="69" t="str">
        <f t="shared" si="229"/>
        <v/>
      </c>
      <c r="D1079" s="73" t="str">
        <f t="shared" si="223"/>
        <v/>
      </c>
      <c r="E1079" s="73" t="str">
        <f t="shared" si="224"/>
        <v/>
      </c>
      <c r="F1079" s="73" t="str">
        <f t="shared" si="225"/>
        <v/>
      </c>
      <c r="G1079" s="73" t="str">
        <f t="shared" si="226"/>
        <v/>
      </c>
      <c r="H1079" s="73" t="str">
        <f>IF(M1079=0,"",1+COUNTIF(会員コール!$A$1:$A$198,M1079))</f>
        <v/>
      </c>
      <c r="I1079" s="74"/>
      <c r="J1079" s="74" t="str">
        <f t="shared" si="227"/>
        <v/>
      </c>
      <c r="K1079" s="14"/>
      <c r="L1079" s="15"/>
      <c r="M1079">
        <f t="shared" si="228"/>
        <v>0</v>
      </c>
      <c r="N1079"/>
      <c r="O1079" s="1"/>
      <c r="P1079" s="2"/>
    </row>
    <row r="1080" spans="1:16">
      <c r="A1080" s="13"/>
      <c r="B1080" s="68" t="str">
        <f t="shared" si="222"/>
        <v/>
      </c>
      <c r="C1080" s="69" t="str">
        <f t="shared" si="229"/>
        <v/>
      </c>
      <c r="D1080" s="70" t="str">
        <f t="shared" si="223"/>
        <v/>
      </c>
      <c r="E1080" s="70" t="str">
        <f t="shared" si="224"/>
        <v/>
      </c>
      <c r="F1080" s="70" t="str">
        <f t="shared" si="225"/>
        <v/>
      </c>
      <c r="G1080" s="70" t="str">
        <f t="shared" si="226"/>
        <v/>
      </c>
      <c r="H1080" s="70" t="str">
        <f>IF(M1080=0,"",1+COUNTIF(会員コール!$A$1:$A$198,M1080))</f>
        <v/>
      </c>
      <c r="I1080" s="71"/>
      <c r="J1080" s="71" t="str">
        <f t="shared" si="227"/>
        <v/>
      </c>
      <c r="K1080" s="14"/>
      <c r="L1080" s="15"/>
      <c r="M1080">
        <f t="shared" si="228"/>
        <v>0</v>
      </c>
      <c r="N1080"/>
      <c r="O1080" s="1"/>
      <c r="P1080" s="2"/>
    </row>
    <row r="1081" spans="1:16">
      <c r="A1081" s="13"/>
      <c r="B1081" s="72" t="str">
        <f t="shared" si="222"/>
        <v/>
      </c>
      <c r="C1081" s="69" t="str">
        <f t="shared" si="229"/>
        <v/>
      </c>
      <c r="D1081" s="73" t="str">
        <f t="shared" si="223"/>
        <v/>
      </c>
      <c r="E1081" s="73" t="str">
        <f t="shared" si="224"/>
        <v/>
      </c>
      <c r="F1081" s="73" t="str">
        <f t="shared" si="225"/>
        <v/>
      </c>
      <c r="G1081" s="73" t="str">
        <f t="shared" si="226"/>
        <v/>
      </c>
      <c r="H1081" s="73" t="str">
        <f>IF(M1081=0,"",1+COUNTIF(会員コール!$A$1:$A$198,M1081))</f>
        <v/>
      </c>
      <c r="I1081" s="74"/>
      <c r="J1081" s="74" t="str">
        <f t="shared" si="227"/>
        <v/>
      </c>
      <c r="K1081" s="14"/>
      <c r="L1081" s="15"/>
      <c r="M1081">
        <f t="shared" si="228"/>
        <v>0</v>
      </c>
      <c r="N1081"/>
      <c r="O1081" s="1"/>
      <c r="P1081" s="2"/>
    </row>
    <row r="1082" spans="1:16">
      <c r="A1082" s="13"/>
      <c r="B1082" s="68" t="str">
        <f t="shared" si="222"/>
        <v/>
      </c>
      <c r="C1082" s="69" t="str">
        <f t="shared" si="229"/>
        <v/>
      </c>
      <c r="D1082" s="70" t="str">
        <f t="shared" si="223"/>
        <v/>
      </c>
      <c r="E1082" s="70" t="str">
        <f t="shared" si="224"/>
        <v/>
      </c>
      <c r="F1082" s="70" t="str">
        <f t="shared" si="225"/>
        <v/>
      </c>
      <c r="G1082" s="70" t="str">
        <f t="shared" si="226"/>
        <v/>
      </c>
      <c r="H1082" s="70" t="str">
        <f>IF(M1082=0,"",1+COUNTIF(会員コール!$A$1:$A$198,M1082))</f>
        <v/>
      </c>
      <c r="I1082" s="71"/>
      <c r="J1082" s="71" t="str">
        <f t="shared" si="227"/>
        <v/>
      </c>
      <c r="K1082" s="14"/>
      <c r="L1082" s="15"/>
      <c r="M1082">
        <f t="shared" si="228"/>
        <v>0</v>
      </c>
      <c r="N1082"/>
      <c r="O1082" s="1"/>
      <c r="P1082" s="2"/>
    </row>
    <row r="1083" spans="1:16">
      <c r="A1083" s="13"/>
      <c r="B1083" s="72" t="str">
        <f t="shared" si="222"/>
        <v/>
      </c>
      <c r="C1083" s="69" t="str">
        <f t="shared" si="229"/>
        <v/>
      </c>
      <c r="D1083" s="73" t="str">
        <f t="shared" si="223"/>
        <v/>
      </c>
      <c r="E1083" s="73" t="str">
        <f t="shared" si="224"/>
        <v/>
      </c>
      <c r="F1083" s="73" t="str">
        <f t="shared" si="225"/>
        <v/>
      </c>
      <c r="G1083" s="73" t="str">
        <f t="shared" si="226"/>
        <v/>
      </c>
      <c r="H1083" s="73" t="str">
        <f>IF(M1083=0,"",1+COUNTIF(会員コール!$A$1:$A$198,M1083))</f>
        <v/>
      </c>
      <c r="I1083" s="74"/>
      <c r="J1083" s="74" t="str">
        <f t="shared" si="227"/>
        <v/>
      </c>
      <c r="K1083" s="14"/>
      <c r="L1083" s="15"/>
      <c r="M1083">
        <f t="shared" si="228"/>
        <v>0</v>
      </c>
      <c r="N1083"/>
      <c r="O1083" s="1"/>
      <c r="P1083" s="2"/>
    </row>
    <row r="1084" spans="1:16">
      <c r="A1084" s="13">
        <v>35</v>
      </c>
      <c r="B1084" s="68" t="str">
        <f t="shared" si="222"/>
        <v/>
      </c>
      <c r="C1084" s="69" t="str">
        <f t="shared" si="229"/>
        <v/>
      </c>
      <c r="D1084" s="70" t="str">
        <f t="shared" si="223"/>
        <v/>
      </c>
      <c r="E1084" s="70" t="str">
        <f t="shared" si="224"/>
        <v/>
      </c>
      <c r="F1084" s="70" t="str">
        <f t="shared" si="225"/>
        <v/>
      </c>
      <c r="G1084" s="70" t="str">
        <f t="shared" si="226"/>
        <v/>
      </c>
      <c r="H1084" s="70" t="str">
        <f>IF(M1084=0,"",1+COUNTIF(会員コール!$A$1:$A$198,M1084))</f>
        <v/>
      </c>
      <c r="I1084" s="71"/>
      <c r="J1084" s="71" t="str">
        <f t="shared" si="227"/>
        <v/>
      </c>
      <c r="K1084" s="14"/>
      <c r="L1084" s="15"/>
      <c r="M1084">
        <f t="shared" si="228"/>
        <v>0</v>
      </c>
      <c r="N1084"/>
      <c r="O1084" s="1"/>
      <c r="P1084" s="2"/>
    </row>
    <row r="1085" spans="1:16">
      <c r="A1085" s="13"/>
      <c r="B1085" s="72" t="str">
        <f t="shared" si="222"/>
        <v/>
      </c>
      <c r="C1085" s="69" t="str">
        <f t="shared" si="229"/>
        <v/>
      </c>
      <c r="D1085" s="73" t="str">
        <f t="shared" si="223"/>
        <v/>
      </c>
      <c r="E1085" s="73" t="str">
        <f t="shared" si="224"/>
        <v/>
      </c>
      <c r="F1085" s="73" t="str">
        <f t="shared" si="225"/>
        <v/>
      </c>
      <c r="G1085" s="73" t="str">
        <f t="shared" si="226"/>
        <v/>
      </c>
      <c r="H1085" s="73" t="str">
        <f>IF(M1085=0,"",1+COUNTIF(会員コール!$A$1:$A$198,M1085))</f>
        <v/>
      </c>
      <c r="I1085" s="74"/>
      <c r="J1085" s="74" t="str">
        <f t="shared" si="227"/>
        <v/>
      </c>
      <c r="K1085" s="14"/>
      <c r="L1085" s="15"/>
      <c r="M1085">
        <f t="shared" si="228"/>
        <v>0</v>
      </c>
      <c r="N1085"/>
      <c r="O1085" s="1"/>
      <c r="P1085" s="2"/>
    </row>
    <row r="1086" spans="1:16">
      <c r="A1086" s="13"/>
      <c r="B1086" s="68" t="str">
        <f t="shared" si="222"/>
        <v/>
      </c>
      <c r="C1086" s="69" t="str">
        <f t="shared" si="229"/>
        <v/>
      </c>
      <c r="D1086" s="70" t="str">
        <f t="shared" si="223"/>
        <v/>
      </c>
      <c r="E1086" s="70" t="str">
        <f t="shared" si="224"/>
        <v/>
      </c>
      <c r="F1086" s="70" t="str">
        <f t="shared" si="225"/>
        <v/>
      </c>
      <c r="G1086" s="70" t="str">
        <f t="shared" si="226"/>
        <v/>
      </c>
      <c r="H1086" s="70" t="str">
        <f>IF(M1086=0,"",1+COUNTIF(会員コール!$A$1:$A$198,M1086))</f>
        <v/>
      </c>
      <c r="I1086" s="71"/>
      <c r="J1086" s="71" t="str">
        <f t="shared" si="227"/>
        <v/>
      </c>
      <c r="K1086" s="14"/>
      <c r="L1086" s="15"/>
      <c r="M1086">
        <f t="shared" si="228"/>
        <v>0</v>
      </c>
      <c r="N1086"/>
      <c r="O1086" s="1"/>
      <c r="P1086" s="2"/>
    </row>
    <row r="1087" spans="1:16">
      <c r="A1087" s="13"/>
      <c r="B1087" s="72" t="str">
        <f t="shared" si="222"/>
        <v/>
      </c>
      <c r="C1087" s="69" t="str">
        <f t="shared" si="229"/>
        <v/>
      </c>
      <c r="D1087" s="73" t="str">
        <f t="shared" si="223"/>
        <v/>
      </c>
      <c r="E1087" s="73" t="str">
        <f t="shared" si="224"/>
        <v/>
      </c>
      <c r="F1087" s="73" t="str">
        <f t="shared" si="225"/>
        <v/>
      </c>
      <c r="G1087" s="73" t="str">
        <f t="shared" si="226"/>
        <v/>
      </c>
      <c r="H1087" s="73" t="str">
        <f>IF(M1087=0,"",1+COUNTIF(会員コール!$A$1:$A$198,M1087))</f>
        <v/>
      </c>
      <c r="I1087" s="74"/>
      <c r="J1087" s="74" t="str">
        <f t="shared" si="227"/>
        <v/>
      </c>
      <c r="K1087" s="14"/>
      <c r="L1087" s="15"/>
      <c r="M1087">
        <f t="shared" si="228"/>
        <v>0</v>
      </c>
      <c r="N1087"/>
      <c r="O1087" s="1"/>
      <c r="P1087" s="2"/>
    </row>
    <row r="1088" spans="1:16">
      <c r="A1088" s="13"/>
      <c r="B1088" s="68" t="str">
        <f t="shared" si="222"/>
        <v/>
      </c>
      <c r="C1088" s="69" t="str">
        <f t="shared" si="229"/>
        <v/>
      </c>
      <c r="D1088" s="70" t="str">
        <f t="shared" si="223"/>
        <v/>
      </c>
      <c r="E1088" s="70" t="str">
        <f t="shared" si="224"/>
        <v/>
      </c>
      <c r="F1088" s="70" t="str">
        <f t="shared" si="225"/>
        <v/>
      </c>
      <c r="G1088" s="70" t="str">
        <f t="shared" si="226"/>
        <v/>
      </c>
      <c r="H1088" s="70" t="str">
        <f>IF(M1088=0,"",1+COUNTIF(会員コール!$A$1:$A$198,M1088))</f>
        <v/>
      </c>
      <c r="I1088" s="71"/>
      <c r="J1088" s="71" t="str">
        <f t="shared" si="227"/>
        <v/>
      </c>
      <c r="K1088" s="14"/>
      <c r="L1088" s="15"/>
      <c r="M1088">
        <f t="shared" si="228"/>
        <v>0</v>
      </c>
      <c r="N1088"/>
      <c r="O1088" s="1"/>
      <c r="P1088" s="2"/>
    </row>
    <row r="1089" spans="1:20">
      <c r="A1089" s="13">
        <v>40</v>
      </c>
      <c r="B1089" s="72" t="str">
        <f t="shared" si="222"/>
        <v/>
      </c>
      <c r="C1089" s="69" t="str">
        <f t="shared" si="229"/>
        <v/>
      </c>
      <c r="D1089" s="73" t="str">
        <f t="shared" si="223"/>
        <v/>
      </c>
      <c r="E1089" s="73" t="str">
        <f t="shared" si="224"/>
        <v/>
      </c>
      <c r="F1089" s="73" t="str">
        <f t="shared" si="225"/>
        <v/>
      </c>
      <c r="G1089" s="73" t="str">
        <f t="shared" si="226"/>
        <v/>
      </c>
      <c r="H1089" s="73" t="str">
        <f>IF(M1089=0,"",1+COUNTIF(会員コール!$A$1:$A$198,M1089))</f>
        <v/>
      </c>
      <c r="I1089" s="74"/>
      <c r="J1089" s="74" t="str">
        <f t="shared" si="227"/>
        <v/>
      </c>
      <c r="K1089" s="14"/>
      <c r="L1089" s="15"/>
      <c r="M1089">
        <f t="shared" si="228"/>
        <v>0</v>
      </c>
      <c r="N1089"/>
      <c r="O1089" s="1"/>
      <c r="P1089" s="2"/>
    </row>
    <row r="1090" spans="1:20">
      <c r="A1090" s="13"/>
      <c r="B1090" s="68" t="str">
        <f t="shared" si="222"/>
        <v/>
      </c>
      <c r="C1090" s="69" t="str">
        <f t="shared" si="229"/>
        <v/>
      </c>
      <c r="D1090" s="70" t="str">
        <f t="shared" si="223"/>
        <v/>
      </c>
      <c r="E1090" s="70" t="str">
        <f t="shared" si="224"/>
        <v/>
      </c>
      <c r="F1090" s="70" t="str">
        <f t="shared" si="225"/>
        <v/>
      </c>
      <c r="G1090" s="70" t="str">
        <f t="shared" si="226"/>
        <v/>
      </c>
      <c r="H1090" s="70" t="str">
        <f>IF(M1090=0,"",1+COUNTIF(会員コール!$A$1:$A$198,M1090))</f>
        <v/>
      </c>
      <c r="I1090" s="71"/>
      <c r="J1090" s="71" t="str">
        <f t="shared" si="227"/>
        <v/>
      </c>
      <c r="K1090" s="14"/>
      <c r="L1090" s="15"/>
      <c r="M1090">
        <f t="shared" si="228"/>
        <v>0</v>
      </c>
      <c r="N1090"/>
      <c r="O1090" s="1"/>
      <c r="P1090" s="2"/>
    </row>
    <row r="1091" spans="1:20">
      <c r="A1091" s="13"/>
      <c r="B1091" s="68" t="str">
        <f t="shared" si="222"/>
        <v/>
      </c>
      <c r="C1091" s="69" t="str">
        <f t="shared" si="229"/>
        <v/>
      </c>
      <c r="D1091" s="70" t="str">
        <f t="shared" si="223"/>
        <v/>
      </c>
      <c r="E1091" s="70" t="str">
        <f t="shared" si="224"/>
        <v/>
      </c>
      <c r="F1091" s="70" t="str">
        <f t="shared" si="225"/>
        <v/>
      </c>
      <c r="G1091" s="70" t="str">
        <f t="shared" si="226"/>
        <v/>
      </c>
      <c r="H1091" s="70" t="str">
        <f>IF(M1091=0,"",1+COUNTIF(会員コール!$A$1:$A$198,M1091))</f>
        <v/>
      </c>
      <c r="I1091" s="71"/>
      <c r="J1091" s="71" t="str">
        <f t="shared" si="227"/>
        <v/>
      </c>
      <c r="K1091" s="14"/>
      <c r="L1091" s="15"/>
      <c r="M1091">
        <f t="shared" si="228"/>
        <v>0</v>
      </c>
      <c r="N1091"/>
      <c r="O1091" s="1"/>
      <c r="P1091" s="2"/>
    </row>
    <row r="1092" spans="1:20">
      <c r="A1092" s="13"/>
      <c r="B1092" s="72" t="str">
        <f t="shared" si="222"/>
        <v/>
      </c>
      <c r="C1092" s="69" t="str">
        <f t="shared" si="229"/>
        <v/>
      </c>
      <c r="D1092" s="73" t="str">
        <f t="shared" si="223"/>
        <v/>
      </c>
      <c r="E1092" s="73" t="str">
        <f t="shared" si="224"/>
        <v/>
      </c>
      <c r="F1092" s="73" t="str">
        <f t="shared" si="225"/>
        <v/>
      </c>
      <c r="G1092" s="73" t="str">
        <f t="shared" si="226"/>
        <v/>
      </c>
      <c r="H1092" s="73" t="str">
        <f>IF(M1092=0,"",1+COUNTIF(会員コール!$A$1:$A$198,M1092))</f>
        <v/>
      </c>
      <c r="I1092" s="74"/>
      <c r="J1092" s="74" t="str">
        <f t="shared" si="227"/>
        <v/>
      </c>
      <c r="K1092" s="14"/>
      <c r="L1092" s="15"/>
      <c r="M1092">
        <f t="shared" si="228"/>
        <v>0</v>
      </c>
      <c r="N1092"/>
      <c r="O1092" s="1"/>
      <c r="P1092" s="2"/>
    </row>
    <row r="1093" spans="1:20">
      <c r="A1093" s="13"/>
      <c r="B1093" s="68" t="str">
        <f t="shared" si="222"/>
        <v/>
      </c>
      <c r="C1093" s="69" t="str">
        <f t="shared" si="229"/>
        <v/>
      </c>
      <c r="D1093" s="70" t="str">
        <f t="shared" si="223"/>
        <v/>
      </c>
      <c r="E1093" s="70" t="str">
        <f t="shared" si="224"/>
        <v/>
      </c>
      <c r="F1093" s="70" t="str">
        <f t="shared" si="225"/>
        <v/>
      </c>
      <c r="G1093" s="70" t="str">
        <f t="shared" si="226"/>
        <v/>
      </c>
      <c r="H1093" s="70" t="str">
        <f>IF(M1093=0,"",1+COUNTIF(会員コール!$A$1:$A$198,M1093))</f>
        <v/>
      </c>
      <c r="I1093" s="71"/>
      <c r="J1093" s="71" t="str">
        <f t="shared" si="227"/>
        <v/>
      </c>
      <c r="K1093" s="14"/>
      <c r="L1093" s="15"/>
      <c r="M1093">
        <f t="shared" si="228"/>
        <v>0</v>
      </c>
      <c r="N1093"/>
      <c r="O1093" s="1"/>
      <c r="P1093" s="2"/>
    </row>
    <row r="1094" spans="1:20">
      <c r="A1094" s="13">
        <v>45</v>
      </c>
      <c r="B1094" s="72" t="str">
        <f t="shared" si="222"/>
        <v/>
      </c>
      <c r="C1094" s="69" t="str">
        <f t="shared" si="229"/>
        <v/>
      </c>
      <c r="D1094" s="73" t="str">
        <f t="shared" si="223"/>
        <v/>
      </c>
      <c r="E1094" s="73" t="str">
        <f t="shared" si="224"/>
        <v/>
      </c>
      <c r="F1094" s="73" t="str">
        <f t="shared" si="225"/>
        <v/>
      </c>
      <c r="G1094" s="73" t="str">
        <f t="shared" si="226"/>
        <v/>
      </c>
      <c r="H1094" s="73" t="str">
        <f>IF(M1094=0,"",1+COUNTIF(会員コール!$A$1:$A$198,M1094))</f>
        <v/>
      </c>
      <c r="I1094" s="74"/>
      <c r="J1094" s="74" t="str">
        <f t="shared" si="227"/>
        <v/>
      </c>
      <c r="K1094" s="14"/>
      <c r="L1094" s="15"/>
      <c r="M1094">
        <f t="shared" si="228"/>
        <v>0</v>
      </c>
      <c r="N1094"/>
      <c r="O1094" s="1"/>
      <c r="P1094" s="2"/>
    </row>
    <row r="1095" spans="1:20">
      <c r="A1095" s="13"/>
      <c r="B1095" s="68" t="str">
        <f t="shared" si="222"/>
        <v/>
      </c>
      <c r="C1095" s="69" t="str">
        <f t="shared" si="229"/>
        <v/>
      </c>
      <c r="D1095" s="70" t="str">
        <f t="shared" si="223"/>
        <v/>
      </c>
      <c r="E1095" s="70" t="str">
        <f t="shared" si="224"/>
        <v/>
      </c>
      <c r="F1095" s="70" t="str">
        <f t="shared" si="225"/>
        <v/>
      </c>
      <c r="G1095" s="70" t="str">
        <f t="shared" si="226"/>
        <v/>
      </c>
      <c r="H1095" s="70" t="str">
        <f>IF(M1095=0,"",1+COUNTIF(会員コール!$A$1:$A$198,M1095))</f>
        <v/>
      </c>
      <c r="I1095" s="71"/>
      <c r="J1095" s="71" t="str">
        <f t="shared" si="227"/>
        <v/>
      </c>
      <c r="K1095" s="14"/>
      <c r="L1095" s="15"/>
      <c r="M1095">
        <f t="shared" si="228"/>
        <v>0</v>
      </c>
      <c r="N1095"/>
      <c r="O1095" s="1"/>
      <c r="P1095" s="2"/>
    </row>
    <row r="1096" spans="1:20">
      <c r="A1096" s="13"/>
      <c r="B1096" s="72" t="str">
        <f t="shared" si="222"/>
        <v/>
      </c>
      <c r="C1096" s="69" t="str">
        <f t="shared" si="229"/>
        <v/>
      </c>
      <c r="D1096" s="73" t="str">
        <f t="shared" si="223"/>
        <v/>
      </c>
      <c r="E1096" s="73" t="str">
        <f t="shared" si="224"/>
        <v/>
      </c>
      <c r="F1096" s="73" t="str">
        <f t="shared" si="225"/>
        <v/>
      </c>
      <c r="G1096" s="73" t="str">
        <f t="shared" si="226"/>
        <v/>
      </c>
      <c r="H1096" s="73" t="str">
        <f>IF(M1096=0,"",1+COUNTIF(会員コール!$A$1:$A$198,M1096))</f>
        <v/>
      </c>
      <c r="I1096" s="74"/>
      <c r="J1096" s="74" t="str">
        <f t="shared" si="227"/>
        <v/>
      </c>
      <c r="K1096" s="14"/>
      <c r="L1096" s="15"/>
      <c r="M1096">
        <f t="shared" si="228"/>
        <v>0</v>
      </c>
      <c r="N1096"/>
      <c r="O1096" s="1"/>
      <c r="P1096" s="2"/>
    </row>
    <row r="1097" spans="1:20">
      <c r="A1097" s="13"/>
      <c r="B1097" s="68" t="str">
        <f t="shared" si="222"/>
        <v/>
      </c>
      <c r="C1097" s="69" t="str">
        <f t="shared" si="229"/>
        <v/>
      </c>
      <c r="D1097" s="70" t="str">
        <f t="shared" si="223"/>
        <v/>
      </c>
      <c r="E1097" s="70" t="str">
        <f t="shared" si="224"/>
        <v/>
      </c>
      <c r="F1097" s="70" t="str">
        <f t="shared" si="225"/>
        <v/>
      </c>
      <c r="G1097" s="70" t="str">
        <f t="shared" si="226"/>
        <v/>
      </c>
      <c r="H1097" s="70" t="str">
        <f>IF(M1097=0,"",1+COUNTIF(会員コール!$A$1:$A$198,M1097))</f>
        <v/>
      </c>
      <c r="I1097" s="71"/>
      <c r="J1097" s="71" t="str">
        <f t="shared" si="227"/>
        <v/>
      </c>
      <c r="K1097" s="14"/>
      <c r="L1097" s="15"/>
      <c r="M1097">
        <f t="shared" si="228"/>
        <v>0</v>
      </c>
      <c r="N1097"/>
      <c r="O1097" s="1"/>
      <c r="P1097" s="2"/>
    </row>
    <row r="1098" spans="1:20">
      <c r="A1098" s="13"/>
      <c r="B1098" s="68" t="str">
        <f t="shared" si="222"/>
        <v/>
      </c>
      <c r="C1098" s="69" t="str">
        <f t="shared" si="229"/>
        <v/>
      </c>
      <c r="D1098" s="70" t="str">
        <f t="shared" si="223"/>
        <v/>
      </c>
      <c r="E1098" s="70" t="str">
        <f t="shared" si="224"/>
        <v/>
      </c>
      <c r="F1098" s="70" t="str">
        <f t="shared" si="225"/>
        <v/>
      </c>
      <c r="G1098" s="70" t="str">
        <f t="shared" si="226"/>
        <v/>
      </c>
      <c r="H1098" s="70" t="str">
        <f>IF(M1098=0,"",1+COUNTIF(会員コール!$A$1:$A$198,M1098))</f>
        <v/>
      </c>
      <c r="I1098" s="71"/>
      <c r="J1098" s="71" t="str">
        <f t="shared" si="227"/>
        <v/>
      </c>
      <c r="K1098" s="14"/>
      <c r="L1098" s="15"/>
      <c r="M1098">
        <f t="shared" si="228"/>
        <v>0</v>
      </c>
      <c r="N1098"/>
      <c r="O1098" s="1"/>
      <c r="P1098" s="2"/>
    </row>
    <row r="1099" spans="1:20">
      <c r="A1099" s="13">
        <v>50</v>
      </c>
      <c r="B1099" s="75" t="str">
        <f t="shared" si="222"/>
        <v/>
      </c>
      <c r="C1099" s="76" t="str">
        <f>IF(P1099="","",LEFT(P1099,6))</f>
        <v/>
      </c>
      <c r="D1099" s="77" t="str">
        <f t="shared" si="223"/>
        <v/>
      </c>
      <c r="E1099" s="77" t="str">
        <f t="shared" si="224"/>
        <v/>
      </c>
      <c r="F1099" s="77" t="str">
        <f t="shared" si="225"/>
        <v/>
      </c>
      <c r="G1099" s="77" t="str">
        <f t="shared" si="226"/>
        <v/>
      </c>
      <c r="H1099" s="77" t="str">
        <f>IF(M1099=0,"",1+COUNTIF(会員コール!$A$1:$A$198,M1099))</f>
        <v/>
      </c>
      <c r="I1099" s="78"/>
      <c r="J1099" s="78" t="str">
        <f t="shared" si="227"/>
        <v/>
      </c>
      <c r="K1099" s="14"/>
      <c r="L1099" s="15"/>
      <c r="M1099">
        <f t="shared" si="228"/>
        <v>0</v>
      </c>
      <c r="N1099"/>
      <c r="O1099" s="1"/>
      <c r="P1099" s="2"/>
    </row>
    <row r="1100" spans="1:20">
      <c r="A1100" s="13"/>
      <c r="B1100" s="166" t="s">
        <v>7</v>
      </c>
      <c r="C1100" s="167"/>
      <c r="D1100" s="24">
        <f>50-COUNTBLANK(D1050:D1099)</f>
        <v>0</v>
      </c>
      <c r="E1100" s="20"/>
      <c r="F1100" s="21" t="s">
        <v>7</v>
      </c>
      <c r="G1100" s="19"/>
      <c r="H1100" s="25">
        <f>SUM(H1050:H1099)</f>
        <v>0</v>
      </c>
      <c r="I1100" s="22"/>
      <c r="J1100" s="22"/>
      <c r="K1100" s="14"/>
      <c r="L1100" s="15"/>
      <c r="N1100"/>
      <c r="O1100" s="1"/>
      <c r="P1100" s="2"/>
    </row>
    <row r="1101" spans="1:20" ht="14.25">
      <c r="A1101" s="8"/>
      <c r="B1101" s="168" t="s">
        <v>9</v>
      </c>
      <c r="C1101" s="168"/>
      <c r="D1101" s="168"/>
      <c r="E1101" s="62" t="s">
        <v>135</v>
      </c>
      <c r="F1101" s="50">
        <f>基本データ入力!$B$6</f>
        <v>2016</v>
      </c>
      <c r="G1101" s="169" t="str">
        <f>基本データ入力!$B$4</f>
        <v>第13回　JARL横須賀ｸﾗﾌﾞﾏﾗｿﾝｺﾝﾃｽﾄ</v>
      </c>
      <c r="H1101" s="169"/>
      <c r="I1101" s="169"/>
      <c r="J1101" s="169"/>
      <c r="K1101" s="10"/>
      <c r="L1101" s="8"/>
      <c r="M1101" s="8"/>
      <c r="N1101" s="9"/>
      <c r="O1101" s="8"/>
      <c r="P1101" s="8"/>
      <c r="Q1101" s="8"/>
      <c r="R1101" s="8"/>
      <c r="S1101" s="8"/>
      <c r="T1101" s="8"/>
    </row>
    <row r="1102" spans="1:20">
      <c r="A1102" s="8"/>
      <c r="B1102" s="170" t="s">
        <v>10</v>
      </c>
      <c r="C1102" s="170"/>
      <c r="D1102" s="47" t="str">
        <f>基本データ入力!$B$8</f>
        <v>JA1QRZ</v>
      </c>
      <c r="E1102" s="52" t="s">
        <v>136</v>
      </c>
      <c r="F1102" s="47" t="s">
        <v>287</v>
      </c>
      <c r="G1102" s="171" t="s">
        <v>137</v>
      </c>
      <c r="H1102" s="171"/>
      <c r="I1102" s="171"/>
      <c r="J1102" s="53" t="s">
        <v>401</v>
      </c>
      <c r="K1102" s="10"/>
      <c r="L1102" s="8"/>
      <c r="M1102" s="8"/>
      <c r="N1102" s="9"/>
      <c r="O1102" s="8"/>
      <c r="P1102" s="8"/>
      <c r="Q1102" s="8"/>
      <c r="R1102" s="8"/>
      <c r="S1102" s="8"/>
      <c r="T1102" s="8"/>
    </row>
    <row r="1103" spans="1:20">
      <c r="B1103" s="88" t="s">
        <v>11</v>
      </c>
      <c r="C1103" s="91" t="s">
        <v>411</v>
      </c>
      <c r="D1103" s="88" t="s">
        <v>12</v>
      </c>
      <c r="E1103" s="172" t="s">
        <v>13</v>
      </c>
      <c r="F1103" s="172"/>
      <c r="G1103" s="88" t="s">
        <v>14</v>
      </c>
      <c r="H1103" s="17" t="s">
        <v>15</v>
      </c>
      <c r="I1103" s="88" t="s">
        <v>16</v>
      </c>
      <c r="J1103" s="88" t="s">
        <v>17</v>
      </c>
      <c r="L1103" s="173" t="s">
        <v>134</v>
      </c>
      <c r="M1103" s="174"/>
      <c r="N1103" s="165" t="s">
        <v>31</v>
      </c>
      <c r="O1103" s="165"/>
      <c r="P1103" s="165"/>
      <c r="Q1103" s="165"/>
      <c r="R1103" s="165"/>
      <c r="S1103" s="165"/>
      <c r="T1103" s="165"/>
    </row>
    <row r="1104" spans="1:20">
      <c r="B1104" s="88" t="s">
        <v>8</v>
      </c>
      <c r="C1104" s="91" t="s">
        <v>412</v>
      </c>
      <c r="D1104" s="88" t="s">
        <v>0</v>
      </c>
      <c r="E1104" s="88" t="s">
        <v>1</v>
      </c>
      <c r="F1104" s="88" t="s">
        <v>2</v>
      </c>
      <c r="G1104" s="88" t="s">
        <v>3</v>
      </c>
      <c r="H1104" s="17" t="s">
        <v>4</v>
      </c>
      <c r="I1104" s="88" t="s">
        <v>5</v>
      </c>
      <c r="J1104" s="88" t="s">
        <v>6</v>
      </c>
      <c r="K1104" s="4"/>
      <c r="L1104" s="175"/>
      <c r="M1104" s="176"/>
      <c r="N1104" s="89" t="s">
        <v>33</v>
      </c>
      <c r="O1104" s="89" t="s">
        <v>34</v>
      </c>
      <c r="P1104" s="89" t="s">
        <v>35</v>
      </c>
      <c r="Q1104" s="89" t="s">
        <v>36</v>
      </c>
      <c r="R1104" s="89" t="s">
        <v>37</v>
      </c>
      <c r="S1104" s="89" t="s">
        <v>38</v>
      </c>
      <c r="T1104" s="89" t="s">
        <v>39</v>
      </c>
    </row>
    <row r="1105" spans="1:16">
      <c r="A1105" s="13">
        <v>1</v>
      </c>
      <c r="B1105" s="64" t="str">
        <f t="shared" ref="B1105:B1154" si="230">IF(O1105="","",O1105)</f>
        <v/>
      </c>
      <c r="C1105" s="65" t="str">
        <f>IF(P1105="","",LEFT(P1105,6))</f>
        <v/>
      </c>
      <c r="D1105" s="66" t="str">
        <f t="shared" ref="D1105:D1154" si="231">IF(N1105="","",N1105)</f>
        <v/>
      </c>
      <c r="E1105" s="66" t="str">
        <f t="shared" ref="E1105:E1154" si="232">IF(Q1105="","",Q1105)</f>
        <v/>
      </c>
      <c r="F1105" s="66" t="str">
        <f t="shared" ref="F1105:F1154" si="233">IF(R1105="","",R1105)</f>
        <v/>
      </c>
      <c r="G1105" s="66" t="str">
        <f t="shared" ref="G1105:G1154" si="234">IF(H1105="","",IF(H1105=1,"","M"))</f>
        <v/>
      </c>
      <c r="H1105" s="66" t="str">
        <f>IF(M1105=0,"",1+COUNTIF(会員コール!$A$1:$A$198,M1105))</f>
        <v/>
      </c>
      <c r="I1105" s="67"/>
      <c r="J1105" s="67" t="str">
        <f t="shared" ref="J1105:J1154" si="235">IF(T1105="","",T1105)</f>
        <v/>
      </c>
      <c r="K1105" s="14"/>
      <c r="L1105" s="49"/>
      <c r="M1105">
        <f t="shared" ref="M1105:M1154" si="236">IF(MID(N1105,6,1)="/",LEFT(N1105,5),IF(MID(N1105,7,1)="/",LEFT(N1105,6),N1105))</f>
        <v>0</v>
      </c>
      <c r="N1105"/>
      <c r="O1105" s="1"/>
      <c r="P1105" s="2"/>
    </row>
    <row r="1106" spans="1:16">
      <c r="A1106" s="13"/>
      <c r="B1106" s="68" t="str">
        <f t="shared" si="230"/>
        <v/>
      </c>
      <c r="C1106" s="69" t="str">
        <f>IF(P1106="","",LEFT(P1106,6))</f>
        <v/>
      </c>
      <c r="D1106" s="70" t="str">
        <f t="shared" si="231"/>
        <v/>
      </c>
      <c r="E1106" s="70" t="str">
        <f t="shared" si="232"/>
        <v/>
      </c>
      <c r="F1106" s="70" t="str">
        <f t="shared" si="233"/>
        <v/>
      </c>
      <c r="G1106" s="70" t="str">
        <f t="shared" si="234"/>
        <v/>
      </c>
      <c r="H1106" s="70" t="str">
        <f>IF(M1106=0,"",1+COUNTIF(会員コール!$A$1:$A$198,M1106))</f>
        <v/>
      </c>
      <c r="I1106" s="71"/>
      <c r="J1106" s="71" t="str">
        <f t="shared" si="235"/>
        <v/>
      </c>
      <c r="K1106" s="14"/>
      <c r="L1106" s="49"/>
      <c r="M1106">
        <f t="shared" si="236"/>
        <v>0</v>
      </c>
      <c r="N1106"/>
      <c r="O1106" s="1"/>
      <c r="P1106" s="2"/>
    </row>
    <row r="1107" spans="1:16">
      <c r="A1107" s="13"/>
      <c r="B1107" s="68" t="str">
        <f t="shared" si="230"/>
        <v/>
      </c>
      <c r="C1107" s="69" t="str">
        <f t="shared" ref="C1107:C1153" si="237">IF(P1107="","",LEFT(P1107,6))</f>
        <v/>
      </c>
      <c r="D1107" s="70" t="str">
        <f t="shared" si="231"/>
        <v/>
      </c>
      <c r="E1107" s="70" t="str">
        <f t="shared" si="232"/>
        <v/>
      </c>
      <c r="F1107" s="70" t="str">
        <f t="shared" si="233"/>
        <v/>
      </c>
      <c r="G1107" s="70" t="str">
        <f t="shared" si="234"/>
        <v/>
      </c>
      <c r="H1107" s="70" t="str">
        <f>IF(M1107=0,"",1+COUNTIF(会員コール!$A$1:$A$198,M1107))</f>
        <v/>
      </c>
      <c r="I1107" s="71"/>
      <c r="J1107" s="71" t="str">
        <f t="shared" si="235"/>
        <v/>
      </c>
      <c r="K1107" s="14"/>
      <c r="L1107" s="49"/>
      <c r="M1107">
        <f t="shared" si="236"/>
        <v>0</v>
      </c>
      <c r="N1107"/>
      <c r="O1107" s="1"/>
      <c r="P1107" s="2"/>
    </row>
    <row r="1108" spans="1:16">
      <c r="A1108" s="13"/>
      <c r="B1108" s="68" t="str">
        <f t="shared" si="230"/>
        <v/>
      </c>
      <c r="C1108" s="69" t="str">
        <f t="shared" si="237"/>
        <v/>
      </c>
      <c r="D1108" s="70" t="str">
        <f t="shared" si="231"/>
        <v/>
      </c>
      <c r="E1108" s="70" t="str">
        <f t="shared" si="232"/>
        <v/>
      </c>
      <c r="F1108" s="70" t="str">
        <f t="shared" si="233"/>
        <v/>
      </c>
      <c r="G1108" s="70" t="str">
        <f t="shared" si="234"/>
        <v/>
      </c>
      <c r="H1108" s="70" t="str">
        <f>IF(M1108=0,"",1+COUNTIF(会員コール!$A$1:$A$198,M1108))</f>
        <v/>
      </c>
      <c r="I1108" s="71"/>
      <c r="J1108" s="71" t="str">
        <f t="shared" si="235"/>
        <v/>
      </c>
      <c r="K1108" s="14"/>
      <c r="L1108" s="49"/>
      <c r="M1108">
        <f t="shared" si="236"/>
        <v>0</v>
      </c>
      <c r="N1108"/>
      <c r="O1108" s="1"/>
      <c r="P1108" s="2"/>
    </row>
    <row r="1109" spans="1:16">
      <c r="A1109" s="13">
        <v>5</v>
      </c>
      <c r="B1109" s="68" t="str">
        <f t="shared" si="230"/>
        <v/>
      </c>
      <c r="C1109" s="69" t="str">
        <f t="shared" si="237"/>
        <v/>
      </c>
      <c r="D1109" s="70" t="str">
        <f t="shared" si="231"/>
        <v/>
      </c>
      <c r="E1109" s="70" t="str">
        <f t="shared" si="232"/>
        <v/>
      </c>
      <c r="F1109" s="70" t="str">
        <f t="shared" si="233"/>
        <v/>
      </c>
      <c r="G1109" s="70" t="str">
        <f t="shared" si="234"/>
        <v/>
      </c>
      <c r="H1109" s="70" t="str">
        <f>IF(M1109=0,"",1+COUNTIF(会員コール!$A$1:$A$198,M1109))</f>
        <v/>
      </c>
      <c r="I1109" s="71"/>
      <c r="J1109" s="71" t="str">
        <f t="shared" si="235"/>
        <v/>
      </c>
      <c r="K1109" s="14"/>
      <c r="L1109" s="49"/>
      <c r="M1109">
        <f t="shared" si="236"/>
        <v>0</v>
      </c>
      <c r="N1109"/>
      <c r="O1109" s="1"/>
      <c r="P1109" s="2"/>
    </row>
    <row r="1110" spans="1:16">
      <c r="A1110" s="13"/>
      <c r="B1110" s="68" t="str">
        <f t="shared" si="230"/>
        <v/>
      </c>
      <c r="C1110" s="69" t="str">
        <f t="shared" si="237"/>
        <v/>
      </c>
      <c r="D1110" s="70" t="str">
        <f t="shared" si="231"/>
        <v/>
      </c>
      <c r="E1110" s="70" t="str">
        <f t="shared" si="232"/>
        <v/>
      </c>
      <c r="F1110" s="70" t="str">
        <f t="shared" si="233"/>
        <v/>
      </c>
      <c r="G1110" s="70" t="str">
        <f t="shared" si="234"/>
        <v/>
      </c>
      <c r="H1110" s="70" t="str">
        <f>IF(M1110=0,"",1+COUNTIF(会員コール!$A$1:$A$198,M1110))</f>
        <v/>
      </c>
      <c r="I1110" s="71"/>
      <c r="J1110" s="71" t="str">
        <f t="shared" si="235"/>
        <v/>
      </c>
      <c r="K1110" s="14"/>
      <c r="L1110" s="49"/>
      <c r="M1110">
        <f t="shared" si="236"/>
        <v>0</v>
      </c>
      <c r="N1110"/>
      <c r="O1110" s="1"/>
      <c r="P1110" s="2"/>
    </row>
    <row r="1111" spans="1:16">
      <c r="A1111" s="13"/>
      <c r="B1111" s="68" t="str">
        <f t="shared" si="230"/>
        <v/>
      </c>
      <c r="C1111" s="69" t="str">
        <f t="shared" si="237"/>
        <v/>
      </c>
      <c r="D1111" s="70" t="str">
        <f t="shared" si="231"/>
        <v/>
      </c>
      <c r="E1111" s="70" t="str">
        <f t="shared" si="232"/>
        <v/>
      </c>
      <c r="F1111" s="70" t="str">
        <f t="shared" si="233"/>
        <v/>
      </c>
      <c r="G1111" s="70" t="str">
        <f t="shared" si="234"/>
        <v/>
      </c>
      <c r="H1111" s="70" t="str">
        <f>IF(M1111=0,"",1+COUNTIF(会員コール!$A$1:$A$198,M1111))</f>
        <v/>
      </c>
      <c r="I1111" s="71"/>
      <c r="J1111" s="71" t="str">
        <f t="shared" si="235"/>
        <v/>
      </c>
      <c r="K1111" s="14"/>
      <c r="L1111" s="49"/>
      <c r="M1111">
        <f t="shared" si="236"/>
        <v>0</v>
      </c>
      <c r="N1111"/>
      <c r="O1111" s="1"/>
      <c r="P1111" s="2"/>
    </row>
    <row r="1112" spans="1:16">
      <c r="A1112" s="13"/>
      <c r="B1112" s="68" t="str">
        <f t="shared" si="230"/>
        <v/>
      </c>
      <c r="C1112" s="69" t="str">
        <f t="shared" si="237"/>
        <v/>
      </c>
      <c r="D1112" s="70" t="str">
        <f t="shared" si="231"/>
        <v/>
      </c>
      <c r="E1112" s="70" t="str">
        <f t="shared" si="232"/>
        <v/>
      </c>
      <c r="F1112" s="70" t="str">
        <f t="shared" si="233"/>
        <v/>
      </c>
      <c r="G1112" s="70" t="str">
        <f t="shared" si="234"/>
        <v/>
      </c>
      <c r="H1112" s="70" t="str">
        <f>IF(M1112=0,"",1+COUNTIF(会員コール!$A$1:$A$198,M1112))</f>
        <v/>
      </c>
      <c r="I1112" s="71"/>
      <c r="J1112" s="71" t="str">
        <f t="shared" si="235"/>
        <v/>
      </c>
      <c r="K1112" s="14"/>
      <c r="L1112" s="49"/>
      <c r="M1112">
        <f t="shared" si="236"/>
        <v>0</v>
      </c>
      <c r="N1112"/>
      <c r="O1112" s="1"/>
      <c r="P1112" s="2"/>
    </row>
    <row r="1113" spans="1:16">
      <c r="A1113" s="13"/>
      <c r="B1113" s="68" t="str">
        <f t="shared" si="230"/>
        <v/>
      </c>
      <c r="C1113" s="69" t="str">
        <f t="shared" si="237"/>
        <v/>
      </c>
      <c r="D1113" s="70" t="str">
        <f t="shared" si="231"/>
        <v/>
      </c>
      <c r="E1113" s="70" t="str">
        <f t="shared" si="232"/>
        <v/>
      </c>
      <c r="F1113" s="70" t="str">
        <f t="shared" si="233"/>
        <v/>
      </c>
      <c r="G1113" s="70" t="str">
        <f t="shared" si="234"/>
        <v/>
      </c>
      <c r="H1113" s="70" t="str">
        <f>IF(M1113=0,"",1+COUNTIF(会員コール!$A$1:$A$198,M1113))</f>
        <v/>
      </c>
      <c r="I1113" s="71"/>
      <c r="J1113" s="71" t="str">
        <f t="shared" si="235"/>
        <v/>
      </c>
      <c r="K1113" s="14"/>
      <c r="L1113" s="49"/>
      <c r="M1113">
        <f t="shared" si="236"/>
        <v>0</v>
      </c>
      <c r="N1113"/>
      <c r="O1113" s="1"/>
      <c r="P1113" s="2"/>
    </row>
    <row r="1114" spans="1:16">
      <c r="A1114" s="13">
        <v>10</v>
      </c>
      <c r="B1114" s="68" t="str">
        <f t="shared" si="230"/>
        <v/>
      </c>
      <c r="C1114" s="69" t="str">
        <f t="shared" si="237"/>
        <v/>
      </c>
      <c r="D1114" s="70" t="str">
        <f t="shared" si="231"/>
        <v/>
      </c>
      <c r="E1114" s="70" t="str">
        <f t="shared" si="232"/>
        <v/>
      </c>
      <c r="F1114" s="70" t="str">
        <f t="shared" si="233"/>
        <v/>
      </c>
      <c r="G1114" s="70" t="str">
        <f t="shared" si="234"/>
        <v/>
      </c>
      <c r="H1114" s="70" t="str">
        <f>IF(M1114=0,"",1+COUNTIF(会員コール!$A$1:$A$198,M1114))</f>
        <v/>
      </c>
      <c r="I1114" s="71"/>
      <c r="J1114" s="71" t="str">
        <f t="shared" si="235"/>
        <v/>
      </c>
      <c r="K1114" s="14"/>
      <c r="L1114" s="49"/>
      <c r="M1114">
        <f t="shared" si="236"/>
        <v>0</v>
      </c>
      <c r="N1114"/>
      <c r="O1114" s="1"/>
      <c r="P1114" s="2"/>
    </row>
    <row r="1115" spans="1:16">
      <c r="A1115" s="13"/>
      <c r="B1115" s="68" t="str">
        <f t="shared" si="230"/>
        <v/>
      </c>
      <c r="C1115" s="69" t="str">
        <f t="shared" si="237"/>
        <v/>
      </c>
      <c r="D1115" s="70" t="str">
        <f t="shared" si="231"/>
        <v/>
      </c>
      <c r="E1115" s="70" t="str">
        <f t="shared" si="232"/>
        <v/>
      </c>
      <c r="F1115" s="70" t="str">
        <f t="shared" si="233"/>
        <v/>
      </c>
      <c r="G1115" s="70" t="str">
        <f t="shared" si="234"/>
        <v/>
      </c>
      <c r="H1115" s="70" t="str">
        <f>IF(M1115=0,"",1+COUNTIF(会員コール!$A$1:$A$198,M1115))</f>
        <v/>
      </c>
      <c r="I1115" s="71"/>
      <c r="J1115" s="71" t="str">
        <f t="shared" si="235"/>
        <v/>
      </c>
      <c r="K1115" s="14"/>
      <c r="L1115" s="49"/>
      <c r="M1115">
        <f t="shared" si="236"/>
        <v>0</v>
      </c>
      <c r="N1115"/>
      <c r="O1115" s="1"/>
      <c r="P1115" s="2"/>
    </row>
    <row r="1116" spans="1:16">
      <c r="A1116" s="13"/>
      <c r="B1116" s="68" t="str">
        <f t="shared" si="230"/>
        <v/>
      </c>
      <c r="C1116" s="69" t="str">
        <f t="shared" si="237"/>
        <v/>
      </c>
      <c r="D1116" s="70" t="str">
        <f t="shared" si="231"/>
        <v/>
      </c>
      <c r="E1116" s="70" t="str">
        <f t="shared" si="232"/>
        <v/>
      </c>
      <c r="F1116" s="70" t="str">
        <f t="shared" si="233"/>
        <v/>
      </c>
      <c r="G1116" s="70" t="str">
        <f t="shared" si="234"/>
        <v/>
      </c>
      <c r="H1116" s="70" t="str">
        <f>IF(M1116=0,"",1+COUNTIF(会員コール!$A$1:$A$198,M1116))</f>
        <v/>
      </c>
      <c r="I1116" s="71"/>
      <c r="J1116" s="71" t="str">
        <f t="shared" si="235"/>
        <v/>
      </c>
      <c r="K1116" s="14"/>
      <c r="L1116" s="49"/>
      <c r="M1116">
        <f t="shared" si="236"/>
        <v>0</v>
      </c>
      <c r="N1116"/>
      <c r="O1116" s="1"/>
      <c r="P1116" s="2"/>
    </row>
    <row r="1117" spans="1:16">
      <c r="A1117" s="13"/>
      <c r="B1117" s="68" t="str">
        <f t="shared" si="230"/>
        <v/>
      </c>
      <c r="C1117" s="69" t="str">
        <f t="shared" si="237"/>
        <v/>
      </c>
      <c r="D1117" s="70" t="str">
        <f t="shared" si="231"/>
        <v/>
      </c>
      <c r="E1117" s="70" t="str">
        <f t="shared" si="232"/>
        <v/>
      </c>
      <c r="F1117" s="70" t="str">
        <f t="shared" si="233"/>
        <v/>
      </c>
      <c r="G1117" s="70" t="str">
        <f t="shared" si="234"/>
        <v/>
      </c>
      <c r="H1117" s="70" t="str">
        <f>IF(M1117=0,"",1+COUNTIF(会員コール!$A$1:$A$198,M1117))</f>
        <v/>
      </c>
      <c r="I1117" s="71"/>
      <c r="J1117" s="71" t="str">
        <f t="shared" si="235"/>
        <v/>
      </c>
      <c r="K1117" s="14"/>
      <c r="L1117" s="49"/>
      <c r="M1117">
        <f t="shared" si="236"/>
        <v>0</v>
      </c>
      <c r="N1117"/>
      <c r="O1117" s="1"/>
      <c r="P1117" s="2"/>
    </row>
    <row r="1118" spans="1:16">
      <c r="A1118" s="13"/>
      <c r="B1118" s="68" t="str">
        <f t="shared" si="230"/>
        <v/>
      </c>
      <c r="C1118" s="69" t="str">
        <f t="shared" si="237"/>
        <v/>
      </c>
      <c r="D1118" s="70" t="str">
        <f t="shared" si="231"/>
        <v/>
      </c>
      <c r="E1118" s="70" t="str">
        <f t="shared" si="232"/>
        <v/>
      </c>
      <c r="F1118" s="70" t="str">
        <f t="shared" si="233"/>
        <v/>
      </c>
      <c r="G1118" s="70" t="str">
        <f t="shared" si="234"/>
        <v/>
      </c>
      <c r="H1118" s="70" t="str">
        <f>IF(M1118=0,"",1+COUNTIF(会員コール!$A$1:$A$198,M1118))</f>
        <v/>
      </c>
      <c r="I1118" s="71"/>
      <c r="J1118" s="71" t="str">
        <f t="shared" si="235"/>
        <v/>
      </c>
      <c r="K1118" s="14"/>
      <c r="L1118" s="49"/>
      <c r="M1118">
        <f t="shared" si="236"/>
        <v>0</v>
      </c>
      <c r="N1118"/>
      <c r="O1118" s="1"/>
      <c r="P1118" s="2"/>
    </row>
    <row r="1119" spans="1:16">
      <c r="A1119" s="13">
        <v>15</v>
      </c>
      <c r="B1119" s="68" t="str">
        <f t="shared" si="230"/>
        <v/>
      </c>
      <c r="C1119" s="69" t="str">
        <f t="shared" si="237"/>
        <v/>
      </c>
      <c r="D1119" s="70" t="str">
        <f t="shared" si="231"/>
        <v/>
      </c>
      <c r="E1119" s="70" t="str">
        <f t="shared" si="232"/>
        <v/>
      </c>
      <c r="F1119" s="70" t="str">
        <f t="shared" si="233"/>
        <v/>
      </c>
      <c r="G1119" s="70" t="str">
        <f t="shared" si="234"/>
        <v/>
      </c>
      <c r="H1119" s="70" t="str">
        <f>IF(M1119=0,"",1+COUNTIF(会員コール!$A$1:$A$198,M1119))</f>
        <v/>
      </c>
      <c r="I1119" s="71"/>
      <c r="J1119" s="71" t="str">
        <f t="shared" si="235"/>
        <v/>
      </c>
      <c r="K1119" s="14"/>
      <c r="L1119" s="49"/>
      <c r="M1119">
        <f t="shared" si="236"/>
        <v>0</v>
      </c>
      <c r="N1119"/>
      <c r="O1119" s="1"/>
      <c r="P1119" s="2"/>
    </row>
    <row r="1120" spans="1:16">
      <c r="A1120" s="13"/>
      <c r="B1120" s="68" t="str">
        <f t="shared" si="230"/>
        <v/>
      </c>
      <c r="C1120" s="69" t="str">
        <f t="shared" si="237"/>
        <v/>
      </c>
      <c r="D1120" s="70" t="str">
        <f t="shared" si="231"/>
        <v/>
      </c>
      <c r="E1120" s="70" t="str">
        <f t="shared" si="232"/>
        <v/>
      </c>
      <c r="F1120" s="70" t="str">
        <f t="shared" si="233"/>
        <v/>
      </c>
      <c r="G1120" s="70" t="str">
        <f t="shared" si="234"/>
        <v/>
      </c>
      <c r="H1120" s="70" t="str">
        <f>IF(M1120=0,"",1+COUNTIF(会員コール!$A$1:$A$198,M1120))</f>
        <v/>
      </c>
      <c r="I1120" s="71"/>
      <c r="J1120" s="71" t="str">
        <f t="shared" si="235"/>
        <v/>
      </c>
      <c r="K1120" s="14"/>
      <c r="L1120" s="49"/>
      <c r="M1120">
        <f t="shared" si="236"/>
        <v>0</v>
      </c>
      <c r="N1120"/>
      <c r="O1120" s="1"/>
      <c r="P1120" s="2"/>
    </row>
    <row r="1121" spans="1:16">
      <c r="A1121" s="13"/>
      <c r="B1121" s="68" t="str">
        <f t="shared" si="230"/>
        <v/>
      </c>
      <c r="C1121" s="69" t="str">
        <f t="shared" si="237"/>
        <v/>
      </c>
      <c r="D1121" s="70" t="str">
        <f t="shared" si="231"/>
        <v/>
      </c>
      <c r="E1121" s="70" t="str">
        <f t="shared" si="232"/>
        <v/>
      </c>
      <c r="F1121" s="70" t="str">
        <f t="shared" si="233"/>
        <v/>
      </c>
      <c r="G1121" s="70" t="str">
        <f t="shared" si="234"/>
        <v/>
      </c>
      <c r="H1121" s="70" t="str">
        <f>IF(M1121=0,"",1+COUNTIF(会員コール!$A$1:$A$198,M1121))</f>
        <v/>
      </c>
      <c r="I1121" s="71"/>
      <c r="J1121" s="71" t="str">
        <f t="shared" si="235"/>
        <v/>
      </c>
      <c r="K1121" s="14"/>
      <c r="L1121" s="15"/>
      <c r="M1121">
        <f t="shared" si="236"/>
        <v>0</v>
      </c>
      <c r="N1121"/>
      <c r="O1121" s="1"/>
      <c r="P1121" s="2"/>
    </row>
    <row r="1122" spans="1:16">
      <c r="A1122" s="13"/>
      <c r="B1122" s="72" t="str">
        <f t="shared" si="230"/>
        <v/>
      </c>
      <c r="C1122" s="69" t="str">
        <f t="shared" si="237"/>
        <v/>
      </c>
      <c r="D1122" s="73" t="str">
        <f t="shared" si="231"/>
        <v/>
      </c>
      <c r="E1122" s="73" t="str">
        <f t="shared" si="232"/>
        <v/>
      </c>
      <c r="F1122" s="73" t="str">
        <f t="shared" si="233"/>
        <v/>
      </c>
      <c r="G1122" s="73" t="str">
        <f t="shared" si="234"/>
        <v/>
      </c>
      <c r="H1122" s="73" t="str">
        <f>IF(M1122=0,"",1+COUNTIF(会員コール!$A$1:$A$198,M1122))</f>
        <v/>
      </c>
      <c r="I1122" s="74"/>
      <c r="J1122" s="74" t="str">
        <f t="shared" si="235"/>
        <v/>
      </c>
      <c r="K1122" s="14"/>
      <c r="L1122" s="15"/>
      <c r="M1122">
        <f t="shared" si="236"/>
        <v>0</v>
      </c>
      <c r="N1122"/>
      <c r="O1122" s="1"/>
      <c r="P1122" s="2"/>
    </row>
    <row r="1123" spans="1:16">
      <c r="A1123" s="13"/>
      <c r="B1123" s="68" t="str">
        <f t="shared" si="230"/>
        <v/>
      </c>
      <c r="C1123" s="69" t="str">
        <f t="shared" si="237"/>
        <v/>
      </c>
      <c r="D1123" s="70" t="str">
        <f t="shared" si="231"/>
        <v/>
      </c>
      <c r="E1123" s="70" t="str">
        <f t="shared" si="232"/>
        <v/>
      </c>
      <c r="F1123" s="70" t="str">
        <f t="shared" si="233"/>
        <v/>
      </c>
      <c r="G1123" s="70" t="str">
        <f t="shared" si="234"/>
        <v/>
      </c>
      <c r="H1123" s="70" t="str">
        <f>IF(M1123=0,"",1+COUNTIF(会員コール!$A$1:$A$198,M1123))</f>
        <v/>
      </c>
      <c r="I1123" s="71"/>
      <c r="J1123" s="71" t="str">
        <f t="shared" si="235"/>
        <v/>
      </c>
      <c r="K1123" s="14"/>
      <c r="L1123" s="15"/>
      <c r="M1123">
        <f t="shared" si="236"/>
        <v>0</v>
      </c>
      <c r="N1123"/>
      <c r="O1123" s="1"/>
      <c r="P1123" s="2"/>
    </row>
    <row r="1124" spans="1:16">
      <c r="A1124" s="13">
        <v>20</v>
      </c>
      <c r="B1124" s="68" t="str">
        <f t="shared" si="230"/>
        <v/>
      </c>
      <c r="C1124" s="69" t="str">
        <f t="shared" si="237"/>
        <v/>
      </c>
      <c r="D1124" s="70" t="str">
        <f t="shared" si="231"/>
        <v/>
      </c>
      <c r="E1124" s="70" t="str">
        <f t="shared" si="232"/>
        <v/>
      </c>
      <c r="F1124" s="70" t="str">
        <f t="shared" si="233"/>
        <v/>
      </c>
      <c r="G1124" s="70" t="str">
        <f t="shared" si="234"/>
        <v/>
      </c>
      <c r="H1124" s="70" t="str">
        <f>IF(M1124=0,"",1+COUNTIF(会員コール!$A$1:$A$198,M1124))</f>
        <v/>
      </c>
      <c r="I1124" s="71"/>
      <c r="J1124" s="71" t="str">
        <f t="shared" si="235"/>
        <v/>
      </c>
      <c r="K1124" s="14"/>
      <c r="L1124" s="15"/>
      <c r="M1124">
        <f t="shared" si="236"/>
        <v>0</v>
      </c>
      <c r="N1124"/>
      <c r="O1124" s="1"/>
      <c r="P1124" s="2"/>
    </row>
    <row r="1125" spans="1:16">
      <c r="A1125" s="13"/>
      <c r="B1125" s="68" t="str">
        <f t="shared" si="230"/>
        <v/>
      </c>
      <c r="C1125" s="69" t="str">
        <f t="shared" si="237"/>
        <v/>
      </c>
      <c r="D1125" s="70" t="str">
        <f t="shared" si="231"/>
        <v/>
      </c>
      <c r="E1125" s="70" t="str">
        <f t="shared" si="232"/>
        <v/>
      </c>
      <c r="F1125" s="70" t="str">
        <f t="shared" si="233"/>
        <v/>
      </c>
      <c r="G1125" s="70" t="str">
        <f t="shared" si="234"/>
        <v/>
      </c>
      <c r="H1125" s="70" t="str">
        <f>IF(M1125=0,"",1+COUNTIF(会員コール!$A$1:$A$198,M1125))</f>
        <v/>
      </c>
      <c r="I1125" s="71"/>
      <c r="J1125" s="71" t="str">
        <f t="shared" si="235"/>
        <v/>
      </c>
      <c r="K1125" s="14"/>
      <c r="L1125" s="15"/>
      <c r="M1125">
        <f t="shared" si="236"/>
        <v>0</v>
      </c>
      <c r="N1125"/>
      <c r="O1125" s="1"/>
      <c r="P1125" s="2"/>
    </row>
    <row r="1126" spans="1:16">
      <c r="A1126" s="13"/>
      <c r="B1126" s="68" t="str">
        <f t="shared" si="230"/>
        <v/>
      </c>
      <c r="C1126" s="69" t="str">
        <f t="shared" si="237"/>
        <v/>
      </c>
      <c r="D1126" s="70" t="str">
        <f t="shared" si="231"/>
        <v/>
      </c>
      <c r="E1126" s="70" t="str">
        <f t="shared" si="232"/>
        <v/>
      </c>
      <c r="F1126" s="70" t="str">
        <f t="shared" si="233"/>
        <v/>
      </c>
      <c r="G1126" s="70" t="str">
        <f t="shared" si="234"/>
        <v/>
      </c>
      <c r="H1126" s="70" t="str">
        <f>IF(M1126=0,"",1+COUNTIF(会員コール!$A$1:$A$198,M1126))</f>
        <v/>
      </c>
      <c r="I1126" s="71"/>
      <c r="J1126" s="71" t="str">
        <f t="shared" si="235"/>
        <v/>
      </c>
      <c r="K1126" s="14"/>
      <c r="L1126" s="15"/>
      <c r="M1126">
        <f t="shared" si="236"/>
        <v>0</v>
      </c>
      <c r="N1126"/>
      <c r="O1126" s="1"/>
      <c r="P1126" s="2"/>
    </row>
    <row r="1127" spans="1:16">
      <c r="A1127" s="13"/>
      <c r="B1127" s="68" t="str">
        <f t="shared" si="230"/>
        <v/>
      </c>
      <c r="C1127" s="69" t="str">
        <f t="shared" si="237"/>
        <v/>
      </c>
      <c r="D1127" s="70" t="str">
        <f t="shared" si="231"/>
        <v/>
      </c>
      <c r="E1127" s="70" t="str">
        <f t="shared" si="232"/>
        <v/>
      </c>
      <c r="F1127" s="70" t="str">
        <f t="shared" si="233"/>
        <v/>
      </c>
      <c r="G1127" s="70" t="str">
        <f t="shared" si="234"/>
        <v/>
      </c>
      <c r="H1127" s="70" t="str">
        <f>IF(M1127=0,"",1+COUNTIF(会員コール!$A$1:$A$198,M1127))</f>
        <v/>
      </c>
      <c r="I1127" s="71"/>
      <c r="J1127" s="71" t="str">
        <f t="shared" si="235"/>
        <v/>
      </c>
      <c r="K1127" s="14"/>
      <c r="L1127" s="15"/>
      <c r="M1127">
        <f t="shared" si="236"/>
        <v>0</v>
      </c>
      <c r="N1127"/>
      <c r="O1127" s="1"/>
      <c r="P1127" s="2"/>
    </row>
    <row r="1128" spans="1:16">
      <c r="A1128" s="13"/>
      <c r="B1128" s="68" t="str">
        <f t="shared" si="230"/>
        <v/>
      </c>
      <c r="C1128" s="69" t="str">
        <f t="shared" si="237"/>
        <v/>
      </c>
      <c r="D1128" s="70" t="str">
        <f t="shared" si="231"/>
        <v/>
      </c>
      <c r="E1128" s="70" t="str">
        <f t="shared" si="232"/>
        <v/>
      </c>
      <c r="F1128" s="70" t="str">
        <f t="shared" si="233"/>
        <v/>
      </c>
      <c r="G1128" s="70" t="str">
        <f t="shared" si="234"/>
        <v/>
      </c>
      <c r="H1128" s="70" t="str">
        <f>IF(M1128=0,"",1+COUNTIF(会員コール!$A$1:$A$198,M1128))</f>
        <v/>
      </c>
      <c r="I1128" s="71"/>
      <c r="J1128" s="71" t="str">
        <f t="shared" si="235"/>
        <v/>
      </c>
      <c r="K1128" s="14"/>
      <c r="L1128" s="15"/>
      <c r="M1128">
        <f t="shared" si="236"/>
        <v>0</v>
      </c>
      <c r="N1128"/>
      <c r="O1128" s="1"/>
      <c r="P1128" s="2"/>
    </row>
    <row r="1129" spans="1:16">
      <c r="A1129" s="13">
        <v>25</v>
      </c>
      <c r="B1129" s="68" t="str">
        <f t="shared" si="230"/>
        <v/>
      </c>
      <c r="C1129" s="69" t="str">
        <f t="shared" si="237"/>
        <v/>
      </c>
      <c r="D1129" s="70" t="str">
        <f t="shared" si="231"/>
        <v/>
      </c>
      <c r="E1129" s="70" t="str">
        <f t="shared" si="232"/>
        <v/>
      </c>
      <c r="F1129" s="70" t="str">
        <f t="shared" si="233"/>
        <v/>
      </c>
      <c r="G1129" s="70" t="str">
        <f t="shared" si="234"/>
        <v/>
      </c>
      <c r="H1129" s="70" t="str">
        <f>IF(M1129=0,"",1+COUNTIF(会員コール!$A$1:$A$198,M1129))</f>
        <v/>
      </c>
      <c r="I1129" s="71"/>
      <c r="J1129" s="71" t="str">
        <f t="shared" si="235"/>
        <v/>
      </c>
      <c r="K1129" s="14"/>
      <c r="L1129" s="15"/>
      <c r="M1129">
        <f t="shared" si="236"/>
        <v>0</v>
      </c>
      <c r="N1129"/>
      <c r="O1129" s="1"/>
      <c r="P1129" s="2"/>
    </row>
    <row r="1130" spans="1:16">
      <c r="A1130" s="13"/>
      <c r="B1130" s="72" t="str">
        <f t="shared" si="230"/>
        <v/>
      </c>
      <c r="C1130" s="69" t="str">
        <f t="shared" si="237"/>
        <v/>
      </c>
      <c r="D1130" s="73" t="str">
        <f t="shared" si="231"/>
        <v/>
      </c>
      <c r="E1130" s="73" t="str">
        <f t="shared" si="232"/>
        <v/>
      </c>
      <c r="F1130" s="73" t="str">
        <f t="shared" si="233"/>
        <v/>
      </c>
      <c r="G1130" s="73" t="str">
        <f t="shared" si="234"/>
        <v/>
      </c>
      <c r="H1130" s="73" t="str">
        <f>IF(M1130=0,"",1+COUNTIF(会員コール!$A$1:$A$198,M1130))</f>
        <v/>
      </c>
      <c r="I1130" s="74"/>
      <c r="J1130" s="74" t="str">
        <f t="shared" si="235"/>
        <v/>
      </c>
      <c r="K1130" s="14"/>
      <c r="L1130" s="15"/>
      <c r="M1130">
        <f t="shared" si="236"/>
        <v>0</v>
      </c>
      <c r="N1130"/>
      <c r="O1130" s="1"/>
      <c r="P1130" s="2"/>
    </row>
    <row r="1131" spans="1:16">
      <c r="A1131" s="13"/>
      <c r="B1131" s="68" t="str">
        <f t="shared" si="230"/>
        <v/>
      </c>
      <c r="C1131" s="69" t="str">
        <f t="shared" si="237"/>
        <v/>
      </c>
      <c r="D1131" s="70" t="str">
        <f t="shared" si="231"/>
        <v/>
      </c>
      <c r="E1131" s="70" t="str">
        <f t="shared" si="232"/>
        <v/>
      </c>
      <c r="F1131" s="70" t="str">
        <f t="shared" si="233"/>
        <v/>
      </c>
      <c r="G1131" s="70" t="str">
        <f t="shared" si="234"/>
        <v/>
      </c>
      <c r="H1131" s="70" t="str">
        <f>IF(M1131=0,"",1+COUNTIF(会員コール!$A$1:$A$198,M1131))</f>
        <v/>
      </c>
      <c r="I1131" s="71"/>
      <c r="J1131" s="71" t="str">
        <f t="shared" si="235"/>
        <v/>
      </c>
      <c r="K1131" s="14"/>
      <c r="L1131" s="15"/>
      <c r="M1131">
        <f t="shared" si="236"/>
        <v>0</v>
      </c>
      <c r="N1131"/>
      <c r="O1131" s="1"/>
      <c r="P1131" s="2"/>
    </row>
    <row r="1132" spans="1:16">
      <c r="A1132" s="13"/>
      <c r="B1132" s="72" t="str">
        <f t="shared" si="230"/>
        <v/>
      </c>
      <c r="C1132" s="69" t="str">
        <f t="shared" si="237"/>
        <v/>
      </c>
      <c r="D1132" s="73" t="str">
        <f t="shared" si="231"/>
        <v/>
      </c>
      <c r="E1132" s="73" t="str">
        <f t="shared" si="232"/>
        <v/>
      </c>
      <c r="F1132" s="73" t="str">
        <f t="shared" si="233"/>
        <v/>
      </c>
      <c r="G1132" s="73" t="str">
        <f t="shared" si="234"/>
        <v/>
      </c>
      <c r="H1132" s="73" t="str">
        <f>IF(M1132=0,"",1+COUNTIF(会員コール!$A$1:$A$198,M1132))</f>
        <v/>
      </c>
      <c r="I1132" s="74"/>
      <c r="J1132" s="74" t="str">
        <f t="shared" si="235"/>
        <v/>
      </c>
      <c r="K1132" s="14"/>
      <c r="L1132" s="15"/>
      <c r="M1132">
        <f t="shared" si="236"/>
        <v>0</v>
      </c>
      <c r="N1132"/>
      <c r="O1132" s="1"/>
      <c r="P1132" s="2"/>
    </row>
    <row r="1133" spans="1:16">
      <c r="A1133" s="13"/>
      <c r="B1133" s="68" t="str">
        <f t="shared" si="230"/>
        <v/>
      </c>
      <c r="C1133" s="69" t="str">
        <f t="shared" si="237"/>
        <v/>
      </c>
      <c r="D1133" s="70" t="str">
        <f t="shared" si="231"/>
        <v/>
      </c>
      <c r="E1133" s="70" t="str">
        <f t="shared" si="232"/>
        <v/>
      </c>
      <c r="F1133" s="70" t="str">
        <f t="shared" si="233"/>
        <v/>
      </c>
      <c r="G1133" s="70" t="str">
        <f t="shared" si="234"/>
        <v/>
      </c>
      <c r="H1133" s="70" t="str">
        <f>IF(M1133=0,"",1+COUNTIF(会員コール!$A$1:$A$198,M1133))</f>
        <v/>
      </c>
      <c r="I1133" s="71"/>
      <c r="J1133" s="71" t="str">
        <f t="shared" si="235"/>
        <v/>
      </c>
      <c r="K1133" s="14"/>
      <c r="L1133" s="15"/>
      <c r="M1133">
        <f t="shared" si="236"/>
        <v>0</v>
      </c>
      <c r="N1133"/>
      <c r="O1133" s="1"/>
      <c r="P1133" s="2"/>
    </row>
    <row r="1134" spans="1:16">
      <c r="A1134" s="13">
        <v>30</v>
      </c>
      <c r="B1134" s="72" t="str">
        <f t="shared" si="230"/>
        <v/>
      </c>
      <c r="C1134" s="69" t="str">
        <f t="shared" si="237"/>
        <v/>
      </c>
      <c r="D1134" s="73" t="str">
        <f t="shared" si="231"/>
        <v/>
      </c>
      <c r="E1134" s="73" t="str">
        <f t="shared" si="232"/>
        <v/>
      </c>
      <c r="F1134" s="73" t="str">
        <f t="shared" si="233"/>
        <v/>
      </c>
      <c r="G1134" s="73" t="str">
        <f t="shared" si="234"/>
        <v/>
      </c>
      <c r="H1134" s="73" t="str">
        <f>IF(M1134=0,"",1+COUNTIF(会員コール!$A$1:$A$198,M1134))</f>
        <v/>
      </c>
      <c r="I1134" s="74"/>
      <c r="J1134" s="74" t="str">
        <f t="shared" si="235"/>
        <v/>
      </c>
      <c r="K1134" s="14"/>
      <c r="L1134" s="15"/>
      <c r="M1134">
        <f t="shared" si="236"/>
        <v>0</v>
      </c>
      <c r="N1134"/>
      <c r="O1134" s="1"/>
      <c r="P1134" s="2"/>
    </row>
    <row r="1135" spans="1:16">
      <c r="A1135" s="13"/>
      <c r="B1135" s="68" t="str">
        <f t="shared" si="230"/>
        <v/>
      </c>
      <c r="C1135" s="69" t="str">
        <f t="shared" si="237"/>
        <v/>
      </c>
      <c r="D1135" s="70" t="str">
        <f t="shared" si="231"/>
        <v/>
      </c>
      <c r="E1135" s="70" t="str">
        <f t="shared" si="232"/>
        <v/>
      </c>
      <c r="F1135" s="70" t="str">
        <f t="shared" si="233"/>
        <v/>
      </c>
      <c r="G1135" s="70" t="str">
        <f t="shared" si="234"/>
        <v/>
      </c>
      <c r="H1135" s="70" t="str">
        <f>IF(M1135=0,"",1+COUNTIF(会員コール!$A$1:$A$198,M1135))</f>
        <v/>
      </c>
      <c r="I1135" s="71"/>
      <c r="J1135" s="71" t="str">
        <f t="shared" si="235"/>
        <v/>
      </c>
      <c r="K1135" s="14"/>
      <c r="L1135" s="15"/>
      <c r="M1135">
        <f t="shared" si="236"/>
        <v>0</v>
      </c>
      <c r="N1135"/>
      <c r="O1135" s="1"/>
      <c r="P1135" s="2"/>
    </row>
    <row r="1136" spans="1:16">
      <c r="A1136" s="13"/>
      <c r="B1136" s="72" t="str">
        <f t="shared" si="230"/>
        <v/>
      </c>
      <c r="C1136" s="69" t="str">
        <f t="shared" si="237"/>
        <v/>
      </c>
      <c r="D1136" s="73" t="str">
        <f t="shared" si="231"/>
        <v/>
      </c>
      <c r="E1136" s="73" t="str">
        <f t="shared" si="232"/>
        <v/>
      </c>
      <c r="F1136" s="73" t="str">
        <f t="shared" si="233"/>
        <v/>
      </c>
      <c r="G1136" s="73" t="str">
        <f t="shared" si="234"/>
        <v/>
      </c>
      <c r="H1136" s="73" t="str">
        <f>IF(M1136=0,"",1+COUNTIF(会員コール!$A$1:$A$198,M1136))</f>
        <v/>
      </c>
      <c r="I1136" s="74"/>
      <c r="J1136" s="74" t="str">
        <f t="shared" si="235"/>
        <v/>
      </c>
      <c r="K1136" s="14"/>
      <c r="L1136" s="15"/>
      <c r="M1136">
        <f t="shared" si="236"/>
        <v>0</v>
      </c>
      <c r="N1136"/>
      <c r="O1136" s="1"/>
      <c r="P1136" s="2"/>
    </row>
    <row r="1137" spans="1:16">
      <c r="A1137" s="13"/>
      <c r="B1137" s="68" t="str">
        <f t="shared" si="230"/>
        <v/>
      </c>
      <c r="C1137" s="69" t="str">
        <f t="shared" si="237"/>
        <v/>
      </c>
      <c r="D1137" s="70" t="str">
        <f t="shared" si="231"/>
        <v/>
      </c>
      <c r="E1137" s="70" t="str">
        <f t="shared" si="232"/>
        <v/>
      </c>
      <c r="F1137" s="70" t="str">
        <f t="shared" si="233"/>
        <v/>
      </c>
      <c r="G1137" s="70" t="str">
        <f t="shared" si="234"/>
        <v/>
      </c>
      <c r="H1137" s="70" t="str">
        <f>IF(M1137=0,"",1+COUNTIF(会員コール!$A$1:$A$198,M1137))</f>
        <v/>
      </c>
      <c r="I1137" s="71"/>
      <c r="J1137" s="71" t="str">
        <f t="shared" si="235"/>
        <v/>
      </c>
      <c r="K1137" s="14"/>
      <c r="L1137" s="15"/>
      <c r="M1137">
        <f t="shared" si="236"/>
        <v>0</v>
      </c>
      <c r="N1137"/>
      <c r="O1137" s="1"/>
      <c r="P1137" s="2"/>
    </row>
    <row r="1138" spans="1:16">
      <c r="A1138" s="13"/>
      <c r="B1138" s="72" t="str">
        <f t="shared" si="230"/>
        <v/>
      </c>
      <c r="C1138" s="69" t="str">
        <f t="shared" si="237"/>
        <v/>
      </c>
      <c r="D1138" s="73" t="str">
        <f t="shared" si="231"/>
        <v/>
      </c>
      <c r="E1138" s="73" t="str">
        <f t="shared" si="232"/>
        <v/>
      </c>
      <c r="F1138" s="73" t="str">
        <f t="shared" si="233"/>
        <v/>
      </c>
      <c r="G1138" s="73" t="str">
        <f t="shared" si="234"/>
        <v/>
      </c>
      <c r="H1138" s="73" t="str">
        <f>IF(M1138=0,"",1+COUNTIF(会員コール!$A$1:$A$198,M1138))</f>
        <v/>
      </c>
      <c r="I1138" s="74"/>
      <c r="J1138" s="74" t="str">
        <f t="shared" si="235"/>
        <v/>
      </c>
      <c r="K1138" s="14"/>
      <c r="L1138" s="15"/>
      <c r="M1138">
        <f t="shared" si="236"/>
        <v>0</v>
      </c>
      <c r="N1138"/>
      <c r="O1138" s="1"/>
      <c r="P1138" s="2"/>
    </row>
    <row r="1139" spans="1:16">
      <c r="A1139" s="13">
        <v>35</v>
      </c>
      <c r="B1139" s="68" t="str">
        <f t="shared" si="230"/>
        <v/>
      </c>
      <c r="C1139" s="69" t="str">
        <f t="shared" si="237"/>
        <v/>
      </c>
      <c r="D1139" s="70" t="str">
        <f t="shared" si="231"/>
        <v/>
      </c>
      <c r="E1139" s="70" t="str">
        <f t="shared" si="232"/>
        <v/>
      </c>
      <c r="F1139" s="70" t="str">
        <f t="shared" si="233"/>
        <v/>
      </c>
      <c r="G1139" s="70" t="str">
        <f t="shared" si="234"/>
        <v/>
      </c>
      <c r="H1139" s="70" t="str">
        <f>IF(M1139=0,"",1+COUNTIF(会員コール!$A$1:$A$198,M1139))</f>
        <v/>
      </c>
      <c r="I1139" s="71"/>
      <c r="J1139" s="71" t="str">
        <f t="shared" si="235"/>
        <v/>
      </c>
      <c r="K1139" s="14"/>
      <c r="L1139" s="15"/>
      <c r="M1139">
        <f t="shared" si="236"/>
        <v>0</v>
      </c>
      <c r="N1139"/>
      <c r="O1139" s="1"/>
      <c r="P1139" s="2"/>
    </row>
    <row r="1140" spans="1:16">
      <c r="A1140" s="13"/>
      <c r="B1140" s="72" t="str">
        <f t="shared" si="230"/>
        <v/>
      </c>
      <c r="C1140" s="69" t="str">
        <f t="shared" si="237"/>
        <v/>
      </c>
      <c r="D1140" s="73" t="str">
        <f t="shared" si="231"/>
        <v/>
      </c>
      <c r="E1140" s="73" t="str">
        <f t="shared" si="232"/>
        <v/>
      </c>
      <c r="F1140" s="73" t="str">
        <f t="shared" si="233"/>
        <v/>
      </c>
      <c r="G1140" s="73" t="str">
        <f t="shared" si="234"/>
        <v/>
      </c>
      <c r="H1140" s="73" t="str">
        <f>IF(M1140=0,"",1+COUNTIF(会員コール!$A$1:$A$198,M1140))</f>
        <v/>
      </c>
      <c r="I1140" s="74"/>
      <c r="J1140" s="74" t="str">
        <f t="shared" si="235"/>
        <v/>
      </c>
      <c r="K1140" s="14"/>
      <c r="L1140" s="15"/>
      <c r="M1140">
        <f t="shared" si="236"/>
        <v>0</v>
      </c>
      <c r="N1140"/>
      <c r="O1140" s="1"/>
      <c r="P1140" s="2"/>
    </row>
    <row r="1141" spans="1:16">
      <c r="A1141" s="13"/>
      <c r="B1141" s="68" t="str">
        <f t="shared" si="230"/>
        <v/>
      </c>
      <c r="C1141" s="69" t="str">
        <f t="shared" si="237"/>
        <v/>
      </c>
      <c r="D1141" s="70" t="str">
        <f t="shared" si="231"/>
        <v/>
      </c>
      <c r="E1141" s="70" t="str">
        <f t="shared" si="232"/>
        <v/>
      </c>
      <c r="F1141" s="70" t="str">
        <f t="shared" si="233"/>
        <v/>
      </c>
      <c r="G1141" s="70" t="str">
        <f t="shared" si="234"/>
        <v/>
      </c>
      <c r="H1141" s="70" t="str">
        <f>IF(M1141=0,"",1+COUNTIF(会員コール!$A$1:$A$198,M1141))</f>
        <v/>
      </c>
      <c r="I1141" s="71"/>
      <c r="J1141" s="71" t="str">
        <f t="shared" si="235"/>
        <v/>
      </c>
      <c r="K1141" s="14"/>
      <c r="L1141" s="15"/>
      <c r="M1141">
        <f t="shared" si="236"/>
        <v>0</v>
      </c>
      <c r="N1141"/>
      <c r="O1141" s="1"/>
      <c r="P1141" s="2"/>
    </row>
    <row r="1142" spans="1:16">
      <c r="A1142" s="13"/>
      <c r="B1142" s="72" t="str">
        <f t="shared" si="230"/>
        <v/>
      </c>
      <c r="C1142" s="69" t="str">
        <f t="shared" si="237"/>
        <v/>
      </c>
      <c r="D1142" s="73" t="str">
        <f t="shared" si="231"/>
        <v/>
      </c>
      <c r="E1142" s="73" t="str">
        <f t="shared" si="232"/>
        <v/>
      </c>
      <c r="F1142" s="73" t="str">
        <f t="shared" si="233"/>
        <v/>
      </c>
      <c r="G1142" s="73" t="str">
        <f t="shared" si="234"/>
        <v/>
      </c>
      <c r="H1142" s="73" t="str">
        <f>IF(M1142=0,"",1+COUNTIF(会員コール!$A$1:$A$198,M1142))</f>
        <v/>
      </c>
      <c r="I1142" s="74"/>
      <c r="J1142" s="74" t="str">
        <f t="shared" si="235"/>
        <v/>
      </c>
      <c r="K1142" s="14"/>
      <c r="L1142" s="15"/>
      <c r="M1142">
        <f t="shared" si="236"/>
        <v>0</v>
      </c>
      <c r="N1142"/>
      <c r="O1142" s="1"/>
      <c r="P1142" s="2"/>
    </row>
    <row r="1143" spans="1:16">
      <c r="A1143" s="13"/>
      <c r="B1143" s="68" t="str">
        <f t="shared" si="230"/>
        <v/>
      </c>
      <c r="C1143" s="69" t="str">
        <f t="shared" si="237"/>
        <v/>
      </c>
      <c r="D1143" s="70" t="str">
        <f t="shared" si="231"/>
        <v/>
      </c>
      <c r="E1143" s="70" t="str">
        <f t="shared" si="232"/>
        <v/>
      </c>
      <c r="F1143" s="70" t="str">
        <f t="shared" si="233"/>
        <v/>
      </c>
      <c r="G1143" s="70" t="str">
        <f t="shared" si="234"/>
        <v/>
      </c>
      <c r="H1143" s="70" t="str">
        <f>IF(M1143=0,"",1+COUNTIF(会員コール!$A$1:$A$198,M1143))</f>
        <v/>
      </c>
      <c r="I1143" s="71"/>
      <c r="J1143" s="71" t="str">
        <f t="shared" si="235"/>
        <v/>
      </c>
      <c r="K1143" s="14"/>
      <c r="L1143" s="15"/>
      <c r="M1143">
        <f t="shared" si="236"/>
        <v>0</v>
      </c>
      <c r="N1143"/>
      <c r="O1143" s="1"/>
      <c r="P1143" s="2"/>
    </row>
    <row r="1144" spans="1:16">
      <c r="A1144" s="13">
        <v>40</v>
      </c>
      <c r="B1144" s="72" t="str">
        <f t="shared" si="230"/>
        <v/>
      </c>
      <c r="C1144" s="69" t="str">
        <f t="shared" si="237"/>
        <v/>
      </c>
      <c r="D1144" s="73" t="str">
        <f t="shared" si="231"/>
        <v/>
      </c>
      <c r="E1144" s="73" t="str">
        <f t="shared" si="232"/>
        <v/>
      </c>
      <c r="F1144" s="73" t="str">
        <f t="shared" si="233"/>
        <v/>
      </c>
      <c r="G1144" s="73" t="str">
        <f t="shared" si="234"/>
        <v/>
      </c>
      <c r="H1144" s="73" t="str">
        <f>IF(M1144=0,"",1+COUNTIF(会員コール!$A$1:$A$198,M1144))</f>
        <v/>
      </c>
      <c r="I1144" s="74"/>
      <c r="J1144" s="74" t="str">
        <f t="shared" si="235"/>
        <v/>
      </c>
      <c r="K1144" s="14"/>
      <c r="L1144" s="15"/>
      <c r="M1144">
        <f t="shared" si="236"/>
        <v>0</v>
      </c>
      <c r="N1144"/>
      <c r="O1144" s="1"/>
      <c r="P1144" s="2"/>
    </row>
    <row r="1145" spans="1:16">
      <c r="A1145" s="13"/>
      <c r="B1145" s="68" t="str">
        <f t="shared" si="230"/>
        <v/>
      </c>
      <c r="C1145" s="69" t="str">
        <f t="shared" si="237"/>
        <v/>
      </c>
      <c r="D1145" s="70" t="str">
        <f t="shared" si="231"/>
        <v/>
      </c>
      <c r="E1145" s="70" t="str">
        <f t="shared" si="232"/>
        <v/>
      </c>
      <c r="F1145" s="70" t="str">
        <f t="shared" si="233"/>
        <v/>
      </c>
      <c r="G1145" s="70" t="str">
        <f t="shared" si="234"/>
        <v/>
      </c>
      <c r="H1145" s="70" t="str">
        <f>IF(M1145=0,"",1+COUNTIF(会員コール!$A$1:$A$198,M1145))</f>
        <v/>
      </c>
      <c r="I1145" s="71"/>
      <c r="J1145" s="71" t="str">
        <f t="shared" si="235"/>
        <v/>
      </c>
      <c r="K1145" s="14"/>
      <c r="L1145" s="15"/>
      <c r="M1145">
        <f t="shared" si="236"/>
        <v>0</v>
      </c>
      <c r="N1145"/>
      <c r="O1145" s="1"/>
      <c r="P1145" s="2"/>
    </row>
    <row r="1146" spans="1:16">
      <c r="A1146" s="13"/>
      <c r="B1146" s="68" t="str">
        <f t="shared" si="230"/>
        <v/>
      </c>
      <c r="C1146" s="69" t="str">
        <f t="shared" si="237"/>
        <v/>
      </c>
      <c r="D1146" s="70" t="str">
        <f t="shared" si="231"/>
        <v/>
      </c>
      <c r="E1146" s="70" t="str">
        <f t="shared" si="232"/>
        <v/>
      </c>
      <c r="F1146" s="70" t="str">
        <f t="shared" si="233"/>
        <v/>
      </c>
      <c r="G1146" s="70" t="str">
        <f t="shared" si="234"/>
        <v/>
      </c>
      <c r="H1146" s="70" t="str">
        <f>IF(M1146=0,"",1+COUNTIF(会員コール!$A$1:$A$198,M1146))</f>
        <v/>
      </c>
      <c r="I1146" s="71"/>
      <c r="J1146" s="71" t="str">
        <f t="shared" si="235"/>
        <v/>
      </c>
      <c r="K1146" s="14"/>
      <c r="L1146" s="15"/>
      <c r="M1146">
        <f t="shared" si="236"/>
        <v>0</v>
      </c>
      <c r="N1146"/>
      <c r="O1146" s="1"/>
      <c r="P1146" s="2"/>
    </row>
    <row r="1147" spans="1:16">
      <c r="A1147" s="13"/>
      <c r="B1147" s="72" t="str">
        <f t="shared" si="230"/>
        <v/>
      </c>
      <c r="C1147" s="69" t="str">
        <f t="shared" si="237"/>
        <v/>
      </c>
      <c r="D1147" s="73" t="str">
        <f t="shared" si="231"/>
        <v/>
      </c>
      <c r="E1147" s="73" t="str">
        <f t="shared" si="232"/>
        <v/>
      </c>
      <c r="F1147" s="73" t="str">
        <f t="shared" si="233"/>
        <v/>
      </c>
      <c r="G1147" s="73" t="str">
        <f t="shared" si="234"/>
        <v/>
      </c>
      <c r="H1147" s="73" t="str">
        <f>IF(M1147=0,"",1+COUNTIF(会員コール!$A$1:$A$198,M1147))</f>
        <v/>
      </c>
      <c r="I1147" s="74"/>
      <c r="J1147" s="74" t="str">
        <f t="shared" si="235"/>
        <v/>
      </c>
      <c r="K1147" s="14"/>
      <c r="L1147" s="15"/>
      <c r="M1147">
        <f t="shared" si="236"/>
        <v>0</v>
      </c>
      <c r="N1147"/>
      <c r="O1147" s="1"/>
      <c r="P1147" s="2"/>
    </row>
    <row r="1148" spans="1:16">
      <c r="A1148" s="13"/>
      <c r="B1148" s="68" t="str">
        <f t="shared" si="230"/>
        <v/>
      </c>
      <c r="C1148" s="69" t="str">
        <f t="shared" si="237"/>
        <v/>
      </c>
      <c r="D1148" s="70" t="str">
        <f t="shared" si="231"/>
        <v/>
      </c>
      <c r="E1148" s="70" t="str">
        <f t="shared" si="232"/>
        <v/>
      </c>
      <c r="F1148" s="70" t="str">
        <f t="shared" si="233"/>
        <v/>
      </c>
      <c r="G1148" s="70" t="str">
        <f t="shared" si="234"/>
        <v/>
      </c>
      <c r="H1148" s="70" t="str">
        <f>IF(M1148=0,"",1+COUNTIF(会員コール!$A$1:$A$198,M1148))</f>
        <v/>
      </c>
      <c r="I1148" s="71"/>
      <c r="J1148" s="71" t="str">
        <f t="shared" si="235"/>
        <v/>
      </c>
      <c r="K1148" s="14"/>
      <c r="L1148" s="15"/>
      <c r="M1148">
        <f t="shared" si="236"/>
        <v>0</v>
      </c>
      <c r="N1148"/>
      <c r="O1148" s="1"/>
      <c r="P1148" s="2"/>
    </row>
    <row r="1149" spans="1:16">
      <c r="A1149" s="13">
        <v>45</v>
      </c>
      <c r="B1149" s="72" t="str">
        <f t="shared" si="230"/>
        <v/>
      </c>
      <c r="C1149" s="69" t="str">
        <f t="shared" si="237"/>
        <v/>
      </c>
      <c r="D1149" s="73" t="str">
        <f t="shared" si="231"/>
        <v/>
      </c>
      <c r="E1149" s="73" t="str">
        <f t="shared" si="232"/>
        <v/>
      </c>
      <c r="F1149" s="73" t="str">
        <f t="shared" si="233"/>
        <v/>
      </c>
      <c r="G1149" s="73" t="str">
        <f t="shared" si="234"/>
        <v/>
      </c>
      <c r="H1149" s="73" t="str">
        <f>IF(M1149=0,"",1+COUNTIF(会員コール!$A$1:$A$198,M1149))</f>
        <v/>
      </c>
      <c r="I1149" s="74"/>
      <c r="J1149" s="74" t="str">
        <f t="shared" si="235"/>
        <v/>
      </c>
      <c r="K1149" s="14"/>
      <c r="L1149" s="15"/>
      <c r="M1149">
        <f t="shared" si="236"/>
        <v>0</v>
      </c>
      <c r="N1149"/>
      <c r="O1149" s="1"/>
      <c r="P1149" s="2"/>
    </row>
    <row r="1150" spans="1:16">
      <c r="A1150" s="13"/>
      <c r="B1150" s="68" t="str">
        <f t="shared" si="230"/>
        <v/>
      </c>
      <c r="C1150" s="69" t="str">
        <f t="shared" si="237"/>
        <v/>
      </c>
      <c r="D1150" s="70" t="str">
        <f t="shared" si="231"/>
        <v/>
      </c>
      <c r="E1150" s="70" t="str">
        <f t="shared" si="232"/>
        <v/>
      </c>
      <c r="F1150" s="70" t="str">
        <f t="shared" si="233"/>
        <v/>
      </c>
      <c r="G1150" s="70" t="str">
        <f t="shared" si="234"/>
        <v/>
      </c>
      <c r="H1150" s="70" t="str">
        <f>IF(M1150=0,"",1+COUNTIF(会員コール!$A$1:$A$198,M1150))</f>
        <v/>
      </c>
      <c r="I1150" s="71"/>
      <c r="J1150" s="71" t="str">
        <f t="shared" si="235"/>
        <v/>
      </c>
      <c r="K1150" s="14"/>
      <c r="L1150" s="15"/>
      <c r="M1150">
        <f t="shared" si="236"/>
        <v>0</v>
      </c>
      <c r="N1150"/>
      <c r="O1150" s="1"/>
      <c r="P1150" s="2"/>
    </row>
    <row r="1151" spans="1:16">
      <c r="A1151" s="13"/>
      <c r="B1151" s="72" t="str">
        <f t="shared" si="230"/>
        <v/>
      </c>
      <c r="C1151" s="69" t="str">
        <f t="shared" si="237"/>
        <v/>
      </c>
      <c r="D1151" s="73" t="str">
        <f t="shared" si="231"/>
        <v/>
      </c>
      <c r="E1151" s="73" t="str">
        <f t="shared" si="232"/>
        <v/>
      </c>
      <c r="F1151" s="73" t="str">
        <f t="shared" si="233"/>
        <v/>
      </c>
      <c r="G1151" s="73" t="str">
        <f t="shared" si="234"/>
        <v/>
      </c>
      <c r="H1151" s="73" t="str">
        <f>IF(M1151=0,"",1+COUNTIF(会員コール!$A$1:$A$198,M1151))</f>
        <v/>
      </c>
      <c r="I1151" s="74"/>
      <c r="J1151" s="74" t="str">
        <f t="shared" si="235"/>
        <v/>
      </c>
      <c r="K1151" s="14"/>
      <c r="L1151" s="15"/>
      <c r="M1151">
        <f t="shared" si="236"/>
        <v>0</v>
      </c>
      <c r="N1151"/>
      <c r="O1151" s="1"/>
      <c r="P1151" s="2"/>
    </row>
    <row r="1152" spans="1:16">
      <c r="A1152" s="13"/>
      <c r="B1152" s="68" t="str">
        <f t="shared" si="230"/>
        <v/>
      </c>
      <c r="C1152" s="69" t="str">
        <f t="shared" si="237"/>
        <v/>
      </c>
      <c r="D1152" s="70" t="str">
        <f t="shared" si="231"/>
        <v/>
      </c>
      <c r="E1152" s="70" t="str">
        <f t="shared" si="232"/>
        <v/>
      </c>
      <c r="F1152" s="70" t="str">
        <f t="shared" si="233"/>
        <v/>
      </c>
      <c r="G1152" s="70" t="str">
        <f t="shared" si="234"/>
        <v/>
      </c>
      <c r="H1152" s="70" t="str">
        <f>IF(M1152=0,"",1+COUNTIF(会員コール!$A$1:$A$198,M1152))</f>
        <v/>
      </c>
      <c r="I1152" s="71"/>
      <c r="J1152" s="71" t="str">
        <f t="shared" si="235"/>
        <v/>
      </c>
      <c r="K1152" s="14"/>
      <c r="L1152" s="15"/>
      <c r="M1152">
        <f t="shared" si="236"/>
        <v>0</v>
      </c>
      <c r="N1152"/>
      <c r="O1152" s="1"/>
      <c r="P1152" s="2"/>
    </row>
    <row r="1153" spans="1:20">
      <c r="A1153" s="13"/>
      <c r="B1153" s="68" t="str">
        <f t="shared" si="230"/>
        <v/>
      </c>
      <c r="C1153" s="69" t="str">
        <f t="shared" si="237"/>
        <v/>
      </c>
      <c r="D1153" s="70" t="str">
        <f t="shared" si="231"/>
        <v/>
      </c>
      <c r="E1153" s="70" t="str">
        <f t="shared" si="232"/>
        <v/>
      </c>
      <c r="F1153" s="70" t="str">
        <f t="shared" si="233"/>
        <v/>
      </c>
      <c r="G1153" s="70" t="str">
        <f t="shared" si="234"/>
        <v/>
      </c>
      <c r="H1153" s="70" t="str">
        <f>IF(M1153=0,"",1+COUNTIF(会員コール!$A$1:$A$198,M1153))</f>
        <v/>
      </c>
      <c r="I1153" s="71"/>
      <c r="J1153" s="71" t="str">
        <f t="shared" si="235"/>
        <v/>
      </c>
      <c r="K1153" s="14"/>
      <c r="L1153" s="15"/>
      <c r="M1153">
        <f t="shared" si="236"/>
        <v>0</v>
      </c>
      <c r="N1153"/>
      <c r="O1153" s="1"/>
      <c r="P1153" s="2"/>
    </row>
    <row r="1154" spans="1:20">
      <c r="A1154" s="13">
        <v>50</v>
      </c>
      <c r="B1154" s="75" t="str">
        <f t="shared" si="230"/>
        <v/>
      </c>
      <c r="C1154" s="76" t="str">
        <f>IF(P1154="","",LEFT(P1154,6))</f>
        <v/>
      </c>
      <c r="D1154" s="77" t="str">
        <f t="shared" si="231"/>
        <v/>
      </c>
      <c r="E1154" s="77" t="str">
        <f t="shared" si="232"/>
        <v/>
      </c>
      <c r="F1154" s="77" t="str">
        <f t="shared" si="233"/>
        <v/>
      </c>
      <c r="G1154" s="77" t="str">
        <f t="shared" si="234"/>
        <v/>
      </c>
      <c r="H1154" s="77" t="str">
        <f>IF(M1154=0,"",1+COUNTIF(会員コール!$A$1:$A$198,M1154))</f>
        <v/>
      </c>
      <c r="I1154" s="78"/>
      <c r="J1154" s="78" t="str">
        <f t="shared" si="235"/>
        <v/>
      </c>
      <c r="K1154" s="14"/>
      <c r="L1154" s="15"/>
      <c r="M1154">
        <f t="shared" si="236"/>
        <v>0</v>
      </c>
      <c r="N1154"/>
      <c r="O1154" s="1"/>
      <c r="P1154" s="2"/>
    </row>
    <row r="1155" spans="1:20">
      <c r="A1155" s="13"/>
      <c r="B1155" s="166" t="s">
        <v>7</v>
      </c>
      <c r="C1155" s="167"/>
      <c r="D1155" s="24">
        <f>50-COUNTBLANK(D1105:D1154)</f>
        <v>0</v>
      </c>
      <c r="E1155" s="20"/>
      <c r="F1155" s="21" t="s">
        <v>7</v>
      </c>
      <c r="G1155" s="19"/>
      <c r="H1155" s="25">
        <f>SUM(H1105:H1154)</f>
        <v>0</v>
      </c>
      <c r="I1155" s="22"/>
      <c r="J1155" s="22"/>
      <c r="K1155" s="14"/>
      <c r="L1155" s="15"/>
      <c r="N1155"/>
      <c r="O1155" s="1"/>
      <c r="P1155" s="2"/>
    </row>
    <row r="1156" spans="1:20" ht="14.25">
      <c r="A1156" s="8"/>
      <c r="B1156" s="168" t="s">
        <v>9</v>
      </c>
      <c r="C1156" s="168"/>
      <c r="D1156" s="168"/>
      <c r="E1156" s="62" t="s">
        <v>135</v>
      </c>
      <c r="F1156" s="50">
        <f>基本データ入力!$B$6</f>
        <v>2016</v>
      </c>
      <c r="G1156" s="169" t="str">
        <f>基本データ入力!$B$4</f>
        <v>第13回　JARL横須賀ｸﾗﾌﾞﾏﾗｿﾝｺﾝﾃｽﾄ</v>
      </c>
      <c r="H1156" s="169"/>
      <c r="I1156" s="169"/>
      <c r="J1156" s="169"/>
      <c r="K1156" s="10"/>
      <c r="L1156" s="8"/>
      <c r="M1156" s="8"/>
      <c r="N1156" s="9"/>
      <c r="O1156" s="8"/>
      <c r="P1156" s="8"/>
      <c r="Q1156" s="8"/>
      <c r="R1156" s="8"/>
      <c r="S1156" s="8"/>
      <c r="T1156" s="8"/>
    </row>
    <row r="1157" spans="1:20">
      <c r="A1157" s="8"/>
      <c r="B1157" s="170" t="s">
        <v>10</v>
      </c>
      <c r="C1157" s="170"/>
      <c r="D1157" s="47" t="str">
        <f>基本データ入力!$B$8</f>
        <v>JA1QRZ</v>
      </c>
      <c r="E1157" s="52" t="s">
        <v>136</v>
      </c>
      <c r="F1157" s="47" t="s">
        <v>287</v>
      </c>
      <c r="G1157" s="171" t="s">
        <v>137</v>
      </c>
      <c r="H1157" s="171"/>
      <c r="I1157" s="171"/>
      <c r="J1157" s="53" t="s">
        <v>402</v>
      </c>
      <c r="K1157" s="10"/>
      <c r="L1157" s="8"/>
      <c r="M1157" s="8"/>
      <c r="N1157" s="9"/>
      <c r="O1157" s="8"/>
      <c r="P1157" s="8"/>
      <c r="Q1157" s="8"/>
      <c r="R1157" s="8"/>
      <c r="S1157" s="8"/>
      <c r="T1157" s="8"/>
    </row>
    <row r="1158" spans="1:20">
      <c r="B1158" s="88" t="s">
        <v>11</v>
      </c>
      <c r="C1158" s="91" t="s">
        <v>411</v>
      </c>
      <c r="D1158" s="88" t="s">
        <v>12</v>
      </c>
      <c r="E1158" s="172" t="s">
        <v>13</v>
      </c>
      <c r="F1158" s="172"/>
      <c r="G1158" s="88" t="s">
        <v>14</v>
      </c>
      <c r="H1158" s="17" t="s">
        <v>15</v>
      </c>
      <c r="I1158" s="88" t="s">
        <v>16</v>
      </c>
      <c r="J1158" s="88" t="s">
        <v>17</v>
      </c>
      <c r="L1158" s="173" t="s">
        <v>134</v>
      </c>
      <c r="M1158" s="174"/>
      <c r="N1158" s="165" t="s">
        <v>31</v>
      </c>
      <c r="O1158" s="165"/>
      <c r="P1158" s="165"/>
      <c r="Q1158" s="165"/>
      <c r="R1158" s="165"/>
      <c r="S1158" s="165"/>
      <c r="T1158" s="165"/>
    </row>
    <row r="1159" spans="1:20">
      <c r="B1159" s="88" t="s">
        <v>8</v>
      </c>
      <c r="C1159" s="91" t="s">
        <v>412</v>
      </c>
      <c r="D1159" s="88" t="s">
        <v>0</v>
      </c>
      <c r="E1159" s="88" t="s">
        <v>1</v>
      </c>
      <c r="F1159" s="88" t="s">
        <v>2</v>
      </c>
      <c r="G1159" s="88" t="s">
        <v>3</v>
      </c>
      <c r="H1159" s="17" t="s">
        <v>4</v>
      </c>
      <c r="I1159" s="88" t="s">
        <v>5</v>
      </c>
      <c r="J1159" s="88" t="s">
        <v>6</v>
      </c>
      <c r="K1159" s="4"/>
      <c r="L1159" s="175"/>
      <c r="M1159" s="176"/>
      <c r="N1159" s="89" t="s">
        <v>33</v>
      </c>
      <c r="O1159" s="89" t="s">
        <v>34</v>
      </c>
      <c r="P1159" s="89" t="s">
        <v>35</v>
      </c>
      <c r="Q1159" s="89" t="s">
        <v>36</v>
      </c>
      <c r="R1159" s="89" t="s">
        <v>37</v>
      </c>
      <c r="S1159" s="89" t="s">
        <v>38</v>
      </c>
      <c r="T1159" s="89" t="s">
        <v>39</v>
      </c>
    </row>
    <row r="1160" spans="1:20">
      <c r="A1160" s="13">
        <v>1</v>
      </c>
      <c r="B1160" s="64" t="str">
        <f t="shared" ref="B1160:B1209" si="238">IF(O1160="","",O1160)</f>
        <v/>
      </c>
      <c r="C1160" s="65" t="str">
        <f>IF(P1160="","",LEFT(P1160,6))</f>
        <v/>
      </c>
      <c r="D1160" s="66" t="str">
        <f t="shared" ref="D1160:D1209" si="239">IF(N1160="","",N1160)</f>
        <v/>
      </c>
      <c r="E1160" s="66" t="str">
        <f t="shared" ref="E1160:E1209" si="240">IF(Q1160="","",Q1160)</f>
        <v/>
      </c>
      <c r="F1160" s="66" t="str">
        <f t="shared" ref="F1160:F1209" si="241">IF(R1160="","",R1160)</f>
        <v/>
      </c>
      <c r="G1160" s="66" t="str">
        <f t="shared" ref="G1160:G1209" si="242">IF(H1160="","",IF(H1160=1,"","M"))</f>
        <v/>
      </c>
      <c r="H1160" s="66" t="str">
        <f>IF(M1160=0,"",1+COUNTIF(会員コール!$A$1:$A$198,M1160))</f>
        <v/>
      </c>
      <c r="I1160" s="67"/>
      <c r="J1160" s="67" t="str">
        <f t="shared" ref="J1160:J1209" si="243">IF(T1160="","",T1160)</f>
        <v/>
      </c>
      <c r="K1160" s="14"/>
      <c r="L1160" s="49"/>
      <c r="M1160">
        <f t="shared" ref="M1160:M1209" si="244">IF(MID(N1160,6,1)="/",LEFT(N1160,5),IF(MID(N1160,7,1)="/",LEFT(N1160,6),N1160))</f>
        <v>0</v>
      </c>
      <c r="N1160"/>
      <c r="O1160" s="1"/>
      <c r="P1160" s="2"/>
    </row>
    <row r="1161" spans="1:20">
      <c r="A1161" s="13"/>
      <c r="B1161" s="68" t="str">
        <f t="shared" si="238"/>
        <v/>
      </c>
      <c r="C1161" s="69" t="str">
        <f>IF(P1161="","",LEFT(P1161,6))</f>
        <v/>
      </c>
      <c r="D1161" s="70" t="str">
        <f t="shared" si="239"/>
        <v/>
      </c>
      <c r="E1161" s="70" t="str">
        <f t="shared" si="240"/>
        <v/>
      </c>
      <c r="F1161" s="70" t="str">
        <f t="shared" si="241"/>
        <v/>
      </c>
      <c r="G1161" s="70" t="str">
        <f t="shared" si="242"/>
        <v/>
      </c>
      <c r="H1161" s="70" t="str">
        <f>IF(M1161=0,"",1+COUNTIF(会員コール!$A$1:$A$198,M1161))</f>
        <v/>
      </c>
      <c r="I1161" s="71"/>
      <c r="J1161" s="71" t="str">
        <f t="shared" si="243"/>
        <v/>
      </c>
      <c r="K1161" s="14"/>
      <c r="L1161" s="49"/>
      <c r="M1161">
        <f t="shared" si="244"/>
        <v>0</v>
      </c>
      <c r="N1161"/>
      <c r="O1161" s="1"/>
      <c r="P1161" s="2"/>
    </row>
    <row r="1162" spans="1:20">
      <c r="A1162" s="13"/>
      <c r="B1162" s="68" t="str">
        <f t="shared" si="238"/>
        <v/>
      </c>
      <c r="C1162" s="69" t="str">
        <f t="shared" ref="C1162:C1208" si="245">IF(P1162="","",LEFT(P1162,6))</f>
        <v/>
      </c>
      <c r="D1162" s="70" t="str">
        <f t="shared" si="239"/>
        <v/>
      </c>
      <c r="E1162" s="70" t="str">
        <f t="shared" si="240"/>
        <v/>
      </c>
      <c r="F1162" s="70" t="str">
        <f t="shared" si="241"/>
        <v/>
      </c>
      <c r="G1162" s="70" t="str">
        <f t="shared" si="242"/>
        <v/>
      </c>
      <c r="H1162" s="70" t="str">
        <f>IF(M1162=0,"",1+COUNTIF(会員コール!$A$1:$A$198,M1162))</f>
        <v/>
      </c>
      <c r="I1162" s="71"/>
      <c r="J1162" s="71" t="str">
        <f t="shared" si="243"/>
        <v/>
      </c>
      <c r="K1162" s="14"/>
      <c r="L1162" s="49"/>
      <c r="M1162">
        <f t="shared" si="244"/>
        <v>0</v>
      </c>
      <c r="N1162"/>
      <c r="O1162" s="1"/>
      <c r="P1162" s="2"/>
    </row>
    <row r="1163" spans="1:20">
      <c r="A1163" s="13"/>
      <c r="B1163" s="68" t="str">
        <f t="shared" si="238"/>
        <v/>
      </c>
      <c r="C1163" s="69" t="str">
        <f t="shared" si="245"/>
        <v/>
      </c>
      <c r="D1163" s="70" t="str">
        <f t="shared" si="239"/>
        <v/>
      </c>
      <c r="E1163" s="70" t="str">
        <f t="shared" si="240"/>
        <v/>
      </c>
      <c r="F1163" s="70" t="str">
        <f t="shared" si="241"/>
        <v/>
      </c>
      <c r="G1163" s="70" t="str">
        <f t="shared" si="242"/>
        <v/>
      </c>
      <c r="H1163" s="70" t="str">
        <f>IF(M1163=0,"",1+COUNTIF(会員コール!$A$1:$A$198,M1163))</f>
        <v/>
      </c>
      <c r="I1163" s="71"/>
      <c r="J1163" s="71" t="str">
        <f t="shared" si="243"/>
        <v/>
      </c>
      <c r="K1163" s="14"/>
      <c r="L1163" s="49"/>
      <c r="M1163">
        <f t="shared" si="244"/>
        <v>0</v>
      </c>
      <c r="N1163"/>
      <c r="O1163" s="1"/>
      <c r="P1163" s="2"/>
    </row>
    <row r="1164" spans="1:20">
      <c r="A1164" s="13">
        <v>5</v>
      </c>
      <c r="B1164" s="68" t="str">
        <f t="shared" si="238"/>
        <v/>
      </c>
      <c r="C1164" s="69" t="str">
        <f t="shared" si="245"/>
        <v/>
      </c>
      <c r="D1164" s="70" t="str">
        <f t="shared" si="239"/>
        <v/>
      </c>
      <c r="E1164" s="70" t="str">
        <f t="shared" si="240"/>
        <v/>
      </c>
      <c r="F1164" s="70" t="str">
        <f t="shared" si="241"/>
        <v/>
      </c>
      <c r="G1164" s="70" t="str">
        <f t="shared" si="242"/>
        <v/>
      </c>
      <c r="H1164" s="70" t="str">
        <f>IF(M1164=0,"",1+COUNTIF(会員コール!$A$1:$A$198,M1164))</f>
        <v/>
      </c>
      <c r="I1164" s="71"/>
      <c r="J1164" s="71" t="str">
        <f t="shared" si="243"/>
        <v/>
      </c>
      <c r="K1164" s="14"/>
      <c r="L1164" s="49"/>
      <c r="M1164">
        <f t="shared" si="244"/>
        <v>0</v>
      </c>
      <c r="N1164"/>
      <c r="O1164" s="1"/>
      <c r="P1164" s="2"/>
    </row>
    <row r="1165" spans="1:20">
      <c r="A1165" s="13"/>
      <c r="B1165" s="68" t="str">
        <f t="shared" si="238"/>
        <v/>
      </c>
      <c r="C1165" s="69" t="str">
        <f t="shared" si="245"/>
        <v/>
      </c>
      <c r="D1165" s="70" t="str">
        <f t="shared" si="239"/>
        <v/>
      </c>
      <c r="E1165" s="70" t="str">
        <f t="shared" si="240"/>
        <v/>
      </c>
      <c r="F1165" s="70" t="str">
        <f t="shared" si="241"/>
        <v/>
      </c>
      <c r="G1165" s="70" t="str">
        <f t="shared" si="242"/>
        <v/>
      </c>
      <c r="H1165" s="70" t="str">
        <f>IF(M1165=0,"",1+COUNTIF(会員コール!$A$1:$A$198,M1165))</f>
        <v/>
      </c>
      <c r="I1165" s="71"/>
      <c r="J1165" s="71" t="str">
        <f t="shared" si="243"/>
        <v/>
      </c>
      <c r="K1165" s="14"/>
      <c r="L1165" s="49"/>
      <c r="M1165">
        <f t="shared" si="244"/>
        <v>0</v>
      </c>
      <c r="N1165"/>
      <c r="O1165" s="1"/>
      <c r="P1165" s="2"/>
    </row>
    <row r="1166" spans="1:20">
      <c r="A1166" s="13"/>
      <c r="B1166" s="68" t="str">
        <f t="shared" si="238"/>
        <v/>
      </c>
      <c r="C1166" s="69" t="str">
        <f t="shared" si="245"/>
        <v/>
      </c>
      <c r="D1166" s="70" t="str">
        <f t="shared" si="239"/>
        <v/>
      </c>
      <c r="E1166" s="70" t="str">
        <f t="shared" si="240"/>
        <v/>
      </c>
      <c r="F1166" s="70" t="str">
        <f t="shared" si="241"/>
        <v/>
      </c>
      <c r="G1166" s="70" t="str">
        <f t="shared" si="242"/>
        <v/>
      </c>
      <c r="H1166" s="70" t="str">
        <f>IF(M1166=0,"",1+COUNTIF(会員コール!$A$1:$A$198,M1166))</f>
        <v/>
      </c>
      <c r="I1166" s="71"/>
      <c r="J1166" s="71" t="str">
        <f t="shared" si="243"/>
        <v/>
      </c>
      <c r="K1166" s="14"/>
      <c r="L1166" s="49"/>
      <c r="M1166">
        <f t="shared" si="244"/>
        <v>0</v>
      </c>
      <c r="N1166"/>
      <c r="O1166" s="1"/>
      <c r="P1166" s="2"/>
    </row>
    <row r="1167" spans="1:20">
      <c r="A1167" s="13"/>
      <c r="B1167" s="68" t="str">
        <f t="shared" si="238"/>
        <v/>
      </c>
      <c r="C1167" s="69" t="str">
        <f t="shared" si="245"/>
        <v/>
      </c>
      <c r="D1167" s="70" t="str">
        <f t="shared" si="239"/>
        <v/>
      </c>
      <c r="E1167" s="70" t="str">
        <f t="shared" si="240"/>
        <v/>
      </c>
      <c r="F1167" s="70" t="str">
        <f t="shared" si="241"/>
        <v/>
      </c>
      <c r="G1167" s="70" t="str">
        <f t="shared" si="242"/>
        <v/>
      </c>
      <c r="H1167" s="70" t="str">
        <f>IF(M1167=0,"",1+COUNTIF(会員コール!$A$1:$A$198,M1167))</f>
        <v/>
      </c>
      <c r="I1167" s="71"/>
      <c r="J1167" s="71" t="str">
        <f t="shared" si="243"/>
        <v/>
      </c>
      <c r="K1167" s="14"/>
      <c r="L1167" s="49"/>
      <c r="M1167">
        <f t="shared" si="244"/>
        <v>0</v>
      </c>
      <c r="N1167"/>
      <c r="O1167" s="1"/>
      <c r="P1167" s="2"/>
    </row>
    <row r="1168" spans="1:20">
      <c r="A1168" s="13"/>
      <c r="B1168" s="68" t="str">
        <f t="shared" si="238"/>
        <v/>
      </c>
      <c r="C1168" s="69" t="str">
        <f t="shared" si="245"/>
        <v/>
      </c>
      <c r="D1168" s="70" t="str">
        <f t="shared" si="239"/>
        <v/>
      </c>
      <c r="E1168" s="70" t="str">
        <f t="shared" si="240"/>
        <v/>
      </c>
      <c r="F1168" s="70" t="str">
        <f t="shared" si="241"/>
        <v/>
      </c>
      <c r="G1168" s="70" t="str">
        <f t="shared" si="242"/>
        <v/>
      </c>
      <c r="H1168" s="70" t="str">
        <f>IF(M1168=0,"",1+COUNTIF(会員コール!$A$1:$A$198,M1168))</f>
        <v/>
      </c>
      <c r="I1168" s="71"/>
      <c r="J1168" s="71" t="str">
        <f t="shared" si="243"/>
        <v/>
      </c>
      <c r="K1168" s="14"/>
      <c r="L1168" s="49"/>
      <c r="M1168">
        <f t="shared" si="244"/>
        <v>0</v>
      </c>
      <c r="N1168"/>
      <c r="O1168" s="1"/>
      <c r="P1168" s="2"/>
    </row>
    <row r="1169" spans="1:16">
      <c r="A1169" s="13">
        <v>10</v>
      </c>
      <c r="B1169" s="68" t="str">
        <f t="shared" si="238"/>
        <v/>
      </c>
      <c r="C1169" s="69" t="str">
        <f t="shared" si="245"/>
        <v/>
      </c>
      <c r="D1169" s="70" t="str">
        <f t="shared" si="239"/>
        <v/>
      </c>
      <c r="E1169" s="70" t="str">
        <f t="shared" si="240"/>
        <v/>
      </c>
      <c r="F1169" s="70" t="str">
        <f t="shared" si="241"/>
        <v/>
      </c>
      <c r="G1169" s="70" t="str">
        <f t="shared" si="242"/>
        <v/>
      </c>
      <c r="H1169" s="70" t="str">
        <f>IF(M1169=0,"",1+COUNTIF(会員コール!$A$1:$A$198,M1169))</f>
        <v/>
      </c>
      <c r="I1169" s="71"/>
      <c r="J1169" s="71" t="str">
        <f t="shared" si="243"/>
        <v/>
      </c>
      <c r="K1169" s="14"/>
      <c r="L1169" s="49"/>
      <c r="M1169">
        <f t="shared" si="244"/>
        <v>0</v>
      </c>
      <c r="N1169"/>
      <c r="O1169" s="1"/>
      <c r="P1169" s="2"/>
    </row>
    <row r="1170" spans="1:16">
      <c r="A1170" s="13"/>
      <c r="B1170" s="68" t="str">
        <f t="shared" si="238"/>
        <v/>
      </c>
      <c r="C1170" s="69" t="str">
        <f t="shared" si="245"/>
        <v/>
      </c>
      <c r="D1170" s="70" t="str">
        <f t="shared" si="239"/>
        <v/>
      </c>
      <c r="E1170" s="70" t="str">
        <f t="shared" si="240"/>
        <v/>
      </c>
      <c r="F1170" s="70" t="str">
        <f t="shared" si="241"/>
        <v/>
      </c>
      <c r="G1170" s="70" t="str">
        <f t="shared" si="242"/>
        <v/>
      </c>
      <c r="H1170" s="70" t="str">
        <f>IF(M1170=0,"",1+COUNTIF(会員コール!$A$1:$A$198,M1170))</f>
        <v/>
      </c>
      <c r="I1170" s="71"/>
      <c r="J1170" s="71" t="str">
        <f t="shared" si="243"/>
        <v/>
      </c>
      <c r="K1170" s="14"/>
      <c r="L1170" s="49"/>
      <c r="M1170">
        <f t="shared" si="244"/>
        <v>0</v>
      </c>
      <c r="N1170"/>
      <c r="O1170" s="1"/>
      <c r="P1170" s="2"/>
    </row>
    <row r="1171" spans="1:16">
      <c r="A1171" s="13"/>
      <c r="B1171" s="68" t="str">
        <f t="shared" si="238"/>
        <v/>
      </c>
      <c r="C1171" s="69" t="str">
        <f t="shared" si="245"/>
        <v/>
      </c>
      <c r="D1171" s="70" t="str">
        <f t="shared" si="239"/>
        <v/>
      </c>
      <c r="E1171" s="70" t="str">
        <f t="shared" si="240"/>
        <v/>
      </c>
      <c r="F1171" s="70" t="str">
        <f t="shared" si="241"/>
        <v/>
      </c>
      <c r="G1171" s="70" t="str">
        <f t="shared" si="242"/>
        <v/>
      </c>
      <c r="H1171" s="70" t="str">
        <f>IF(M1171=0,"",1+COUNTIF(会員コール!$A$1:$A$198,M1171))</f>
        <v/>
      </c>
      <c r="I1171" s="71"/>
      <c r="J1171" s="71" t="str">
        <f t="shared" si="243"/>
        <v/>
      </c>
      <c r="K1171" s="14"/>
      <c r="L1171" s="49"/>
      <c r="M1171">
        <f t="shared" si="244"/>
        <v>0</v>
      </c>
      <c r="N1171"/>
      <c r="O1171" s="1"/>
      <c r="P1171" s="2"/>
    </row>
    <row r="1172" spans="1:16">
      <c r="A1172" s="13"/>
      <c r="B1172" s="68" t="str">
        <f t="shared" si="238"/>
        <v/>
      </c>
      <c r="C1172" s="69" t="str">
        <f t="shared" si="245"/>
        <v/>
      </c>
      <c r="D1172" s="70" t="str">
        <f t="shared" si="239"/>
        <v/>
      </c>
      <c r="E1172" s="70" t="str">
        <f t="shared" si="240"/>
        <v/>
      </c>
      <c r="F1172" s="70" t="str">
        <f t="shared" si="241"/>
        <v/>
      </c>
      <c r="G1172" s="70" t="str">
        <f t="shared" si="242"/>
        <v/>
      </c>
      <c r="H1172" s="70" t="str">
        <f>IF(M1172=0,"",1+COUNTIF(会員コール!$A$1:$A$198,M1172))</f>
        <v/>
      </c>
      <c r="I1172" s="71"/>
      <c r="J1172" s="71" t="str">
        <f t="shared" si="243"/>
        <v/>
      </c>
      <c r="K1172" s="14"/>
      <c r="L1172" s="49"/>
      <c r="M1172">
        <f t="shared" si="244"/>
        <v>0</v>
      </c>
      <c r="N1172"/>
      <c r="O1172" s="1"/>
      <c r="P1172" s="2"/>
    </row>
    <row r="1173" spans="1:16">
      <c r="A1173" s="13"/>
      <c r="B1173" s="68" t="str">
        <f t="shared" si="238"/>
        <v/>
      </c>
      <c r="C1173" s="69" t="str">
        <f t="shared" si="245"/>
        <v/>
      </c>
      <c r="D1173" s="70" t="str">
        <f t="shared" si="239"/>
        <v/>
      </c>
      <c r="E1173" s="70" t="str">
        <f t="shared" si="240"/>
        <v/>
      </c>
      <c r="F1173" s="70" t="str">
        <f t="shared" si="241"/>
        <v/>
      </c>
      <c r="G1173" s="70" t="str">
        <f t="shared" si="242"/>
        <v/>
      </c>
      <c r="H1173" s="70" t="str">
        <f>IF(M1173=0,"",1+COUNTIF(会員コール!$A$1:$A$198,M1173))</f>
        <v/>
      </c>
      <c r="I1173" s="71"/>
      <c r="J1173" s="71" t="str">
        <f t="shared" si="243"/>
        <v/>
      </c>
      <c r="K1173" s="14"/>
      <c r="L1173" s="49"/>
      <c r="M1173">
        <f t="shared" si="244"/>
        <v>0</v>
      </c>
      <c r="N1173"/>
      <c r="O1173" s="1"/>
      <c r="P1173" s="2"/>
    </row>
    <row r="1174" spans="1:16">
      <c r="A1174" s="13">
        <v>15</v>
      </c>
      <c r="B1174" s="68" t="str">
        <f t="shared" si="238"/>
        <v/>
      </c>
      <c r="C1174" s="69" t="str">
        <f t="shared" si="245"/>
        <v/>
      </c>
      <c r="D1174" s="70" t="str">
        <f t="shared" si="239"/>
        <v/>
      </c>
      <c r="E1174" s="70" t="str">
        <f t="shared" si="240"/>
        <v/>
      </c>
      <c r="F1174" s="70" t="str">
        <f t="shared" si="241"/>
        <v/>
      </c>
      <c r="G1174" s="70" t="str">
        <f t="shared" si="242"/>
        <v/>
      </c>
      <c r="H1174" s="70" t="str">
        <f>IF(M1174=0,"",1+COUNTIF(会員コール!$A$1:$A$198,M1174))</f>
        <v/>
      </c>
      <c r="I1174" s="71"/>
      <c r="J1174" s="71" t="str">
        <f t="shared" si="243"/>
        <v/>
      </c>
      <c r="K1174" s="14"/>
      <c r="L1174" s="49"/>
      <c r="M1174">
        <f t="shared" si="244"/>
        <v>0</v>
      </c>
      <c r="N1174"/>
      <c r="O1174" s="1"/>
      <c r="P1174" s="2"/>
    </row>
    <row r="1175" spans="1:16">
      <c r="A1175" s="13"/>
      <c r="B1175" s="68" t="str">
        <f t="shared" si="238"/>
        <v/>
      </c>
      <c r="C1175" s="69" t="str">
        <f t="shared" si="245"/>
        <v/>
      </c>
      <c r="D1175" s="70" t="str">
        <f t="shared" si="239"/>
        <v/>
      </c>
      <c r="E1175" s="70" t="str">
        <f t="shared" si="240"/>
        <v/>
      </c>
      <c r="F1175" s="70" t="str">
        <f t="shared" si="241"/>
        <v/>
      </c>
      <c r="G1175" s="70" t="str">
        <f t="shared" si="242"/>
        <v/>
      </c>
      <c r="H1175" s="70" t="str">
        <f>IF(M1175=0,"",1+COUNTIF(会員コール!$A$1:$A$198,M1175))</f>
        <v/>
      </c>
      <c r="I1175" s="71"/>
      <c r="J1175" s="71" t="str">
        <f t="shared" si="243"/>
        <v/>
      </c>
      <c r="K1175" s="14"/>
      <c r="L1175" s="49"/>
      <c r="M1175">
        <f t="shared" si="244"/>
        <v>0</v>
      </c>
      <c r="N1175"/>
      <c r="O1175" s="1"/>
      <c r="P1175" s="2"/>
    </row>
    <row r="1176" spans="1:16">
      <c r="A1176" s="13"/>
      <c r="B1176" s="68" t="str">
        <f t="shared" si="238"/>
        <v/>
      </c>
      <c r="C1176" s="69" t="str">
        <f t="shared" si="245"/>
        <v/>
      </c>
      <c r="D1176" s="70" t="str">
        <f t="shared" si="239"/>
        <v/>
      </c>
      <c r="E1176" s="70" t="str">
        <f t="shared" si="240"/>
        <v/>
      </c>
      <c r="F1176" s="70" t="str">
        <f t="shared" si="241"/>
        <v/>
      </c>
      <c r="G1176" s="70" t="str">
        <f t="shared" si="242"/>
        <v/>
      </c>
      <c r="H1176" s="70" t="str">
        <f>IF(M1176=0,"",1+COUNTIF(会員コール!$A$1:$A$198,M1176))</f>
        <v/>
      </c>
      <c r="I1176" s="71"/>
      <c r="J1176" s="71" t="str">
        <f t="shared" si="243"/>
        <v/>
      </c>
      <c r="K1176" s="14"/>
      <c r="L1176" s="15"/>
      <c r="M1176">
        <f t="shared" si="244"/>
        <v>0</v>
      </c>
      <c r="N1176"/>
      <c r="O1176" s="1"/>
      <c r="P1176" s="2"/>
    </row>
    <row r="1177" spans="1:16">
      <c r="A1177" s="13"/>
      <c r="B1177" s="72" t="str">
        <f t="shared" si="238"/>
        <v/>
      </c>
      <c r="C1177" s="69" t="str">
        <f t="shared" si="245"/>
        <v/>
      </c>
      <c r="D1177" s="73" t="str">
        <f t="shared" si="239"/>
        <v/>
      </c>
      <c r="E1177" s="73" t="str">
        <f t="shared" si="240"/>
        <v/>
      </c>
      <c r="F1177" s="73" t="str">
        <f t="shared" si="241"/>
        <v/>
      </c>
      <c r="G1177" s="73" t="str">
        <f t="shared" si="242"/>
        <v/>
      </c>
      <c r="H1177" s="73" t="str">
        <f>IF(M1177=0,"",1+COUNTIF(会員コール!$A$1:$A$198,M1177))</f>
        <v/>
      </c>
      <c r="I1177" s="74"/>
      <c r="J1177" s="74" t="str">
        <f t="shared" si="243"/>
        <v/>
      </c>
      <c r="K1177" s="14"/>
      <c r="L1177" s="15"/>
      <c r="M1177">
        <f t="shared" si="244"/>
        <v>0</v>
      </c>
      <c r="N1177"/>
      <c r="O1177" s="1"/>
      <c r="P1177" s="2"/>
    </row>
    <row r="1178" spans="1:16">
      <c r="A1178" s="13"/>
      <c r="B1178" s="68" t="str">
        <f t="shared" si="238"/>
        <v/>
      </c>
      <c r="C1178" s="69" t="str">
        <f t="shared" si="245"/>
        <v/>
      </c>
      <c r="D1178" s="70" t="str">
        <f t="shared" si="239"/>
        <v/>
      </c>
      <c r="E1178" s="70" t="str">
        <f t="shared" si="240"/>
        <v/>
      </c>
      <c r="F1178" s="70" t="str">
        <f t="shared" si="241"/>
        <v/>
      </c>
      <c r="G1178" s="70" t="str">
        <f t="shared" si="242"/>
        <v/>
      </c>
      <c r="H1178" s="70" t="str">
        <f>IF(M1178=0,"",1+COUNTIF(会員コール!$A$1:$A$198,M1178))</f>
        <v/>
      </c>
      <c r="I1178" s="71"/>
      <c r="J1178" s="71" t="str">
        <f t="shared" si="243"/>
        <v/>
      </c>
      <c r="K1178" s="14"/>
      <c r="L1178" s="15"/>
      <c r="M1178">
        <f t="shared" si="244"/>
        <v>0</v>
      </c>
      <c r="N1178"/>
      <c r="O1178" s="1"/>
      <c r="P1178" s="2"/>
    </row>
    <row r="1179" spans="1:16">
      <c r="A1179" s="13">
        <v>20</v>
      </c>
      <c r="B1179" s="68" t="str">
        <f t="shared" si="238"/>
        <v/>
      </c>
      <c r="C1179" s="69" t="str">
        <f t="shared" si="245"/>
        <v/>
      </c>
      <c r="D1179" s="70" t="str">
        <f t="shared" si="239"/>
        <v/>
      </c>
      <c r="E1179" s="70" t="str">
        <f t="shared" si="240"/>
        <v/>
      </c>
      <c r="F1179" s="70" t="str">
        <f t="shared" si="241"/>
        <v/>
      </c>
      <c r="G1179" s="70" t="str">
        <f t="shared" si="242"/>
        <v/>
      </c>
      <c r="H1179" s="70" t="str">
        <f>IF(M1179=0,"",1+COUNTIF(会員コール!$A$1:$A$198,M1179))</f>
        <v/>
      </c>
      <c r="I1179" s="71"/>
      <c r="J1179" s="71" t="str">
        <f t="shared" si="243"/>
        <v/>
      </c>
      <c r="K1179" s="14"/>
      <c r="L1179" s="15"/>
      <c r="M1179">
        <f t="shared" si="244"/>
        <v>0</v>
      </c>
      <c r="N1179"/>
      <c r="O1179" s="1"/>
      <c r="P1179" s="2"/>
    </row>
    <row r="1180" spans="1:16">
      <c r="A1180" s="13"/>
      <c r="B1180" s="68" t="str">
        <f t="shared" si="238"/>
        <v/>
      </c>
      <c r="C1180" s="69" t="str">
        <f t="shared" si="245"/>
        <v/>
      </c>
      <c r="D1180" s="70" t="str">
        <f t="shared" si="239"/>
        <v/>
      </c>
      <c r="E1180" s="70" t="str">
        <f t="shared" si="240"/>
        <v/>
      </c>
      <c r="F1180" s="70" t="str">
        <f t="shared" si="241"/>
        <v/>
      </c>
      <c r="G1180" s="70" t="str">
        <f t="shared" si="242"/>
        <v/>
      </c>
      <c r="H1180" s="70" t="str">
        <f>IF(M1180=0,"",1+COUNTIF(会員コール!$A$1:$A$198,M1180))</f>
        <v/>
      </c>
      <c r="I1180" s="71"/>
      <c r="J1180" s="71" t="str">
        <f t="shared" si="243"/>
        <v/>
      </c>
      <c r="K1180" s="14"/>
      <c r="L1180" s="15"/>
      <c r="M1180">
        <f t="shared" si="244"/>
        <v>0</v>
      </c>
      <c r="N1180"/>
      <c r="O1180" s="1"/>
      <c r="P1180" s="2"/>
    </row>
    <row r="1181" spans="1:16">
      <c r="A1181" s="13"/>
      <c r="B1181" s="68" t="str">
        <f t="shared" si="238"/>
        <v/>
      </c>
      <c r="C1181" s="69" t="str">
        <f t="shared" si="245"/>
        <v/>
      </c>
      <c r="D1181" s="70" t="str">
        <f t="shared" si="239"/>
        <v/>
      </c>
      <c r="E1181" s="70" t="str">
        <f t="shared" si="240"/>
        <v/>
      </c>
      <c r="F1181" s="70" t="str">
        <f t="shared" si="241"/>
        <v/>
      </c>
      <c r="G1181" s="70" t="str">
        <f t="shared" si="242"/>
        <v/>
      </c>
      <c r="H1181" s="70" t="str">
        <f>IF(M1181=0,"",1+COUNTIF(会員コール!$A$1:$A$198,M1181))</f>
        <v/>
      </c>
      <c r="I1181" s="71"/>
      <c r="J1181" s="71" t="str">
        <f t="shared" si="243"/>
        <v/>
      </c>
      <c r="K1181" s="14"/>
      <c r="L1181" s="15"/>
      <c r="M1181">
        <f t="shared" si="244"/>
        <v>0</v>
      </c>
      <c r="N1181"/>
      <c r="O1181" s="1"/>
      <c r="P1181" s="2"/>
    </row>
    <row r="1182" spans="1:16">
      <c r="A1182" s="13"/>
      <c r="B1182" s="68" t="str">
        <f t="shared" si="238"/>
        <v/>
      </c>
      <c r="C1182" s="69" t="str">
        <f t="shared" si="245"/>
        <v/>
      </c>
      <c r="D1182" s="70" t="str">
        <f t="shared" si="239"/>
        <v/>
      </c>
      <c r="E1182" s="70" t="str">
        <f t="shared" si="240"/>
        <v/>
      </c>
      <c r="F1182" s="70" t="str">
        <f t="shared" si="241"/>
        <v/>
      </c>
      <c r="G1182" s="70" t="str">
        <f t="shared" si="242"/>
        <v/>
      </c>
      <c r="H1182" s="70" t="str">
        <f>IF(M1182=0,"",1+COUNTIF(会員コール!$A$1:$A$198,M1182))</f>
        <v/>
      </c>
      <c r="I1182" s="71"/>
      <c r="J1182" s="71" t="str">
        <f t="shared" si="243"/>
        <v/>
      </c>
      <c r="K1182" s="14"/>
      <c r="L1182" s="15"/>
      <c r="M1182">
        <f t="shared" si="244"/>
        <v>0</v>
      </c>
      <c r="N1182"/>
      <c r="O1182" s="1"/>
      <c r="P1182" s="2"/>
    </row>
    <row r="1183" spans="1:16">
      <c r="A1183" s="13"/>
      <c r="B1183" s="68" t="str">
        <f t="shared" si="238"/>
        <v/>
      </c>
      <c r="C1183" s="69" t="str">
        <f t="shared" si="245"/>
        <v/>
      </c>
      <c r="D1183" s="70" t="str">
        <f t="shared" si="239"/>
        <v/>
      </c>
      <c r="E1183" s="70" t="str">
        <f t="shared" si="240"/>
        <v/>
      </c>
      <c r="F1183" s="70" t="str">
        <f t="shared" si="241"/>
        <v/>
      </c>
      <c r="G1183" s="70" t="str">
        <f t="shared" si="242"/>
        <v/>
      </c>
      <c r="H1183" s="70" t="str">
        <f>IF(M1183=0,"",1+COUNTIF(会員コール!$A$1:$A$198,M1183))</f>
        <v/>
      </c>
      <c r="I1183" s="71"/>
      <c r="J1183" s="71" t="str">
        <f t="shared" si="243"/>
        <v/>
      </c>
      <c r="K1183" s="14"/>
      <c r="L1183" s="15"/>
      <c r="M1183">
        <f t="shared" si="244"/>
        <v>0</v>
      </c>
      <c r="N1183"/>
      <c r="O1183" s="1"/>
      <c r="P1183" s="2"/>
    </row>
    <row r="1184" spans="1:16">
      <c r="A1184" s="13">
        <v>25</v>
      </c>
      <c r="B1184" s="68" t="str">
        <f t="shared" si="238"/>
        <v/>
      </c>
      <c r="C1184" s="69" t="str">
        <f t="shared" si="245"/>
        <v/>
      </c>
      <c r="D1184" s="70" t="str">
        <f t="shared" si="239"/>
        <v/>
      </c>
      <c r="E1184" s="70" t="str">
        <f t="shared" si="240"/>
        <v/>
      </c>
      <c r="F1184" s="70" t="str">
        <f t="shared" si="241"/>
        <v/>
      </c>
      <c r="G1184" s="70" t="str">
        <f t="shared" si="242"/>
        <v/>
      </c>
      <c r="H1184" s="70" t="str">
        <f>IF(M1184=0,"",1+COUNTIF(会員コール!$A$1:$A$198,M1184))</f>
        <v/>
      </c>
      <c r="I1184" s="71"/>
      <c r="J1184" s="71" t="str">
        <f t="shared" si="243"/>
        <v/>
      </c>
      <c r="K1184" s="14"/>
      <c r="L1184" s="15"/>
      <c r="M1184">
        <f t="shared" si="244"/>
        <v>0</v>
      </c>
      <c r="N1184"/>
      <c r="O1184" s="1"/>
      <c r="P1184" s="2"/>
    </row>
    <row r="1185" spans="1:16">
      <c r="A1185" s="13"/>
      <c r="B1185" s="72" t="str">
        <f t="shared" si="238"/>
        <v/>
      </c>
      <c r="C1185" s="69" t="str">
        <f t="shared" si="245"/>
        <v/>
      </c>
      <c r="D1185" s="73" t="str">
        <f t="shared" si="239"/>
        <v/>
      </c>
      <c r="E1185" s="73" t="str">
        <f t="shared" si="240"/>
        <v/>
      </c>
      <c r="F1185" s="73" t="str">
        <f t="shared" si="241"/>
        <v/>
      </c>
      <c r="G1185" s="73" t="str">
        <f t="shared" si="242"/>
        <v/>
      </c>
      <c r="H1185" s="73" t="str">
        <f>IF(M1185=0,"",1+COUNTIF(会員コール!$A$1:$A$198,M1185))</f>
        <v/>
      </c>
      <c r="I1185" s="74"/>
      <c r="J1185" s="74" t="str">
        <f t="shared" si="243"/>
        <v/>
      </c>
      <c r="K1185" s="14"/>
      <c r="L1185" s="15"/>
      <c r="M1185">
        <f t="shared" si="244"/>
        <v>0</v>
      </c>
      <c r="N1185"/>
      <c r="O1185" s="1"/>
      <c r="P1185" s="2"/>
    </row>
    <row r="1186" spans="1:16">
      <c r="A1186" s="13"/>
      <c r="B1186" s="68" t="str">
        <f t="shared" si="238"/>
        <v/>
      </c>
      <c r="C1186" s="69" t="str">
        <f t="shared" si="245"/>
        <v/>
      </c>
      <c r="D1186" s="70" t="str">
        <f t="shared" si="239"/>
        <v/>
      </c>
      <c r="E1186" s="70" t="str">
        <f t="shared" si="240"/>
        <v/>
      </c>
      <c r="F1186" s="70" t="str">
        <f t="shared" si="241"/>
        <v/>
      </c>
      <c r="G1186" s="70" t="str">
        <f t="shared" si="242"/>
        <v/>
      </c>
      <c r="H1186" s="70" t="str">
        <f>IF(M1186=0,"",1+COUNTIF(会員コール!$A$1:$A$198,M1186))</f>
        <v/>
      </c>
      <c r="I1186" s="71"/>
      <c r="J1186" s="71" t="str">
        <f t="shared" si="243"/>
        <v/>
      </c>
      <c r="K1186" s="14"/>
      <c r="L1186" s="15"/>
      <c r="M1186">
        <f t="shared" si="244"/>
        <v>0</v>
      </c>
      <c r="N1186"/>
      <c r="O1186" s="1"/>
      <c r="P1186" s="2"/>
    </row>
    <row r="1187" spans="1:16">
      <c r="A1187" s="13"/>
      <c r="B1187" s="72" t="str">
        <f t="shared" si="238"/>
        <v/>
      </c>
      <c r="C1187" s="69" t="str">
        <f t="shared" si="245"/>
        <v/>
      </c>
      <c r="D1187" s="73" t="str">
        <f t="shared" si="239"/>
        <v/>
      </c>
      <c r="E1187" s="73" t="str">
        <f t="shared" si="240"/>
        <v/>
      </c>
      <c r="F1187" s="73" t="str">
        <f t="shared" si="241"/>
        <v/>
      </c>
      <c r="G1187" s="73" t="str">
        <f t="shared" si="242"/>
        <v/>
      </c>
      <c r="H1187" s="73" t="str">
        <f>IF(M1187=0,"",1+COUNTIF(会員コール!$A$1:$A$198,M1187))</f>
        <v/>
      </c>
      <c r="I1187" s="74"/>
      <c r="J1187" s="74" t="str">
        <f t="shared" si="243"/>
        <v/>
      </c>
      <c r="K1187" s="14"/>
      <c r="L1187" s="15"/>
      <c r="M1187">
        <f t="shared" si="244"/>
        <v>0</v>
      </c>
      <c r="N1187"/>
      <c r="O1187" s="1"/>
      <c r="P1187" s="2"/>
    </row>
    <row r="1188" spans="1:16">
      <c r="A1188" s="13"/>
      <c r="B1188" s="68" t="str">
        <f t="shared" si="238"/>
        <v/>
      </c>
      <c r="C1188" s="69" t="str">
        <f t="shared" si="245"/>
        <v/>
      </c>
      <c r="D1188" s="70" t="str">
        <f t="shared" si="239"/>
        <v/>
      </c>
      <c r="E1188" s="70" t="str">
        <f t="shared" si="240"/>
        <v/>
      </c>
      <c r="F1188" s="70" t="str">
        <f t="shared" si="241"/>
        <v/>
      </c>
      <c r="G1188" s="70" t="str">
        <f t="shared" si="242"/>
        <v/>
      </c>
      <c r="H1188" s="70" t="str">
        <f>IF(M1188=0,"",1+COUNTIF(会員コール!$A$1:$A$198,M1188))</f>
        <v/>
      </c>
      <c r="I1188" s="71"/>
      <c r="J1188" s="71" t="str">
        <f t="shared" si="243"/>
        <v/>
      </c>
      <c r="K1188" s="14"/>
      <c r="L1188" s="15"/>
      <c r="M1188">
        <f t="shared" si="244"/>
        <v>0</v>
      </c>
      <c r="N1188"/>
      <c r="O1188" s="1"/>
      <c r="P1188" s="2"/>
    </row>
    <row r="1189" spans="1:16">
      <c r="A1189" s="13">
        <v>30</v>
      </c>
      <c r="B1189" s="72" t="str">
        <f t="shared" si="238"/>
        <v/>
      </c>
      <c r="C1189" s="69" t="str">
        <f t="shared" si="245"/>
        <v/>
      </c>
      <c r="D1189" s="73" t="str">
        <f t="shared" si="239"/>
        <v/>
      </c>
      <c r="E1189" s="73" t="str">
        <f t="shared" si="240"/>
        <v/>
      </c>
      <c r="F1189" s="73" t="str">
        <f t="shared" si="241"/>
        <v/>
      </c>
      <c r="G1189" s="73" t="str">
        <f t="shared" si="242"/>
        <v/>
      </c>
      <c r="H1189" s="73" t="str">
        <f>IF(M1189=0,"",1+COUNTIF(会員コール!$A$1:$A$198,M1189))</f>
        <v/>
      </c>
      <c r="I1189" s="74"/>
      <c r="J1189" s="74" t="str">
        <f t="shared" si="243"/>
        <v/>
      </c>
      <c r="K1189" s="14"/>
      <c r="L1189" s="15"/>
      <c r="M1189">
        <f t="shared" si="244"/>
        <v>0</v>
      </c>
      <c r="N1189"/>
      <c r="O1189" s="1"/>
      <c r="P1189" s="2"/>
    </row>
    <row r="1190" spans="1:16">
      <c r="A1190" s="13"/>
      <c r="B1190" s="68" t="str">
        <f t="shared" si="238"/>
        <v/>
      </c>
      <c r="C1190" s="69" t="str">
        <f t="shared" si="245"/>
        <v/>
      </c>
      <c r="D1190" s="70" t="str">
        <f t="shared" si="239"/>
        <v/>
      </c>
      <c r="E1190" s="70" t="str">
        <f t="shared" si="240"/>
        <v/>
      </c>
      <c r="F1190" s="70" t="str">
        <f t="shared" si="241"/>
        <v/>
      </c>
      <c r="G1190" s="70" t="str">
        <f t="shared" si="242"/>
        <v/>
      </c>
      <c r="H1190" s="70" t="str">
        <f>IF(M1190=0,"",1+COUNTIF(会員コール!$A$1:$A$198,M1190))</f>
        <v/>
      </c>
      <c r="I1190" s="71"/>
      <c r="J1190" s="71" t="str">
        <f t="shared" si="243"/>
        <v/>
      </c>
      <c r="K1190" s="14"/>
      <c r="L1190" s="15"/>
      <c r="M1190">
        <f t="shared" si="244"/>
        <v>0</v>
      </c>
      <c r="N1190"/>
      <c r="O1190" s="1"/>
      <c r="P1190" s="2"/>
    </row>
    <row r="1191" spans="1:16">
      <c r="A1191" s="13"/>
      <c r="B1191" s="72" t="str">
        <f t="shared" si="238"/>
        <v/>
      </c>
      <c r="C1191" s="69" t="str">
        <f t="shared" si="245"/>
        <v/>
      </c>
      <c r="D1191" s="73" t="str">
        <f t="shared" si="239"/>
        <v/>
      </c>
      <c r="E1191" s="73" t="str">
        <f t="shared" si="240"/>
        <v/>
      </c>
      <c r="F1191" s="73" t="str">
        <f t="shared" si="241"/>
        <v/>
      </c>
      <c r="G1191" s="73" t="str">
        <f t="shared" si="242"/>
        <v/>
      </c>
      <c r="H1191" s="73" t="str">
        <f>IF(M1191=0,"",1+COUNTIF(会員コール!$A$1:$A$198,M1191))</f>
        <v/>
      </c>
      <c r="I1191" s="74"/>
      <c r="J1191" s="74" t="str">
        <f t="shared" si="243"/>
        <v/>
      </c>
      <c r="K1191" s="14"/>
      <c r="L1191" s="15"/>
      <c r="M1191">
        <f t="shared" si="244"/>
        <v>0</v>
      </c>
      <c r="N1191"/>
      <c r="O1191" s="1"/>
      <c r="P1191" s="2"/>
    </row>
    <row r="1192" spans="1:16">
      <c r="A1192" s="13"/>
      <c r="B1192" s="68" t="str">
        <f t="shared" si="238"/>
        <v/>
      </c>
      <c r="C1192" s="69" t="str">
        <f t="shared" si="245"/>
        <v/>
      </c>
      <c r="D1192" s="70" t="str">
        <f t="shared" si="239"/>
        <v/>
      </c>
      <c r="E1192" s="70" t="str">
        <f t="shared" si="240"/>
        <v/>
      </c>
      <c r="F1192" s="70" t="str">
        <f t="shared" si="241"/>
        <v/>
      </c>
      <c r="G1192" s="70" t="str">
        <f t="shared" si="242"/>
        <v/>
      </c>
      <c r="H1192" s="70" t="str">
        <f>IF(M1192=0,"",1+COUNTIF(会員コール!$A$1:$A$198,M1192))</f>
        <v/>
      </c>
      <c r="I1192" s="71"/>
      <c r="J1192" s="71" t="str">
        <f t="shared" si="243"/>
        <v/>
      </c>
      <c r="K1192" s="14"/>
      <c r="L1192" s="15"/>
      <c r="M1192">
        <f t="shared" si="244"/>
        <v>0</v>
      </c>
      <c r="N1192"/>
      <c r="O1192" s="1"/>
      <c r="P1192" s="2"/>
    </row>
    <row r="1193" spans="1:16">
      <c r="A1193" s="13"/>
      <c r="B1193" s="72" t="str">
        <f t="shared" si="238"/>
        <v/>
      </c>
      <c r="C1193" s="69" t="str">
        <f t="shared" si="245"/>
        <v/>
      </c>
      <c r="D1193" s="73" t="str">
        <f t="shared" si="239"/>
        <v/>
      </c>
      <c r="E1193" s="73" t="str">
        <f t="shared" si="240"/>
        <v/>
      </c>
      <c r="F1193" s="73" t="str">
        <f t="shared" si="241"/>
        <v/>
      </c>
      <c r="G1193" s="73" t="str">
        <f t="shared" si="242"/>
        <v/>
      </c>
      <c r="H1193" s="73" t="str">
        <f>IF(M1193=0,"",1+COUNTIF(会員コール!$A$1:$A$198,M1193))</f>
        <v/>
      </c>
      <c r="I1193" s="74"/>
      <c r="J1193" s="74" t="str">
        <f t="shared" si="243"/>
        <v/>
      </c>
      <c r="K1193" s="14"/>
      <c r="L1193" s="15"/>
      <c r="M1193">
        <f t="shared" si="244"/>
        <v>0</v>
      </c>
      <c r="N1193"/>
      <c r="O1193" s="1"/>
      <c r="P1193" s="2"/>
    </row>
    <row r="1194" spans="1:16">
      <c r="A1194" s="13">
        <v>35</v>
      </c>
      <c r="B1194" s="68" t="str">
        <f t="shared" si="238"/>
        <v/>
      </c>
      <c r="C1194" s="69" t="str">
        <f t="shared" si="245"/>
        <v/>
      </c>
      <c r="D1194" s="70" t="str">
        <f t="shared" si="239"/>
        <v/>
      </c>
      <c r="E1194" s="70" t="str">
        <f t="shared" si="240"/>
        <v/>
      </c>
      <c r="F1194" s="70" t="str">
        <f t="shared" si="241"/>
        <v/>
      </c>
      <c r="G1194" s="70" t="str">
        <f t="shared" si="242"/>
        <v/>
      </c>
      <c r="H1194" s="70" t="str">
        <f>IF(M1194=0,"",1+COUNTIF(会員コール!$A$1:$A$198,M1194))</f>
        <v/>
      </c>
      <c r="I1194" s="71"/>
      <c r="J1194" s="71" t="str">
        <f t="shared" si="243"/>
        <v/>
      </c>
      <c r="K1194" s="14"/>
      <c r="L1194" s="15"/>
      <c r="M1194">
        <f t="shared" si="244"/>
        <v>0</v>
      </c>
      <c r="N1194"/>
      <c r="O1194" s="1"/>
      <c r="P1194" s="2"/>
    </row>
    <row r="1195" spans="1:16">
      <c r="A1195" s="13"/>
      <c r="B1195" s="72" t="str">
        <f t="shared" si="238"/>
        <v/>
      </c>
      <c r="C1195" s="69" t="str">
        <f t="shared" si="245"/>
        <v/>
      </c>
      <c r="D1195" s="73" t="str">
        <f t="shared" si="239"/>
        <v/>
      </c>
      <c r="E1195" s="73" t="str">
        <f t="shared" si="240"/>
        <v/>
      </c>
      <c r="F1195" s="73" t="str">
        <f t="shared" si="241"/>
        <v/>
      </c>
      <c r="G1195" s="73" t="str">
        <f t="shared" si="242"/>
        <v/>
      </c>
      <c r="H1195" s="73" t="str">
        <f>IF(M1195=0,"",1+COUNTIF(会員コール!$A$1:$A$198,M1195))</f>
        <v/>
      </c>
      <c r="I1195" s="74"/>
      <c r="J1195" s="74" t="str">
        <f t="shared" si="243"/>
        <v/>
      </c>
      <c r="K1195" s="14"/>
      <c r="L1195" s="15"/>
      <c r="M1195">
        <f t="shared" si="244"/>
        <v>0</v>
      </c>
      <c r="N1195"/>
      <c r="O1195" s="1"/>
      <c r="P1195" s="2"/>
    </row>
    <row r="1196" spans="1:16">
      <c r="A1196" s="13"/>
      <c r="B1196" s="68" t="str">
        <f t="shared" si="238"/>
        <v/>
      </c>
      <c r="C1196" s="69" t="str">
        <f t="shared" si="245"/>
        <v/>
      </c>
      <c r="D1196" s="70" t="str">
        <f t="shared" si="239"/>
        <v/>
      </c>
      <c r="E1196" s="70" t="str">
        <f t="shared" si="240"/>
        <v/>
      </c>
      <c r="F1196" s="70" t="str">
        <f t="shared" si="241"/>
        <v/>
      </c>
      <c r="G1196" s="70" t="str">
        <f t="shared" si="242"/>
        <v/>
      </c>
      <c r="H1196" s="70" t="str">
        <f>IF(M1196=0,"",1+COUNTIF(会員コール!$A$1:$A$198,M1196))</f>
        <v/>
      </c>
      <c r="I1196" s="71"/>
      <c r="J1196" s="71" t="str">
        <f t="shared" si="243"/>
        <v/>
      </c>
      <c r="K1196" s="14"/>
      <c r="L1196" s="15"/>
      <c r="M1196">
        <f t="shared" si="244"/>
        <v>0</v>
      </c>
      <c r="N1196"/>
      <c r="O1196" s="1"/>
      <c r="P1196" s="2"/>
    </row>
    <row r="1197" spans="1:16">
      <c r="A1197" s="13"/>
      <c r="B1197" s="72" t="str">
        <f t="shared" si="238"/>
        <v/>
      </c>
      <c r="C1197" s="69" t="str">
        <f t="shared" si="245"/>
        <v/>
      </c>
      <c r="D1197" s="73" t="str">
        <f t="shared" si="239"/>
        <v/>
      </c>
      <c r="E1197" s="73" t="str">
        <f t="shared" si="240"/>
        <v/>
      </c>
      <c r="F1197" s="73" t="str">
        <f t="shared" si="241"/>
        <v/>
      </c>
      <c r="G1197" s="73" t="str">
        <f t="shared" si="242"/>
        <v/>
      </c>
      <c r="H1197" s="73" t="str">
        <f>IF(M1197=0,"",1+COUNTIF(会員コール!$A$1:$A$198,M1197))</f>
        <v/>
      </c>
      <c r="I1197" s="74"/>
      <c r="J1197" s="74" t="str">
        <f t="shared" si="243"/>
        <v/>
      </c>
      <c r="K1197" s="14"/>
      <c r="L1197" s="15"/>
      <c r="M1197">
        <f t="shared" si="244"/>
        <v>0</v>
      </c>
      <c r="N1197"/>
      <c r="O1197" s="1"/>
      <c r="P1197" s="2"/>
    </row>
    <row r="1198" spans="1:16">
      <c r="A1198" s="13"/>
      <c r="B1198" s="68" t="str">
        <f t="shared" si="238"/>
        <v/>
      </c>
      <c r="C1198" s="69" t="str">
        <f t="shared" si="245"/>
        <v/>
      </c>
      <c r="D1198" s="70" t="str">
        <f t="shared" si="239"/>
        <v/>
      </c>
      <c r="E1198" s="70" t="str">
        <f t="shared" si="240"/>
        <v/>
      </c>
      <c r="F1198" s="70" t="str">
        <f t="shared" si="241"/>
        <v/>
      </c>
      <c r="G1198" s="70" t="str">
        <f t="shared" si="242"/>
        <v/>
      </c>
      <c r="H1198" s="70" t="str">
        <f>IF(M1198=0,"",1+COUNTIF(会員コール!$A$1:$A$198,M1198))</f>
        <v/>
      </c>
      <c r="I1198" s="71"/>
      <c r="J1198" s="71" t="str">
        <f t="shared" si="243"/>
        <v/>
      </c>
      <c r="K1198" s="14"/>
      <c r="L1198" s="15"/>
      <c r="M1198">
        <f t="shared" si="244"/>
        <v>0</v>
      </c>
      <c r="N1198"/>
      <c r="O1198" s="1"/>
      <c r="P1198" s="2"/>
    </row>
    <row r="1199" spans="1:16">
      <c r="A1199" s="13">
        <v>40</v>
      </c>
      <c r="B1199" s="72" t="str">
        <f t="shared" si="238"/>
        <v/>
      </c>
      <c r="C1199" s="69" t="str">
        <f t="shared" si="245"/>
        <v/>
      </c>
      <c r="D1199" s="73" t="str">
        <f t="shared" si="239"/>
        <v/>
      </c>
      <c r="E1199" s="73" t="str">
        <f t="shared" si="240"/>
        <v/>
      </c>
      <c r="F1199" s="73" t="str">
        <f t="shared" si="241"/>
        <v/>
      </c>
      <c r="G1199" s="73" t="str">
        <f t="shared" si="242"/>
        <v/>
      </c>
      <c r="H1199" s="73" t="str">
        <f>IF(M1199=0,"",1+COUNTIF(会員コール!$A$1:$A$198,M1199))</f>
        <v/>
      </c>
      <c r="I1199" s="74"/>
      <c r="J1199" s="74" t="str">
        <f t="shared" si="243"/>
        <v/>
      </c>
      <c r="K1199" s="14"/>
      <c r="L1199" s="15"/>
      <c r="M1199">
        <f t="shared" si="244"/>
        <v>0</v>
      </c>
      <c r="N1199"/>
      <c r="O1199" s="1"/>
      <c r="P1199" s="2"/>
    </row>
    <row r="1200" spans="1:16">
      <c r="A1200" s="13"/>
      <c r="B1200" s="68" t="str">
        <f t="shared" si="238"/>
        <v/>
      </c>
      <c r="C1200" s="69" t="str">
        <f t="shared" si="245"/>
        <v/>
      </c>
      <c r="D1200" s="70" t="str">
        <f t="shared" si="239"/>
        <v/>
      </c>
      <c r="E1200" s="70" t="str">
        <f t="shared" si="240"/>
        <v/>
      </c>
      <c r="F1200" s="70" t="str">
        <f t="shared" si="241"/>
        <v/>
      </c>
      <c r="G1200" s="70" t="str">
        <f t="shared" si="242"/>
        <v/>
      </c>
      <c r="H1200" s="70" t="str">
        <f>IF(M1200=0,"",1+COUNTIF(会員コール!$A$1:$A$198,M1200))</f>
        <v/>
      </c>
      <c r="I1200" s="71"/>
      <c r="J1200" s="71" t="str">
        <f t="shared" si="243"/>
        <v/>
      </c>
      <c r="K1200" s="14"/>
      <c r="L1200" s="15"/>
      <c r="M1200">
        <f t="shared" si="244"/>
        <v>0</v>
      </c>
      <c r="N1200"/>
      <c r="O1200" s="1"/>
      <c r="P1200" s="2"/>
    </row>
    <row r="1201" spans="1:20">
      <c r="A1201" s="13"/>
      <c r="B1201" s="68" t="str">
        <f t="shared" si="238"/>
        <v/>
      </c>
      <c r="C1201" s="69" t="str">
        <f t="shared" si="245"/>
        <v/>
      </c>
      <c r="D1201" s="70" t="str">
        <f t="shared" si="239"/>
        <v/>
      </c>
      <c r="E1201" s="70" t="str">
        <f t="shared" si="240"/>
        <v/>
      </c>
      <c r="F1201" s="70" t="str">
        <f t="shared" si="241"/>
        <v/>
      </c>
      <c r="G1201" s="70" t="str">
        <f t="shared" si="242"/>
        <v/>
      </c>
      <c r="H1201" s="70" t="str">
        <f>IF(M1201=0,"",1+COUNTIF(会員コール!$A$1:$A$198,M1201))</f>
        <v/>
      </c>
      <c r="I1201" s="71"/>
      <c r="J1201" s="71" t="str">
        <f t="shared" si="243"/>
        <v/>
      </c>
      <c r="K1201" s="14"/>
      <c r="L1201" s="15"/>
      <c r="M1201">
        <f t="shared" si="244"/>
        <v>0</v>
      </c>
      <c r="N1201"/>
      <c r="O1201" s="1"/>
      <c r="P1201" s="2"/>
    </row>
    <row r="1202" spans="1:20">
      <c r="A1202" s="13"/>
      <c r="B1202" s="72" t="str">
        <f t="shared" si="238"/>
        <v/>
      </c>
      <c r="C1202" s="69" t="str">
        <f t="shared" si="245"/>
        <v/>
      </c>
      <c r="D1202" s="73" t="str">
        <f t="shared" si="239"/>
        <v/>
      </c>
      <c r="E1202" s="73" t="str">
        <f t="shared" si="240"/>
        <v/>
      </c>
      <c r="F1202" s="73" t="str">
        <f t="shared" si="241"/>
        <v/>
      </c>
      <c r="G1202" s="73" t="str">
        <f t="shared" si="242"/>
        <v/>
      </c>
      <c r="H1202" s="73" t="str">
        <f>IF(M1202=0,"",1+COUNTIF(会員コール!$A$1:$A$198,M1202))</f>
        <v/>
      </c>
      <c r="I1202" s="74"/>
      <c r="J1202" s="74" t="str">
        <f t="shared" si="243"/>
        <v/>
      </c>
      <c r="K1202" s="14"/>
      <c r="L1202" s="15"/>
      <c r="M1202">
        <f t="shared" si="244"/>
        <v>0</v>
      </c>
      <c r="N1202"/>
      <c r="O1202" s="1"/>
      <c r="P1202" s="2"/>
    </row>
    <row r="1203" spans="1:20">
      <c r="A1203" s="13"/>
      <c r="B1203" s="68" t="str">
        <f t="shared" si="238"/>
        <v/>
      </c>
      <c r="C1203" s="69" t="str">
        <f t="shared" si="245"/>
        <v/>
      </c>
      <c r="D1203" s="70" t="str">
        <f t="shared" si="239"/>
        <v/>
      </c>
      <c r="E1203" s="70" t="str">
        <f t="shared" si="240"/>
        <v/>
      </c>
      <c r="F1203" s="70" t="str">
        <f t="shared" si="241"/>
        <v/>
      </c>
      <c r="G1203" s="70" t="str">
        <f t="shared" si="242"/>
        <v/>
      </c>
      <c r="H1203" s="70" t="str">
        <f>IF(M1203=0,"",1+COUNTIF(会員コール!$A$1:$A$198,M1203))</f>
        <v/>
      </c>
      <c r="I1203" s="71"/>
      <c r="J1203" s="71" t="str">
        <f t="shared" si="243"/>
        <v/>
      </c>
      <c r="K1203" s="14"/>
      <c r="L1203" s="15"/>
      <c r="M1203">
        <f t="shared" si="244"/>
        <v>0</v>
      </c>
      <c r="N1203"/>
      <c r="O1203" s="1"/>
      <c r="P1203" s="2"/>
    </row>
    <row r="1204" spans="1:20">
      <c r="A1204" s="13">
        <v>45</v>
      </c>
      <c r="B1204" s="72" t="str">
        <f t="shared" si="238"/>
        <v/>
      </c>
      <c r="C1204" s="69" t="str">
        <f t="shared" si="245"/>
        <v/>
      </c>
      <c r="D1204" s="73" t="str">
        <f t="shared" si="239"/>
        <v/>
      </c>
      <c r="E1204" s="73" t="str">
        <f t="shared" si="240"/>
        <v/>
      </c>
      <c r="F1204" s="73" t="str">
        <f t="shared" si="241"/>
        <v/>
      </c>
      <c r="G1204" s="73" t="str">
        <f t="shared" si="242"/>
        <v/>
      </c>
      <c r="H1204" s="73" t="str">
        <f>IF(M1204=0,"",1+COUNTIF(会員コール!$A$1:$A$198,M1204))</f>
        <v/>
      </c>
      <c r="I1204" s="74"/>
      <c r="J1204" s="74" t="str">
        <f t="shared" si="243"/>
        <v/>
      </c>
      <c r="K1204" s="14"/>
      <c r="L1204" s="15"/>
      <c r="M1204">
        <f t="shared" si="244"/>
        <v>0</v>
      </c>
      <c r="N1204"/>
      <c r="O1204" s="1"/>
      <c r="P1204" s="2"/>
    </row>
    <row r="1205" spans="1:20">
      <c r="A1205" s="13"/>
      <c r="B1205" s="68" t="str">
        <f t="shared" si="238"/>
        <v/>
      </c>
      <c r="C1205" s="69" t="str">
        <f t="shared" si="245"/>
        <v/>
      </c>
      <c r="D1205" s="70" t="str">
        <f t="shared" si="239"/>
        <v/>
      </c>
      <c r="E1205" s="70" t="str">
        <f t="shared" si="240"/>
        <v/>
      </c>
      <c r="F1205" s="70" t="str">
        <f t="shared" si="241"/>
        <v/>
      </c>
      <c r="G1205" s="70" t="str">
        <f t="shared" si="242"/>
        <v/>
      </c>
      <c r="H1205" s="70" t="str">
        <f>IF(M1205=0,"",1+COUNTIF(会員コール!$A$1:$A$198,M1205))</f>
        <v/>
      </c>
      <c r="I1205" s="71"/>
      <c r="J1205" s="71" t="str">
        <f t="shared" si="243"/>
        <v/>
      </c>
      <c r="K1205" s="14"/>
      <c r="L1205" s="15"/>
      <c r="M1205">
        <f t="shared" si="244"/>
        <v>0</v>
      </c>
      <c r="N1205"/>
      <c r="O1205" s="1"/>
      <c r="P1205" s="2"/>
    </row>
    <row r="1206" spans="1:20">
      <c r="A1206" s="13"/>
      <c r="B1206" s="72" t="str">
        <f t="shared" si="238"/>
        <v/>
      </c>
      <c r="C1206" s="69" t="str">
        <f t="shared" si="245"/>
        <v/>
      </c>
      <c r="D1206" s="73" t="str">
        <f t="shared" si="239"/>
        <v/>
      </c>
      <c r="E1206" s="73" t="str">
        <f t="shared" si="240"/>
        <v/>
      </c>
      <c r="F1206" s="73" t="str">
        <f t="shared" si="241"/>
        <v/>
      </c>
      <c r="G1206" s="73" t="str">
        <f t="shared" si="242"/>
        <v/>
      </c>
      <c r="H1206" s="73" t="str">
        <f>IF(M1206=0,"",1+COUNTIF(会員コール!$A$1:$A$198,M1206))</f>
        <v/>
      </c>
      <c r="I1206" s="74"/>
      <c r="J1206" s="74" t="str">
        <f t="shared" si="243"/>
        <v/>
      </c>
      <c r="K1206" s="14"/>
      <c r="L1206" s="15"/>
      <c r="M1206">
        <f t="shared" si="244"/>
        <v>0</v>
      </c>
      <c r="N1206"/>
      <c r="O1206" s="1"/>
      <c r="P1206" s="2"/>
    </row>
    <row r="1207" spans="1:20">
      <c r="A1207" s="13"/>
      <c r="B1207" s="68" t="str">
        <f t="shared" si="238"/>
        <v/>
      </c>
      <c r="C1207" s="69" t="str">
        <f t="shared" si="245"/>
        <v/>
      </c>
      <c r="D1207" s="70" t="str">
        <f t="shared" si="239"/>
        <v/>
      </c>
      <c r="E1207" s="70" t="str">
        <f t="shared" si="240"/>
        <v/>
      </c>
      <c r="F1207" s="70" t="str">
        <f t="shared" si="241"/>
        <v/>
      </c>
      <c r="G1207" s="70" t="str">
        <f t="shared" si="242"/>
        <v/>
      </c>
      <c r="H1207" s="70" t="str">
        <f>IF(M1207=0,"",1+COUNTIF(会員コール!$A$1:$A$198,M1207))</f>
        <v/>
      </c>
      <c r="I1207" s="71"/>
      <c r="J1207" s="71" t="str">
        <f t="shared" si="243"/>
        <v/>
      </c>
      <c r="K1207" s="14"/>
      <c r="L1207" s="15"/>
      <c r="M1207">
        <f t="shared" si="244"/>
        <v>0</v>
      </c>
      <c r="N1207"/>
      <c r="O1207" s="1"/>
      <c r="P1207" s="2"/>
    </row>
    <row r="1208" spans="1:20">
      <c r="A1208" s="13"/>
      <c r="B1208" s="68" t="str">
        <f t="shared" si="238"/>
        <v/>
      </c>
      <c r="C1208" s="69" t="str">
        <f t="shared" si="245"/>
        <v/>
      </c>
      <c r="D1208" s="70" t="str">
        <f t="shared" si="239"/>
        <v/>
      </c>
      <c r="E1208" s="70" t="str">
        <f t="shared" si="240"/>
        <v/>
      </c>
      <c r="F1208" s="70" t="str">
        <f t="shared" si="241"/>
        <v/>
      </c>
      <c r="G1208" s="70" t="str">
        <f t="shared" si="242"/>
        <v/>
      </c>
      <c r="H1208" s="70" t="str">
        <f>IF(M1208=0,"",1+COUNTIF(会員コール!$A$1:$A$198,M1208))</f>
        <v/>
      </c>
      <c r="I1208" s="71"/>
      <c r="J1208" s="71" t="str">
        <f t="shared" si="243"/>
        <v/>
      </c>
      <c r="K1208" s="14"/>
      <c r="L1208" s="15"/>
      <c r="M1208">
        <f t="shared" si="244"/>
        <v>0</v>
      </c>
      <c r="N1208"/>
      <c r="O1208" s="1"/>
      <c r="P1208" s="2"/>
    </row>
    <row r="1209" spans="1:20">
      <c r="A1209" s="13">
        <v>50</v>
      </c>
      <c r="B1209" s="75" t="str">
        <f t="shared" si="238"/>
        <v/>
      </c>
      <c r="C1209" s="76" t="str">
        <f>IF(P1209="","",LEFT(P1209,6))</f>
        <v/>
      </c>
      <c r="D1209" s="77" t="str">
        <f t="shared" si="239"/>
        <v/>
      </c>
      <c r="E1209" s="77" t="str">
        <f t="shared" si="240"/>
        <v/>
      </c>
      <c r="F1209" s="77" t="str">
        <f t="shared" si="241"/>
        <v/>
      </c>
      <c r="G1209" s="77" t="str">
        <f t="shared" si="242"/>
        <v/>
      </c>
      <c r="H1209" s="77" t="str">
        <f>IF(M1209=0,"",1+COUNTIF(会員コール!$A$1:$A$198,M1209))</f>
        <v/>
      </c>
      <c r="I1209" s="78"/>
      <c r="J1209" s="78" t="str">
        <f t="shared" si="243"/>
        <v/>
      </c>
      <c r="K1209" s="14"/>
      <c r="L1209" s="15"/>
      <c r="M1209">
        <f t="shared" si="244"/>
        <v>0</v>
      </c>
      <c r="N1209"/>
      <c r="O1209" s="1"/>
      <c r="P1209" s="2"/>
    </row>
    <row r="1210" spans="1:20">
      <c r="A1210" s="13"/>
      <c r="B1210" s="166" t="s">
        <v>7</v>
      </c>
      <c r="C1210" s="167"/>
      <c r="D1210" s="24">
        <f>50-COUNTBLANK(D1160:D1209)</f>
        <v>0</v>
      </c>
      <c r="E1210" s="20"/>
      <c r="F1210" s="21" t="s">
        <v>7</v>
      </c>
      <c r="G1210" s="19"/>
      <c r="H1210" s="25">
        <f>SUM(H1160:H1209)</f>
        <v>0</v>
      </c>
      <c r="I1210" s="22"/>
      <c r="J1210" s="22"/>
      <c r="K1210" s="14"/>
      <c r="L1210" s="15"/>
      <c r="N1210"/>
      <c r="O1210" s="1"/>
      <c r="P1210" s="2"/>
    </row>
    <row r="1211" spans="1:20" ht="14.25">
      <c r="A1211" s="8"/>
      <c r="B1211" s="168" t="s">
        <v>9</v>
      </c>
      <c r="C1211" s="168"/>
      <c r="D1211" s="168"/>
      <c r="E1211" s="62" t="s">
        <v>135</v>
      </c>
      <c r="F1211" s="50">
        <f>基本データ入力!$B$6</f>
        <v>2016</v>
      </c>
      <c r="G1211" s="169" t="str">
        <f>基本データ入力!$B$4</f>
        <v>第13回　JARL横須賀ｸﾗﾌﾞﾏﾗｿﾝｺﾝﾃｽﾄ</v>
      </c>
      <c r="H1211" s="169"/>
      <c r="I1211" s="169"/>
      <c r="J1211" s="169"/>
      <c r="K1211" s="10"/>
      <c r="L1211" s="8"/>
      <c r="M1211" s="8"/>
      <c r="N1211" s="9"/>
      <c r="O1211" s="8"/>
      <c r="P1211" s="8"/>
      <c r="Q1211" s="8"/>
      <c r="R1211" s="8"/>
      <c r="S1211" s="8"/>
      <c r="T1211" s="8"/>
    </row>
    <row r="1212" spans="1:20">
      <c r="A1212" s="8"/>
      <c r="B1212" s="170" t="s">
        <v>10</v>
      </c>
      <c r="C1212" s="170"/>
      <c r="D1212" s="47" t="str">
        <f>基本データ入力!$B$8</f>
        <v>JA1QRZ</v>
      </c>
      <c r="E1212" s="52" t="s">
        <v>136</v>
      </c>
      <c r="F1212" s="47" t="s">
        <v>287</v>
      </c>
      <c r="G1212" s="171" t="s">
        <v>137</v>
      </c>
      <c r="H1212" s="171"/>
      <c r="I1212" s="171"/>
      <c r="J1212" s="53" t="s">
        <v>403</v>
      </c>
      <c r="K1212" s="10"/>
      <c r="L1212" s="8"/>
      <c r="M1212" s="8"/>
      <c r="N1212" s="9"/>
      <c r="O1212" s="8"/>
      <c r="P1212" s="8"/>
      <c r="Q1212" s="8"/>
      <c r="R1212" s="8"/>
      <c r="S1212" s="8"/>
      <c r="T1212" s="8"/>
    </row>
    <row r="1213" spans="1:20">
      <c r="B1213" s="88" t="s">
        <v>11</v>
      </c>
      <c r="C1213" s="91" t="s">
        <v>411</v>
      </c>
      <c r="D1213" s="88" t="s">
        <v>12</v>
      </c>
      <c r="E1213" s="172" t="s">
        <v>13</v>
      </c>
      <c r="F1213" s="172"/>
      <c r="G1213" s="88" t="s">
        <v>14</v>
      </c>
      <c r="H1213" s="17" t="s">
        <v>15</v>
      </c>
      <c r="I1213" s="88" t="s">
        <v>16</v>
      </c>
      <c r="J1213" s="88" t="s">
        <v>17</v>
      </c>
      <c r="L1213" s="173" t="s">
        <v>134</v>
      </c>
      <c r="M1213" s="174"/>
      <c r="N1213" s="165" t="s">
        <v>31</v>
      </c>
      <c r="O1213" s="165"/>
      <c r="P1213" s="165"/>
      <c r="Q1213" s="165"/>
      <c r="R1213" s="165"/>
      <c r="S1213" s="165"/>
      <c r="T1213" s="165"/>
    </row>
    <row r="1214" spans="1:20">
      <c r="B1214" s="88" t="s">
        <v>8</v>
      </c>
      <c r="C1214" s="91" t="s">
        <v>412</v>
      </c>
      <c r="D1214" s="88" t="s">
        <v>0</v>
      </c>
      <c r="E1214" s="88" t="s">
        <v>1</v>
      </c>
      <c r="F1214" s="88" t="s">
        <v>2</v>
      </c>
      <c r="G1214" s="88" t="s">
        <v>3</v>
      </c>
      <c r="H1214" s="17" t="s">
        <v>4</v>
      </c>
      <c r="I1214" s="88" t="s">
        <v>5</v>
      </c>
      <c r="J1214" s="88" t="s">
        <v>6</v>
      </c>
      <c r="K1214" s="4"/>
      <c r="L1214" s="175"/>
      <c r="M1214" s="176"/>
      <c r="N1214" s="89" t="s">
        <v>33</v>
      </c>
      <c r="O1214" s="89" t="s">
        <v>34</v>
      </c>
      <c r="P1214" s="89" t="s">
        <v>35</v>
      </c>
      <c r="Q1214" s="89" t="s">
        <v>36</v>
      </c>
      <c r="R1214" s="89" t="s">
        <v>37</v>
      </c>
      <c r="S1214" s="89" t="s">
        <v>38</v>
      </c>
      <c r="T1214" s="89" t="s">
        <v>39</v>
      </c>
    </row>
    <row r="1215" spans="1:20">
      <c r="A1215" s="13">
        <v>1</v>
      </c>
      <c r="B1215" s="64" t="str">
        <f t="shared" ref="B1215:B1264" si="246">IF(O1215="","",O1215)</f>
        <v/>
      </c>
      <c r="C1215" s="65" t="str">
        <f>IF(P1215="","",LEFT(P1215,6))</f>
        <v/>
      </c>
      <c r="D1215" s="66" t="str">
        <f t="shared" ref="D1215:D1264" si="247">IF(N1215="","",N1215)</f>
        <v/>
      </c>
      <c r="E1215" s="66" t="str">
        <f t="shared" ref="E1215:E1264" si="248">IF(Q1215="","",Q1215)</f>
        <v/>
      </c>
      <c r="F1215" s="66" t="str">
        <f t="shared" ref="F1215:F1264" si="249">IF(R1215="","",R1215)</f>
        <v/>
      </c>
      <c r="G1215" s="66" t="str">
        <f t="shared" ref="G1215:G1264" si="250">IF(H1215="","",IF(H1215=1,"","M"))</f>
        <v/>
      </c>
      <c r="H1215" s="66" t="str">
        <f>IF(M1215=0,"",1+COUNTIF(会員コール!$A$1:$A$198,M1215))</f>
        <v/>
      </c>
      <c r="I1215" s="67"/>
      <c r="J1215" s="67" t="str">
        <f t="shared" ref="J1215:J1264" si="251">IF(T1215="","",T1215)</f>
        <v/>
      </c>
      <c r="K1215" s="14"/>
      <c r="L1215" s="49"/>
      <c r="M1215">
        <f t="shared" ref="M1215:M1264" si="252">IF(MID(N1215,6,1)="/",LEFT(N1215,5),IF(MID(N1215,7,1)="/",LEFT(N1215,6),N1215))</f>
        <v>0</v>
      </c>
      <c r="N1215"/>
      <c r="O1215" s="1"/>
      <c r="P1215" s="2"/>
    </row>
    <row r="1216" spans="1:20">
      <c r="A1216" s="13"/>
      <c r="B1216" s="68" t="str">
        <f t="shared" si="246"/>
        <v/>
      </c>
      <c r="C1216" s="69" t="str">
        <f>IF(P1216="","",LEFT(P1216,6))</f>
        <v/>
      </c>
      <c r="D1216" s="70" t="str">
        <f t="shared" si="247"/>
        <v/>
      </c>
      <c r="E1216" s="70" t="str">
        <f t="shared" si="248"/>
        <v/>
      </c>
      <c r="F1216" s="70" t="str">
        <f t="shared" si="249"/>
        <v/>
      </c>
      <c r="G1216" s="70" t="str">
        <f t="shared" si="250"/>
        <v/>
      </c>
      <c r="H1216" s="70" t="str">
        <f>IF(M1216=0,"",1+COUNTIF(会員コール!$A$1:$A$198,M1216))</f>
        <v/>
      </c>
      <c r="I1216" s="71"/>
      <c r="J1216" s="71" t="str">
        <f t="shared" si="251"/>
        <v/>
      </c>
      <c r="K1216" s="14"/>
      <c r="L1216" s="49"/>
      <c r="M1216">
        <f t="shared" si="252"/>
        <v>0</v>
      </c>
      <c r="N1216"/>
      <c r="O1216" s="1"/>
      <c r="P1216" s="2"/>
    </row>
    <row r="1217" spans="1:16">
      <c r="A1217" s="13"/>
      <c r="B1217" s="68" t="str">
        <f t="shared" si="246"/>
        <v/>
      </c>
      <c r="C1217" s="69" t="str">
        <f t="shared" ref="C1217:C1263" si="253">IF(P1217="","",LEFT(P1217,6))</f>
        <v/>
      </c>
      <c r="D1217" s="70" t="str">
        <f t="shared" si="247"/>
        <v/>
      </c>
      <c r="E1217" s="70" t="str">
        <f t="shared" si="248"/>
        <v/>
      </c>
      <c r="F1217" s="70" t="str">
        <f t="shared" si="249"/>
        <v/>
      </c>
      <c r="G1217" s="70" t="str">
        <f t="shared" si="250"/>
        <v/>
      </c>
      <c r="H1217" s="70" t="str">
        <f>IF(M1217=0,"",1+COUNTIF(会員コール!$A$1:$A$198,M1217))</f>
        <v/>
      </c>
      <c r="I1217" s="71"/>
      <c r="J1217" s="71" t="str">
        <f t="shared" si="251"/>
        <v/>
      </c>
      <c r="K1217" s="14"/>
      <c r="L1217" s="49"/>
      <c r="M1217">
        <f t="shared" si="252"/>
        <v>0</v>
      </c>
      <c r="N1217"/>
      <c r="O1217" s="1"/>
      <c r="P1217" s="2"/>
    </row>
    <row r="1218" spans="1:16">
      <c r="A1218" s="13"/>
      <c r="B1218" s="68" t="str">
        <f t="shared" si="246"/>
        <v/>
      </c>
      <c r="C1218" s="69" t="str">
        <f t="shared" si="253"/>
        <v/>
      </c>
      <c r="D1218" s="70" t="str">
        <f t="shared" si="247"/>
        <v/>
      </c>
      <c r="E1218" s="70" t="str">
        <f t="shared" si="248"/>
        <v/>
      </c>
      <c r="F1218" s="70" t="str">
        <f t="shared" si="249"/>
        <v/>
      </c>
      <c r="G1218" s="70" t="str">
        <f t="shared" si="250"/>
        <v/>
      </c>
      <c r="H1218" s="70" t="str">
        <f>IF(M1218=0,"",1+COUNTIF(会員コール!$A$1:$A$198,M1218))</f>
        <v/>
      </c>
      <c r="I1218" s="71"/>
      <c r="J1218" s="71" t="str">
        <f t="shared" si="251"/>
        <v/>
      </c>
      <c r="K1218" s="14"/>
      <c r="L1218" s="49"/>
      <c r="M1218">
        <f t="shared" si="252"/>
        <v>0</v>
      </c>
      <c r="N1218"/>
      <c r="O1218" s="1"/>
      <c r="P1218" s="2"/>
    </row>
    <row r="1219" spans="1:16">
      <c r="A1219" s="13">
        <v>5</v>
      </c>
      <c r="B1219" s="68" t="str">
        <f t="shared" si="246"/>
        <v/>
      </c>
      <c r="C1219" s="69" t="str">
        <f t="shared" si="253"/>
        <v/>
      </c>
      <c r="D1219" s="70" t="str">
        <f t="shared" si="247"/>
        <v/>
      </c>
      <c r="E1219" s="70" t="str">
        <f t="shared" si="248"/>
        <v/>
      </c>
      <c r="F1219" s="70" t="str">
        <f t="shared" si="249"/>
        <v/>
      </c>
      <c r="G1219" s="70" t="str">
        <f t="shared" si="250"/>
        <v/>
      </c>
      <c r="H1219" s="70" t="str">
        <f>IF(M1219=0,"",1+COUNTIF(会員コール!$A$1:$A$198,M1219))</f>
        <v/>
      </c>
      <c r="I1219" s="71"/>
      <c r="J1219" s="71" t="str">
        <f t="shared" si="251"/>
        <v/>
      </c>
      <c r="K1219" s="14"/>
      <c r="L1219" s="49"/>
      <c r="M1219">
        <f t="shared" si="252"/>
        <v>0</v>
      </c>
      <c r="N1219"/>
      <c r="O1219" s="1"/>
      <c r="P1219" s="2"/>
    </row>
    <row r="1220" spans="1:16">
      <c r="A1220" s="13"/>
      <c r="B1220" s="68" t="str">
        <f t="shared" si="246"/>
        <v/>
      </c>
      <c r="C1220" s="69" t="str">
        <f t="shared" si="253"/>
        <v/>
      </c>
      <c r="D1220" s="70" t="str">
        <f t="shared" si="247"/>
        <v/>
      </c>
      <c r="E1220" s="70" t="str">
        <f t="shared" si="248"/>
        <v/>
      </c>
      <c r="F1220" s="70" t="str">
        <f t="shared" si="249"/>
        <v/>
      </c>
      <c r="G1220" s="70" t="str">
        <f t="shared" si="250"/>
        <v/>
      </c>
      <c r="H1220" s="70" t="str">
        <f>IF(M1220=0,"",1+COUNTIF(会員コール!$A$1:$A$198,M1220))</f>
        <v/>
      </c>
      <c r="I1220" s="71"/>
      <c r="J1220" s="71" t="str">
        <f t="shared" si="251"/>
        <v/>
      </c>
      <c r="K1220" s="14"/>
      <c r="L1220" s="49"/>
      <c r="M1220">
        <f t="shared" si="252"/>
        <v>0</v>
      </c>
      <c r="N1220"/>
      <c r="O1220" s="1"/>
      <c r="P1220" s="2"/>
    </row>
    <row r="1221" spans="1:16">
      <c r="A1221" s="13"/>
      <c r="B1221" s="68" t="str">
        <f t="shared" si="246"/>
        <v/>
      </c>
      <c r="C1221" s="69" t="str">
        <f t="shared" si="253"/>
        <v/>
      </c>
      <c r="D1221" s="70" t="str">
        <f t="shared" si="247"/>
        <v/>
      </c>
      <c r="E1221" s="70" t="str">
        <f t="shared" si="248"/>
        <v/>
      </c>
      <c r="F1221" s="70" t="str">
        <f t="shared" si="249"/>
        <v/>
      </c>
      <c r="G1221" s="70" t="str">
        <f t="shared" si="250"/>
        <v/>
      </c>
      <c r="H1221" s="70" t="str">
        <f>IF(M1221=0,"",1+COUNTIF(会員コール!$A$1:$A$198,M1221))</f>
        <v/>
      </c>
      <c r="I1221" s="71"/>
      <c r="J1221" s="71" t="str">
        <f t="shared" si="251"/>
        <v/>
      </c>
      <c r="K1221" s="14"/>
      <c r="L1221" s="49"/>
      <c r="M1221">
        <f t="shared" si="252"/>
        <v>0</v>
      </c>
      <c r="N1221"/>
      <c r="O1221" s="1"/>
      <c r="P1221" s="2"/>
    </row>
    <row r="1222" spans="1:16">
      <c r="A1222" s="13"/>
      <c r="B1222" s="68" t="str">
        <f t="shared" si="246"/>
        <v/>
      </c>
      <c r="C1222" s="69" t="str">
        <f t="shared" si="253"/>
        <v/>
      </c>
      <c r="D1222" s="70" t="str">
        <f t="shared" si="247"/>
        <v/>
      </c>
      <c r="E1222" s="70" t="str">
        <f t="shared" si="248"/>
        <v/>
      </c>
      <c r="F1222" s="70" t="str">
        <f t="shared" si="249"/>
        <v/>
      </c>
      <c r="G1222" s="70" t="str">
        <f t="shared" si="250"/>
        <v/>
      </c>
      <c r="H1222" s="70" t="str">
        <f>IF(M1222=0,"",1+COUNTIF(会員コール!$A$1:$A$198,M1222))</f>
        <v/>
      </c>
      <c r="I1222" s="71"/>
      <c r="J1222" s="71" t="str">
        <f t="shared" si="251"/>
        <v/>
      </c>
      <c r="K1222" s="14"/>
      <c r="L1222" s="49"/>
      <c r="M1222">
        <f t="shared" si="252"/>
        <v>0</v>
      </c>
      <c r="N1222"/>
      <c r="O1222" s="1"/>
      <c r="P1222" s="2"/>
    </row>
    <row r="1223" spans="1:16">
      <c r="A1223" s="13"/>
      <c r="B1223" s="68" t="str">
        <f t="shared" si="246"/>
        <v/>
      </c>
      <c r="C1223" s="69" t="str">
        <f t="shared" si="253"/>
        <v/>
      </c>
      <c r="D1223" s="70" t="str">
        <f t="shared" si="247"/>
        <v/>
      </c>
      <c r="E1223" s="70" t="str">
        <f t="shared" si="248"/>
        <v/>
      </c>
      <c r="F1223" s="70" t="str">
        <f t="shared" si="249"/>
        <v/>
      </c>
      <c r="G1223" s="70" t="str">
        <f t="shared" si="250"/>
        <v/>
      </c>
      <c r="H1223" s="70" t="str">
        <f>IF(M1223=0,"",1+COUNTIF(会員コール!$A$1:$A$198,M1223))</f>
        <v/>
      </c>
      <c r="I1223" s="71"/>
      <c r="J1223" s="71" t="str">
        <f t="shared" si="251"/>
        <v/>
      </c>
      <c r="K1223" s="14"/>
      <c r="L1223" s="49"/>
      <c r="M1223">
        <f t="shared" si="252"/>
        <v>0</v>
      </c>
      <c r="N1223"/>
      <c r="O1223" s="1"/>
      <c r="P1223" s="2"/>
    </row>
    <row r="1224" spans="1:16">
      <c r="A1224" s="13">
        <v>10</v>
      </c>
      <c r="B1224" s="68" t="str">
        <f t="shared" si="246"/>
        <v/>
      </c>
      <c r="C1224" s="69" t="str">
        <f t="shared" si="253"/>
        <v/>
      </c>
      <c r="D1224" s="70" t="str">
        <f t="shared" si="247"/>
        <v/>
      </c>
      <c r="E1224" s="70" t="str">
        <f t="shared" si="248"/>
        <v/>
      </c>
      <c r="F1224" s="70" t="str">
        <f t="shared" si="249"/>
        <v/>
      </c>
      <c r="G1224" s="70" t="str">
        <f t="shared" si="250"/>
        <v/>
      </c>
      <c r="H1224" s="70" t="str">
        <f>IF(M1224=0,"",1+COUNTIF(会員コール!$A$1:$A$198,M1224))</f>
        <v/>
      </c>
      <c r="I1224" s="71"/>
      <c r="J1224" s="71" t="str">
        <f t="shared" si="251"/>
        <v/>
      </c>
      <c r="K1224" s="14"/>
      <c r="L1224" s="49"/>
      <c r="M1224">
        <f t="shared" si="252"/>
        <v>0</v>
      </c>
      <c r="N1224"/>
      <c r="O1224" s="1"/>
      <c r="P1224" s="2"/>
    </row>
    <row r="1225" spans="1:16">
      <c r="A1225" s="13"/>
      <c r="B1225" s="68" t="str">
        <f t="shared" si="246"/>
        <v/>
      </c>
      <c r="C1225" s="69" t="str">
        <f t="shared" si="253"/>
        <v/>
      </c>
      <c r="D1225" s="70" t="str">
        <f t="shared" si="247"/>
        <v/>
      </c>
      <c r="E1225" s="70" t="str">
        <f t="shared" si="248"/>
        <v/>
      </c>
      <c r="F1225" s="70" t="str">
        <f t="shared" si="249"/>
        <v/>
      </c>
      <c r="G1225" s="70" t="str">
        <f t="shared" si="250"/>
        <v/>
      </c>
      <c r="H1225" s="70" t="str">
        <f>IF(M1225=0,"",1+COUNTIF(会員コール!$A$1:$A$198,M1225))</f>
        <v/>
      </c>
      <c r="I1225" s="71"/>
      <c r="J1225" s="71" t="str">
        <f t="shared" si="251"/>
        <v/>
      </c>
      <c r="K1225" s="14"/>
      <c r="L1225" s="49"/>
      <c r="M1225">
        <f t="shared" si="252"/>
        <v>0</v>
      </c>
      <c r="N1225"/>
      <c r="O1225" s="1"/>
      <c r="P1225" s="2"/>
    </row>
    <row r="1226" spans="1:16">
      <c r="A1226" s="13"/>
      <c r="B1226" s="68" t="str">
        <f t="shared" si="246"/>
        <v/>
      </c>
      <c r="C1226" s="69" t="str">
        <f t="shared" si="253"/>
        <v/>
      </c>
      <c r="D1226" s="70" t="str">
        <f t="shared" si="247"/>
        <v/>
      </c>
      <c r="E1226" s="70" t="str">
        <f t="shared" si="248"/>
        <v/>
      </c>
      <c r="F1226" s="70" t="str">
        <f t="shared" si="249"/>
        <v/>
      </c>
      <c r="G1226" s="70" t="str">
        <f t="shared" si="250"/>
        <v/>
      </c>
      <c r="H1226" s="70" t="str">
        <f>IF(M1226=0,"",1+COUNTIF(会員コール!$A$1:$A$198,M1226))</f>
        <v/>
      </c>
      <c r="I1226" s="71"/>
      <c r="J1226" s="71" t="str">
        <f t="shared" si="251"/>
        <v/>
      </c>
      <c r="K1226" s="14"/>
      <c r="L1226" s="49"/>
      <c r="M1226">
        <f t="shared" si="252"/>
        <v>0</v>
      </c>
      <c r="N1226"/>
      <c r="O1226" s="1"/>
      <c r="P1226" s="2"/>
    </row>
    <row r="1227" spans="1:16">
      <c r="A1227" s="13"/>
      <c r="B1227" s="68" t="str">
        <f t="shared" si="246"/>
        <v/>
      </c>
      <c r="C1227" s="69" t="str">
        <f t="shared" si="253"/>
        <v/>
      </c>
      <c r="D1227" s="70" t="str">
        <f t="shared" si="247"/>
        <v/>
      </c>
      <c r="E1227" s="70" t="str">
        <f t="shared" si="248"/>
        <v/>
      </c>
      <c r="F1227" s="70" t="str">
        <f t="shared" si="249"/>
        <v/>
      </c>
      <c r="G1227" s="70" t="str">
        <f t="shared" si="250"/>
        <v/>
      </c>
      <c r="H1227" s="70" t="str">
        <f>IF(M1227=0,"",1+COUNTIF(会員コール!$A$1:$A$198,M1227))</f>
        <v/>
      </c>
      <c r="I1227" s="71"/>
      <c r="J1227" s="71" t="str">
        <f t="shared" si="251"/>
        <v/>
      </c>
      <c r="K1227" s="14"/>
      <c r="L1227" s="49"/>
      <c r="M1227">
        <f t="shared" si="252"/>
        <v>0</v>
      </c>
      <c r="N1227"/>
      <c r="O1227" s="1"/>
      <c r="P1227" s="2"/>
    </row>
    <row r="1228" spans="1:16">
      <c r="A1228" s="13"/>
      <c r="B1228" s="68" t="str">
        <f t="shared" si="246"/>
        <v/>
      </c>
      <c r="C1228" s="69" t="str">
        <f t="shared" si="253"/>
        <v/>
      </c>
      <c r="D1228" s="70" t="str">
        <f t="shared" si="247"/>
        <v/>
      </c>
      <c r="E1228" s="70" t="str">
        <f t="shared" si="248"/>
        <v/>
      </c>
      <c r="F1228" s="70" t="str">
        <f t="shared" si="249"/>
        <v/>
      </c>
      <c r="G1228" s="70" t="str">
        <f t="shared" si="250"/>
        <v/>
      </c>
      <c r="H1228" s="70" t="str">
        <f>IF(M1228=0,"",1+COUNTIF(会員コール!$A$1:$A$198,M1228))</f>
        <v/>
      </c>
      <c r="I1228" s="71"/>
      <c r="J1228" s="71" t="str">
        <f t="shared" si="251"/>
        <v/>
      </c>
      <c r="K1228" s="14"/>
      <c r="L1228" s="49"/>
      <c r="M1228">
        <f t="shared" si="252"/>
        <v>0</v>
      </c>
      <c r="N1228"/>
      <c r="O1228" s="1"/>
      <c r="P1228" s="2"/>
    </row>
    <row r="1229" spans="1:16">
      <c r="A1229" s="13">
        <v>15</v>
      </c>
      <c r="B1229" s="68" t="str">
        <f t="shared" si="246"/>
        <v/>
      </c>
      <c r="C1229" s="69" t="str">
        <f t="shared" si="253"/>
        <v/>
      </c>
      <c r="D1229" s="70" t="str">
        <f t="shared" si="247"/>
        <v/>
      </c>
      <c r="E1229" s="70" t="str">
        <f t="shared" si="248"/>
        <v/>
      </c>
      <c r="F1229" s="70" t="str">
        <f t="shared" si="249"/>
        <v/>
      </c>
      <c r="G1229" s="70" t="str">
        <f t="shared" si="250"/>
        <v/>
      </c>
      <c r="H1229" s="70" t="str">
        <f>IF(M1229=0,"",1+COUNTIF(会員コール!$A$1:$A$198,M1229))</f>
        <v/>
      </c>
      <c r="I1229" s="71"/>
      <c r="J1229" s="71" t="str">
        <f t="shared" si="251"/>
        <v/>
      </c>
      <c r="K1229" s="14"/>
      <c r="L1229" s="49"/>
      <c r="M1229">
        <f t="shared" si="252"/>
        <v>0</v>
      </c>
      <c r="N1229"/>
      <c r="O1229" s="1"/>
      <c r="P1229" s="2"/>
    </row>
    <row r="1230" spans="1:16">
      <c r="A1230" s="13"/>
      <c r="B1230" s="68" t="str">
        <f t="shared" si="246"/>
        <v/>
      </c>
      <c r="C1230" s="69" t="str">
        <f t="shared" si="253"/>
        <v/>
      </c>
      <c r="D1230" s="70" t="str">
        <f t="shared" si="247"/>
        <v/>
      </c>
      <c r="E1230" s="70" t="str">
        <f t="shared" si="248"/>
        <v/>
      </c>
      <c r="F1230" s="70" t="str">
        <f t="shared" si="249"/>
        <v/>
      </c>
      <c r="G1230" s="70" t="str">
        <f t="shared" si="250"/>
        <v/>
      </c>
      <c r="H1230" s="70" t="str">
        <f>IF(M1230=0,"",1+COUNTIF(会員コール!$A$1:$A$198,M1230))</f>
        <v/>
      </c>
      <c r="I1230" s="71"/>
      <c r="J1230" s="71" t="str">
        <f t="shared" si="251"/>
        <v/>
      </c>
      <c r="K1230" s="14"/>
      <c r="L1230" s="49"/>
      <c r="M1230">
        <f t="shared" si="252"/>
        <v>0</v>
      </c>
      <c r="N1230"/>
      <c r="O1230" s="1"/>
      <c r="P1230" s="2"/>
    </row>
    <row r="1231" spans="1:16">
      <c r="A1231" s="13"/>
      <c r="B1231" s="68" t="str">
        <f t="shared" si="246"/>
        <v/>
      </c>
      <c r="C1231" s="69" t="str">
        <f t="shared" si="253"/>
        <v/>
      </c>
      <c r="D1231" s="70" t="str">
        <f t="shared" si="247"/>
        <v/>
      </c>
      <c r="E1231" s="70" t="str">
        <f t="shared" si="248"/>
        <v/>
      </c>
      <c r="F1231" s="70" t="str">
        <f t="shared" si="249"/>
        <v/>
      </c>
      <c r="G1231" s="70" t="str">
        <f t="shared" si="250"/>
        <v/>
      </c>
      <c r="H1231" s="70" t="str">
        <f>IF(M1231=0,"",1+COUNTIF(会員コール!$A$1:$A$198,M1231))</f>
        <v/>
      </c>
      <c r="I1231" s="71"/>
      <c r="J1231" s="71" t="str">
        <f t="shared" si="251"/>
        <v/>
      </c>
      <c r="K1231" s="14"/>
      <c r="L1231" s="15"/>
      <c r="M1231">
        <f t="shared" si="252"/>
        <v>0</v>
      </c>
      <c r="N1231"/>
      <c r="O1231" s="1"/>
      <c r="P1231" s="2"/>
    </row>
    <row r="1232" spans="1:16">
      <c r="A1232" s="13"/>
      <c r="B1232" s="72" t="str">
        <f t="shared" si="246"/>
        <v/>
      </c>
      <c r="C1232" s="69" t="str">
        <f t="shared" si="253"/>
        <v/>
      </c>
      <c r="D1232" s="73" t="str">
        <f t="shared" si="247"/>
        <v/>
      </c>
      <c r="E1232" s="73" t="str">
        <f t="shared" si="248"/>
        <v/>
      </c>
      <c r="F1232" s="73" t="str">
        <f t="shared" si="249"/>
        <v/>
      </c>
      <c r="G1232" s="73" t="str">
        <f t="shared" si="250"/>
        <v/>
      </c>
      <c r="H1232" s="73" t="str">
        <f>IF(M1232=0,"",1+COUNTIF(会員コール!$A$1:$A$198,M1232))</f>
        <v/>
      </c>
      <c r="I1232" s="74"/>
      <c r="J1232" s="74" t="str">
        <f t="shared" si="251"/>
        <v/>
      </c>
      <c r="K1232" s="14"/>
      <c r="L1232" s="15"/>
      <c r="M1232">
        <f t="shared" si="252"/>
        <v>0</v>
      </c>
      <c r="N1232"/>
      <c r="O1232" s="1"/>
      <c r="P1232" s="2"/>
    </row>
    <row r="1233" spans="1:16">
      <c r="A1233" s="13"/>
      <c r="B1233" s="68" t="str">
        <f t="shared" si="246"/>
        <v/>
      </c>
      <c r="C1233" s="69" t="str">
        <f t="shared" si="253"/>
        <v/>
      </c>
      <c r="D1233" s="70" t="str">
        <f t="shared" si="247"/>
        <v/>
      </c>
      <c r="E1233" s="70" t="str">
        <f t="shared" si="248"/>
        <v/>
      </c>
      <c r="F1233" s="70" t="str">
        <f t="shared" si="249"/>
        <v/>
      </c>
      <c r="G1233" s="70" t="str">
        <f t="shared" si="250"/>
        <v/>
      </c>
      <c r="H1233" s="70" t="str">
        <f>IF(M1233=0,"",1+COUNTIF(会員コール!$A$1:$A$198,M1233))</f>
        <v/>
      </c>
      <c r="I1233" s="71"/>
      <c r="J1233" s="71" t="str">
        <f t="shared" si="251"/>
        <v/>
      </c>
      <c r="K1233" s="14"/>
      <c r="L1233" s="15"/>
      <c r="M1233">
        <f t="shared" si="252"/>
        <v>0</v>
      </c>
      <c r="N1233"/>
      <c r="O1233" s="1"/>
      <c r="P1233" s="2"/>
    </row>
    <row r="1234" spans="1:16">
      <c r="A1234" s="13">
        <v>20</v>
      </c>
      <c r="B1234" s="68" t="str">
        <f t="shared" si="246"/>
        <v/>
      </c>
      <c r="C1234" s="69" t="str">
        <f t="shared" si="253"/>
        <v/>
      </c>
      <c r="D1234" s="70" t="str">
        <f t="shared" si="247"/>
        <v/>
      </c>
      <c r="E1234" s="70" t="str">
        <f t="shared" si="248"/>
        <v/>
      </c>
      <c r="F1234" s="70" t="str">
        <f t="shared" si="249"/>
        <v/>
      </c>
      <c r="G1234" s="70" t="str">
        <f t="shared" si="250"/>
        <v/>
      </c>
      <c r="H1234" s="70" t="str">
        <f>IF(M1234=0,"",1+COUNTIF(会員コール!$A$1:$A$198,M1234))</f>
        <v/>
      </c>
      <c r="I1234" s="71"/>
      <c r="J1234" s="71" t="str">
        <f t="shared" si="251"/>
        <v/>
      </c>
      <c r="K1234" s="14"/>
      <c r="L1234" s="15"/>
      <c r="M1234">
        <f t="shared" si="252"/>
        <v>0</v>
      </c>
      <c r="N1234"/>
      <c r="O1234" s="1"/>
      <c r="P1234" s="2"/>
    </row>
    <row r="1235" spans="1:16">
      <c r="A1235" s="13"/>
      <c r="B1235" s="68" t="str">
        <f t="shared" si="246"/>
        <v/>
      </c>
      <c r="C1235" s="69" t="str">
        <f t="shared" si="253"/>
        <v/>
      </c>
      <c r="D1235" s="70" t="str">
        <f t="shared" si="247"/>
        <v/>
      </c>
      <c r="E1235" s="70" t="str">
        <f t="shared" si="248"/>
        <v/>
      </c>
      <c r="F1235" s="70" t="str">
        <f t="shared" si="249"/>
        <v/>
      </c>
      <c r="G1235" s="70" t="str">
        <f t="shared" si="250"/>
        <v/>
      </c>
      <c r="H1235" s="70" t="str">
        <f>IF(M1235=0,"",1+COUNTIF(会員コール!$A$1:$A$198,M1235))</f>
        <v/>
      </c>
      <c r="I1235" s="71"/>
      <c r="J1235" s="71" t="str">
        <f t="shared" si="251"/>
        <v/>
      </c>
      <c r="K1235" s="14"/>
      <c r="L1235" s="15"/>
      <c r="M1235">
        <f t="shared" si="252"/>
        <v>0</v>
      </c>
      <c r="N1235"/>
      <c r="O1235" s="1"/>
      <c r="P1235" s="2"/>
    </row>
    <row r="1236" spans="1:16">
      <c r="A1236" s="13"/>
      <c r="B1236" s="68" t="str">
        <f t="shared" si="246"/>
        <v/>
      </c>
      <c r="C1236" s="69" t="str">
        <f t="shared" si="253"/>
        <v/>
      </c>
      <c r="D1236" s="70" t="str">
        <f t="shared" si="247"/>
        <v/>
      </c>
      <c r="E1236" s="70" t="str">
        <f t="shared" si="248"/>
        <v/>
      </c>
      <c r="F1236" s="70" t="str">
        <f t="shared" si="249"/>
        <v/>
      </c>
      <c r="G1236" s="70" t="str">
        <f t="shared" si="250"/>
        <v/>
      </c>
      <c r="H1236" s="70" t="str">
        <f>IF(M1236=0,"",1+COUNTIF(会員コール!$A$1:$A$198,M1236))</f>
        <v/>
      </c>
      <c r="I1236" s="71"/>
      <c r="J1236" s="71" t="str">
        <f t="shared" si="251"/>
        <v/>
      </c>
      <c r="K1236" s="14"/>
      <c r="L1236" s="15"/>
      <c r="M1236">
        <f t="shared" si="252"/>
        <v>0</v>
      </c>
      <c r="N1236"/>
      <c r="O1236" s="1"/>
      <c r="P1236" s="2"/>
    </row>
    <row r="1237" spans="1:16">
      <c r="A1237" s="13"/>
      <c r="B1237" s="68" t="str">
        <f t="shared" si="246"/>
        <v/>
      </c>
      <c r="C1237" s="69" t="str">
        <f t="shared" si="253"/>
        <v/>
      </c>
      <c r="D1237" s="70" t="str">
        <f t="shared" si="247"/>
        <v/>
      </c>
      <c r="E1237" s="70" t="str">
        <f t="shared" si="248"/>
        <v/>
      </c>
      <c r="F1237" s="70" t="str">
        <f t="shared" si="249"/>
        <v/>
      </c>
      <c r="G1237" s="70" t="str">
        <f t="shared" si="250"/>
        <v/>
      </c>
      <c r="H1237" s="70" t="str">
        <f>IF(M1237=0,"",1+COUNTIF(会員コール!$A$1:$A$198,M1237))</f>
        <v/>
      </c>
      <c r="I1237" s="71"/>
      <c r="J1237" s="71" t="str">
        <f t="shared" si="251"/>
        <v/>
      </c>
      <c r="K1237" s="14"/>
      <c r="L1237" s="15"/>
      <c r="M1237">
        <f t="shared" si="252"/>
        <v>0</v>
      </c>
      <c r="N1237"/>
      <c r="O1237" s="1"/>
      <c r="P1237" s="2"/>
    </row>
    <row r="1238" spans="1:16">
      <c r="A1238" s="13"/>
      <c r="B1238" s="68" t="str">
        <f t="shared" si="246"/>
        <v/>
      </c>
      <c r="C1238" s="69" t="str">
        <f t="shared" si="253"/>
        <v/>
      </c>
      <c r="D1238" s="70" t="str">
        <f t="shared" si="247"/>
        <v/>
      </c>
      <c r="E1238" s="70" t="str">
        <f t="shared" si="248"/>
        <v/>
      </c>
      <c r="F1238" s="70" t="str">
        <f t="shared" si="249"/>
        <v/>
      </c>
      <c r="G1238" s="70" t="str">
        <f t="shared" si="250"/>
        <v/>
      </c>
      <c r="H1238" s="70" t="str">
        <f>IF(M1238=0,"",1+COUNTIF(会員コール!$A$1:$A$198,M1238))</f>
        <v/>
      </c>
      <c r="I1238" s="71"/>
      <c r="J1238" s="71" t="str">
        <f t="shared" si="251"/>
        <v/>
      </c>
      <c r="K1238" s="14"/>
      <c r="L1238" s="15"/>
      <c r="M1238">
        <f t="shared" si="252"/>
        <v>0</v>
      </c>
      <c r="N1238"/>
      <c r="O1238" s="1"/>
      <c r="P1238" s="2"/>
    </row>
    <row r="1239" spans="1:16">
      <c r="A1239" s="13">
        <v>25</v>
      </c>
      <c r="B1239" s="68" t="str">
        <f t="shared" si="246"/>
        <v/>
      </c>
      <c r="C1239" s="69" t="str">
        <f t="shared" si="253"/>
        <v/>
      </c>
      <c r="D1239" s="70" t="str">
        <f t="shared" si="247"/>
        <v/>
      </c>
      <c r="E1239" s="70" t="str">
        <f t="shared" si="248"/>
        <v/>
      </c>
      <c r="F1239" s="70" t="str">
        <f t="shared" si="249"/>
        <v/>
      </c>
      <c r="G1239" s="70" t="str">
        <f t="shared" si="250"/>
        <v/>
      </c>
      <c r="H1239" s="70" t="str">
        <f>IF(M1239=0,"",1+COUNTIF(会員コール!$A$1:$A$198,M1239))</f>
        <v/>
      </c>
      <c r="I1239" s="71"/>
      <c r="J1239" s="71" t="str">
        <f t="shared" si="251"/>
        <v/>
      </c>
      <c r="K1239" s="14"/>
      <c r="L1239" s="15"/>
      <c r="M1239">
        <f t="shared" si="252"/>
        <v>0</v>
      </c>
      <c r="N1239"/>
      <c r="O1239" s="1"/>
      <c r="P1239" s="2"/>
    </row>
    <row r="1240" spans="1:16">
      <c r="A1240" s="13"/>
      <c r="B1240" s="72" t="str">
        <f t="shared" si="246"/>
        <v/>
      </c>
      <c r="C1240" s="69" t="str">
        <f t="shared" si="253"/>
        <v/>
      </c>
      <c r="D1240" s="73" t="str">
        <f t="shared" si="247"/>
        <v/>
      </c>
      <c r="E1240" s="73" t="str">
        <f t="shared" si="248"/>
        <v/>
      </c>
      <c r="F1240" s="73" t="str">
        <f t="shared" si="249"/>
        <v/>
      </c>
      <c r="G1240" s="73" t="str">
        <f t="shared" si="250"/>
        <v/>
      </c>
      <c r="H1240" s="73" t="str">
        <f>IF(M1240=0,"",1+COUNTIF(会員コール!$A$1:$A$198,M1240))</f>
        <v/>
      </c>
      <c r="I1240" s="74"/>
      <c r="J1240" s="74" t="str">
        <f t="shared" si="251"/>
        <v/>
      </c>
      <c r="K1240" s="14"/>
      <c r="L1240" s="15"/>
      <c r="M1240">
        <f t="shared" si="252"/>
        <v>0</v>
      </c>
      <c r="N1240"/>
      <c r="O1240" s="1"/>
      <c r="P1240" s="2"/>
    </row>
    <row r="1241" spans="1:16">
      <c r="A1241" s="13"/>
      <c r="B1241" s="68" t="str">
        <f t="shared" si="246"/>
        <v/>
      </c>
      <c r="C1241" s="69" t="str">
        <f t="shared" si="253"/>
        <v/>
      </c>
      <c r="D1241" s="70" t="str">
        <f t="shared" si="247"/>
        <v/>
      </c>
      <c r="E1241" s="70" t="str">
        <f t="shared" si="248"/>
        <v/>
      </c>
      <c r="F1241" s="70" t="str">
        <f t="shared" si="249"/>
        <v/>
      </c>
      <c r="G1241" s="70" t="str">
        <f t="shared" si="250"/>
        <v/>
      </c>
      <c r="H1241" s="70" t="str">
        <f>IF(M1241=0,"",1+COUNTIF(会員コール!$A$1:$A$198,M1241))</f>
        <v/>
      </c>
      <c r="I1241" s="71"/>
      <c r="J1241" s="71" t="str">
        <f t="shared" si="251"/>
        <v/>
      </c>
      <c r="K1241" s="14"/>
      <c r="L1241" s="15"/>
      <c r="M1241">
        <f t="shared" si="252"/>
        <v>0</v>
      </c>
      <c r="N1241"/>
      <c r="O1241" s="1"/>
      <c r="P1241" s="2"/>
    </row>
    <row r="1242" spans="1:16">
      <c r="A1242" s="13"/>
      <c r="B1242" s="72" t="str">
        <f t="shared" si="246"/>
        <v/>
      </c>
      <c r="C1242" s="69" t="str">
        <f t="shared" si="253"/>
        <v/>
      </c>
      <c r="D1242" s="73" t="str">
        <f t="shared" si="247"/>
        <v/>
      </c>
      <c r="E1242" s="73" t="str">
        <f t="shared" si="248"/>
        <v/>
      </c>
      <c r="F1242" s="73" t="str">
        <f t="shared" si="249"/>
        <v/>
      </c>
      <c r="G1242" s="73" t="str">
        <f t="shared" si="250"/>
        <v/>
      </c>
      <c r="H1242" s="73" t="str">
        <f>IF(M1242=0,"",1+COUNTIF(会員コール!$A$1:$A$198,M1242))</f>
        <v/>
      </c>
      <c r="I1242" s="74"/>
      <c r="J1242" s="74" t="str">
        <f t="shared" si="251"/>
        <v/>
      </c>
      <c r="K1242" s="14"/>
      <c r="L1242" s="15"/>
      <c r="M1242">
        <f t="shared" si="252"/>
        <v>0</v>
      </c>
      <c r="N1242"/>
      <c r="O1242" s="1"/>
      <c r="P1242" s="2"/>
    </row>
    <row r="1243" spans="1:16">
      <c r="A1243" s="13"/>
      <c r="B1243" s="68" t="str">
        <f t="shared" si="246"/>
        <v/>
      </c>
      <c r="C1243" s="69" t="str">
        <f t="shared" si="253"/>
        <v/>
      </c>
      <c r="D1243" s="70" t="str">
        <f t="shared" si="247"/>
        <v/>
      </c>
      <c r="E1243" s="70" t="str">
        <f t="shared" si="248"/>
        <v/>
      </c>
      <c r="F1243" s="70" t="str">
        <f t="shared" si="249"/>
        <v/>
      </c>
      <c r="G1243" s="70" t="str">
        <f t="shared" si="250"/>
        <v/>
      </c>
      <c r="H1243" s="70" t="str">
        <f>IF(M1243=0,"",1+COUNTIF(会員コール!$A$1:$A$198,M1243))</f>
        <v/>
      </c>
      <c r="I1243" s="71"/>
      <c r="J1243" s="71" t="str">
        <f t="shared" si="251"/>
        <v/>
      </c>
      <c r="K1243" s="14"/>
      <c r="L1243" s="15"/>
      <c r="M1243">
        <f t="shared" si="252"/>
        <v>0</v>
      </c>
      <c r="N1243"/>
      <c r="O1243" s="1"/>
      <c r="P1243" s="2"/>
    </row>
    <row r="1244" spans="1:16">
      <c r="A1244" s="13">
        <v>30</v>
      </c>
      <c r="B1244" s="72" t="str">
        <f t="shared" si="246"/>
        <v/>
      </c>
      <c r="C1244" s="69" t="str">
        <f t="shared" si="253"/>
        <v/>
      </c>
      <c r="D1244" s="73" t="str">
        <f t="shared" si="247"/>
        <v/>
      </c>
      <c r="E1244" s="73" t="str">
        <f t="shared" si="248"/>
        <v/>
      </c>
      <c r="F1244" s="73" t="str">
        <f t="shared" si="249"/>
        <v/>
      </c>
      <c r="G1244" s="73" t="str">
        <f t="shared" si="250"/>
        <v/>
      </c>
      <c r="H1244" s="73" t="str">
        <f>IF(M1244=0,"",1+COUNTIF(会員コール!$A$1:$A$198,M1244))</f>
        <v/>
      </c>
      <c r="I1244" s="74"/>
      <c r="J1244" s="74" t="str">
        <f t="shared" si="251"/>
        <v/>
      </c>
      <c r="K1244" s="14"/>
      <c r="L1244" s="15"/>
      <c r="M1244">
        <f t="shared" si="252"/>
        <v>0</v>
      </c>
      <c r="N1244"/>
      <c r="O1244" s="1"/>
      <c r="P1244" s="2"/>
    </row>
    <row r="1245" spans="1:16">
      <c r="A1245" s="13"/>
      <c r="B1245" s="68" t="str">
        <f t="shared" si="246"/>
        <v/>
      </c>
      <c r="C1245" s="69" t="str">
        <f t="shared" si="253"/>
        <v/>
      </c>
      <c r="D1245" s="70" t="str">
        <f t="shared" si="247"/>
        <v/>
      </c>
      <c r="E1245" s="70" t="str">
        <f t="shared" si="248"/>
        <v/>
      </c>
      <c r="F1245" s="70" t="str">
        <f t="shared" si="249"/>
        <v/>
      </c>
      <c r="G1245" s="70" t="str">
        <f t="shared" si="250"/>
        <v/>
      </c>
      <c r="H1245" s="70" t="str">
        <f>IF(M1245=0,"",1+COUNTIF(会員コール!$A$1:$A$198,M1245))</f>
        <v/>
      </c>
      <c r="I1245" s="71"/>
      <c r="J1245" s="71" t="str">
        <f t="shared" si="251"/>
        <v/>
      </c>
      <c r="K1245" s="14"/>
      <c r="L1245" s="15"/>
      <c r="M1245">
        <f t="shared" si="252"/>
        <v>0</v>
      </c>
      <c r="N1245"/>
      <c r="O1245" s="1"/>
      <c r="P1245" s="2"/>
    </row>
    <row r="1246" spans="1:16">
      <c r="A1246" s="13"/>
      <c r="B1246" s="72" t="str">
        <f t="shared" si="246"/>
        <v/>
      </c>
      <c r="C1246" s="69" t="str">
        <f t="shared" si="253"/>
        <v/>
      </c>
      <c r="D1246" s="73" t="str">
        <f t="shared" si="247"/>
        <v/>
      </c>
      <c r="E1246" s="73" t="str">
        <f t="shared" si="248"/>
        <v/>
      </c>
      <c r="F1246" s="73" t="str">
        <f t="shared" si="249"/>
        <v/>
      </c>
      <c r="G1246" s="73" t="str">
        <f t="shared" si="250"/>
        <v/>
      </c>
      <c r="H1246" s="73" t="str">
        <f>IF(M1246=0,"",1+COUNTIF(会員コール!$A$1:$A$198,M1246))</f>
        <v/>
      </c>
      <c r="I1246" s="74"/>
      <c r="J1246" s="74" t="str">
        <f t="shared" si="251"/>
        <v/>
      </c>
      <c r="K1246" s="14"/>
      <c r="L1246" s="15"/>
      <c r="M1246">
        <f t="shared" si="252"/>
        <v>0</v>
      </c>
      <c r="N1246"/>
      <c r="O1246" s="1"/>
      <c r="P1246" s="2"/>
    </row>
    <row r="1247" spans="1:16">
      <c r="A1247" s="13"/>
      <c r="B1247" s="68" t="str">
        <f t="shared" si="246"/>
        <v/>
      </c>
      <c r="C1247" s="69" t="str">
        <f t="shared" si="253"/>
        <v/>
      </c>
      <c r="D1247" s="70" t="str">
        <f t="shared" si="247"/>
        <v/>
      </c>
      <c r="E1247" s="70" t="str">
        <f t="shared" si="248"/>
        <v/>
      </c>
      <c r="F1247" s="70" t="str">
        <f t="shared" si="249"/>
        <v/>
      </c>
      <c r="G1247" s="70" t="str">
        <f t="shared" si="250"/>
        <v/>
      </c>
      <c r="H1247" s="70" t="str">
        <f>IF(M1247=0,"",1+COUNTIF(会員コール!$A$1:$A$198,M1247))</f>
        <v/>
      </c>
      <c r="I1247" s="71"/>
      <c r="J1247" s="71" t="str">
        <f t="shared" si="251"/>
        <v/>
      </c>
      <c r="K1247" s="14"/>
      <c r="L1247" s="15"/>
      <c r="M1247">
        <f t="shared" si="252"/>
        <v>0</v>
      </c>
      <c r="N1247"/>
      <c r="O1247" s="1"/>
      <c r="P1247" s="2"/>
    </row>
    <row r="1248" spans="1:16">
      <c r="A1248" s="13"/>
      <c r="B1248" s="72" t="str">
        <f t="shared" si="246"/>
        <v/>
      </c>
      <c r="C1248" s="69" t="str">
        <f t="shared" si="253"/>
        <v/>
      </c>
      <c r="D1248" s="73" t="str">
        <f t="shared" si="247"/>
        <v/>
      </c>
      <c r="E1248" s="73" t="str">
        <f t="shared" si="248"/>
        <v/>
      </c>
      <c r="F1248" s="73" t="str">
        <f t="shared" si="249"/>
        <v/>
      </c>
      <c r="G1248" s="73" t="str">
        <f t="shared" si="250"/>
        <v/>
      </c>
      <c r="H1248" s="73" t="str">
        <f>IF(M1248=0,"",1+COUNTIF(会員コール!$A$1:$A$198,M1248))</f>
        <v/>
      </c>
      <c r="I1248" s="74"/>
      <c r="J1248" s="74" t="str">
        <f t="shared" si="251"/>
        <v/>
      </c>
      <c r="K1248" s="14"/>
      <c r="L1248" s="15"/>
      <c r="M1248">
        <f t="shared" si="252"/>
        <v>0</v>
      </c>
      <c r="N1248"/>
      <c r="O1248" s="1"/>
      <c r="P1248" s="2"/>
    </row>
    <row r="1249" spans="1:16">
      <c r="A1249" s="13">
        <v>35</v>
      </c>
      <c r="B1249" s="68" t="str">
        <f t="shared" si="246"/>
        <v/>
      </c>
      <c r="C1249" s="69" t="str">
        <f t="shared" si="253"/>
        <v/>
      </c>
      <c r="D1249" s="70" t="str">
        <f t="shared" si="247"/>
        <v/>
      </c>
      <c r="E1249" s="70" t="str">
        <f t="shared" si="248"/>
        <v/>
      </c>
      <c r="F1249" s="70" t="str">
        <f t="shared" si="249"/>
        <v/>
      </c>
      <c r="G1249" s="70" t="str">
        <f t="shared" si="250"/>
        <v/>
      </c>
      <c r="H1249" s="70" t="str">
        <f>IF(M1249=0,"",1+COUNTIF(会員コール!$A$1:$A$198,M1249))</f>
        <v/>
      </c>
      <c r="I1249" s="71"/>
      <c r="J1249" s="71" t="str">
        <f t="shared" si="251"/>
        <v/>
      </c>
      <c r="K1249" s="14"/>
      <c r="L1249" s="15"/>
      <c r="M1249">
        <f t="shared" si="252"/>
        <v>0</v>
      </c>
      <c r="N1249"/>
      <c r="O1249" s="1"/>
      <c r="P1249" s="2"/>
    </row>
    <row r="1250" spans="1:16">
      <c r="A1250" s="13"/>
      <c r="B1250" s="72" t="str">
        <f t="shared" si="246"/>
        <v/>
      </c>
      <c r="C1250" s="69" t="str">
        <f t="shared" si="253"/>
        <v/>
      </c>
      <c r="D1250" s="73" t="str">
        <f t="shared" si="247"/>
        <v/>
      </c>
      <c r="E1250" s="73" t="str">
        <f t="shared" si="248"/>
        <v/>
      </c>
      <c r="F1250" s="73" t="str">
        <f t="shared" si="249"/>
        <v/>
      </c>
      <c r="G1250" s="73" t="str">
        <f t="shared" si="250"/>
        <v/>
      </c>
      <c r="H1250" s="73" t="str">
        <f>IF(M1250=0,"",1+COUNTIF(会員コール!$A$1:$A$198,M1250))</f>
        <v/>
      </c>
      <c r="I1250" s="74"/>
      <c r="J1250" s="74" t="str">
        <f t="shared" si="251"/>
        <v/>
      </c>
      <c r="K1250" s="14"/>
      <c r="L1250" s="15"/>
      <c r="M1250">
        <f t="shared" si="252"/>
        <v>0</v>
      </c>
      <c r="N1250"/>
      <c r="O1250" s="1"/>
      <c r="P1250" s="2"/>
    </row>
    <row r="1251" spans="1:16">
      <c r="A1251" s="13"/>
      <c r="B1251" s="68" t="str">
        <f t="shared" si="246"/>
        <v/>
      </c>
      <c r="C1251" s="69" t="str">
        <f t="shared" si="253"/>
        <v/>
      </c>
      <c r="D1251" s="70" t="str">
        <f t="shared" si="247"/>
        <v/>
      </c>
      <c r="E1251" s="70" t="str">
        <f t="shared" si="248"/>
        <v/>
      </c>
      <c r="F1251" s="70" t="str">
        <f t="shared" si="249"/>
        <v/>
      </c>
      <c r="G1251" s="70" t="str">
        <f t="shared" si="250"/>
        <v/>
      </c>
      <c r="H1251" s="70" t="str">
        <f>IF(M1251=0,"",1+COUNTIF(会員コール!$A$1:$A$198,M1251))</f>
        <v/>
      </c>
      <c r="I1251" s="71"/>
      <c r="J1251" s="71" t="str">
        <f t="shared" si="251"/>
        <v/>
      </c>
      <c r="K1251" s="14"/>
      <c r="L1251" s="15"/>
      <c r="M1251">
        <f t="shared" si="252"/>
        <v>0</v>
      </c>
      <c r="N1251"/>
      <c r="O1251" s="1"/>
      <c r="P1251" s="2"/>
    </row>
    <row r="1252" spans="1:16">
      <c r="A1252" s="13"/>
      <c r="B1252" s="72" t="str">
        <f t="shared" si="246"/>
        <v/>
      </c>
      <c r="C1252" s="69" t="str">
        <f t="shared" si="253"/>
        <v/>
      </c>
      <c r="D1252" s="73" t="str">
        <f t="shared" si="247"/>
        <v/>
      </c>
      <c r="E1252" s="73" t="str">
        <f t="shared" si="248"/>
        <v/>
      </c>
      <c r="F1252" s="73" t="str">
        <f t="shared" si="249"/>
        <v/>
      </c>
      <c r="G1252" s="73" t="str">
        <f t="shared" si="250"/>
        <v/>
      </c>
      <c r="H1252" s="73" t="str">
        <f>IF(M1252=0,"",1+COUNTIF(会員コール!$A$1:$A$198,M1252))</f>
        <v/>
      </c>
      <c r="I1252" s="74"/>
      <c r="J1252" s="74" t="str">
        <f t="shared" si="251"/>
        <v/>
      </c>
      <c r="K1252" s="14"/>
      <c r="L1252" s="15"/>
      <c r="M1252">
        <f t="shared" si="252"/>
        <v>0</v>
      </c>
      <c r="N1252"/>
      <c r="O1252" s="1"/>
      <c r="P1252" s="2"/>
    </row>
    <row r="1253" spans="1:16">
      <c r="A1253" s="13"/>
      <c r="B1253" s="68" t="str">
        <f t="shared" si="246"/>
        <v/>
      </c>
      <c r="C1253" s="69" t="str">
        <f t="shared" si="253"/>
        <v/>
      </c>
      <c r="D1253" s="70" t="str">
        <f t="shared" si="247"/>
        <v/>
      </c>
      <c r="E1253" s="70" t="str">
        <f t="shared" si="248"/>
        <v/>
      </c>
      <c r="F1253" s="70" t="str">
        <f t="shared" si="249"/>
        <v/>
      </c>
      <c r="G1253" s="70" t="str">
        <f t="shared" si="250"/>
        <v/>
      </c>
      <c r="H1253" s="70" t="str">
        <f>IF(M1253=0,"",1+COUNTIF(会員コール!$A$1:$A$198,M1253))</f>
        <v/>
      </c>
      <c r="I1253" s="71"/>
      <c r="J1253" s="71" t="str">
        <f t="shared" si="251"/>
        <v/>
      </c>
      <c r="K1253" s="14"/>
      <c r="L1253" s="15"/>
      <c r="M1253">
        <f t="shared" si="252"/>
        <v>0</v>
      </c>
      <c r="N1253"/>
      <c r="O1253" s="1"/>
      <c r="P1253" s="2"/>
    </row>
    <row r="1254" spans="1:16">
      <c r="A1254" s="13">
        <v>40</v>
      </c>
      <c r="B1254" s="72" t="str">
        <f t="shared" si="246"/>
        <v/>
      </c>
      <c r="C1254" s="69" t="str">
        <f t="shared" si="253"/>
        <v/>
      </c>
      <c r="D1254" s="73" t="str">
        <f t="shared" si="247"/>
        <v/>
      </c>
      <c r="E1254" s="73" t="str">
        <f t="shared" si="248"/>
        <v/>
      </c>
      <c r="F1254" s="73" t="str">
        <f t="shared" si="249"/>
        <v/>
      </c>
      <c r="G1254" s="73" t="str">
        <f t="shared" si="250"/>
        <v/>
      </c>
      <c r="H1254" s="73" t="str">
        <f>IF(M1254=0,"",1+COUNTIF(会員コール!$A$1:$A$198,M1254))</f>
        <v/>
      </c>
      <c r="I1254" s="74"/>
      <c r="J1254" s="74" t="str">
        <f t="shared" si="251"/>
        <v/>
      </c>
      <c r="K1254" s="14"/>
      <c r="L1254" s="15"/>
      <c r="M1254">
        <f t="shared" si="252"/>
        <v>0</v>
      </c>
      <c r="N1254"/>
      <c r="O1254" s="1"/>
      <c r="P1254" s="2"/>
    </row>
    <row r="1255" spans="1:16">
      <c r="A1255" s="13"/>
      <c r="B1255" s="68" t="str">
        <f t="shared" si="246"/>
        <v/>
      </c>
      <c r="C1255" s="69" t="str">
        <f t="shared" si="253"/>
        <v/>
      </c>
      <c r="D1255" s="70" t="str">
        <f t="shared" si="247"/>
        <v/>
      </c>
      <c r="E1255" s="70" t="str">
        <f t="shared" si="248"/>
        <v/>
      </c>
      <c r="F1255" s="70" t="str">
        <f t="shared" si="249"/>
        <v/>
      </c>
      <c r="G1255" s="70" t="str">
        <f t="shared" si="250"/>
        <v/>
      </c>
      <c r="H1255" s="70" t="str">
        <f>IF(M1255=0,"",1+COUNTIF(会員コール!$A$1:$A$198,M1255))</f>
        <v/>
      </c>
      <c r="I1255" s="71"/>
      <c r="J1255" s="71" t="str">
        <f t="shared" si="251"/>
        <v/>
      </c>
      <c r="K1255" s="14"/>
      <c r="L1255" s="15"/>
      <c r="M1255">
        <f t="shared" si="252"/>
        <v>0</v>
      </c>
      <c r="N1255"/>
      <c r="O1255" s="1"/>
      <c r="P1255" s="2"/>
    </row>
    <row r="1256" spans="1:16">
      <c r="A1256" s="13"/>
      <c r="B1256" s="68" t="str">
        <f t="shared" si="246"/>
        <v/>
      </c>
      <c r="C1256" s="69" t="str">
        <f t="shared" si="253"/>
        <v/>
      </c>
      <c r="D1256" s="70" t="str">
        <f t="shared" si="247"/>
        <v/>
      </c>
      <c r="E1256" s="70" t="str">
        <f t="shared" si="248"/>
        <v/>
      </c>
      <c r="F1256" s="70" t="str">
        <f t="shared" si="249"/>
        <v/>
      </c>
      <c r="G1256" s="70" t="str">
        <f t="shared" si="250"/>
        <v/>
      </c>
      <c r="H1256" s="70" t="str">
        <f>IF(M1256=0,"",1+COUNTIF(会員コール!$A$1:$A$198,M1256))</f>
        <v/>
      </c>
      <c r="I1256" s="71"/>
      <c r="J1256" s="71" t="str">
        <f t="shared" si="251"/>
        <v/>
      </c>
      <c r="K1256" s="14"/>
      <c r="L1256" s="15"/>
      <c r="M1256">
        <f t="shared" si="252"/>
        <v>0</v>
      </c>
      <c r="N1256"/>
      <c r="O1256" s="1"/>
      <c r="P1256" s="2"/>
    </row>
    <row r="1257" spans="1:16">
      <c r="A1257" s="13"/>
      <c r="B1257" s="72" t="str">
        <f t="shared" si="246"/>
        <v/>
      </c>
      <c r="C1257" s="69" t="str">
        <f t="shared" si="253"/>
        <v/>
      </c>
      <c r="D1257" s="73" t="str">
        <f t="shared" si="247"/>
        <v/>
      </c>
      <c r="E1257" s="73" t="str">
        <f t="shared" si="248"/>
        <v/>
      </c>
      <c r="F1257" s="73" t="str">
        <f t="shared" si="249"/>
        <v/>
      </c>
      <c r="G1257" s="73" t="str">
        <f t="shared" si="250"/>
        <v/>
      </c>
      <c r="H1257" s="73" t="str">
        <f>IF(M1257=0,"",1+COUNTIF(会員コール!$A$1:$A$198,M1257))</f>
        <v/>
      </c>
      <c r="I1257" s="74"/>
      <c r="J1257" s="74" t="str">
        <f t="shared" si="251"/>
        <v/>
      </c>
      <c r="K1257" s="14"/>
      <c r="L1257" s="15"/>
      <c r="M1257">
        <f t="shared" si="252"/>
        <v>0</v>
      </c>
      <c r="N1257"/>
      <c r="O1257" s="1"/>
      <c r="P1257" s="2"/>
    </row>
    <row r="1258" spans="1:16">
      <c r="A1258" s="13"/>
      <c r="B1258" s="68" t="str">
        <f t="shared" si="246"/>
        <v/>
      </c>
      <c r="C1258" s="69" t="str">
        <f t="shared" si="253"/>
        <v/>
      </c>
      <c r="D1258" s="70" t="str">
        <f t="shared" si="247"/>
        <v/>
      </c>
      <c r="E1258" s="70" t="str">
        <f t="shared" si="248"/>
        <v/>
      </c>
      <c r="F1258" s="70" t="str">
        <f t="shared" si="249"/>
        <v/>
      </c>
      <c r="G1258" s="70" t="str">
        <f t="shared" si="250"/>
        <v/>
      </c>
      <c r="H1258" s="70" t="str">
        <f>IF(M1258=0,"",1+COUNTIF(会員コール!$A$1:$A$198,M1258))</f>
        <v/>
      </c>
      <c r="I1258" s="71"/>
      <c r="J1258" s="71" t="str">
        <f t="shared" si="251"/>
        <v/>
      </c>
      <c r="K1258" s="14"/>
      <c r="L1258" s="15"/>
      <c r="M1258">
        <f t="shared" si="252"/>
        <v>0</v>
      </c>
      <c r="N1258"/>
      <c r="O1258" s="1"/>
      <c r="P1258" s="2"/>
    </row>
    <row r="1259" spans="1:16">
      <c r="A1259" s="13">
        <v>45</v>
      </c>
      <c r="B1259" s="72" t="str">
        <f t="shared" si="246"/>
        <v/>
      </c>
      <c r="C1259" s="69" t="str">
        <f t="shared" si="253"/>
        <v/>
      </c>
      <c r="D1259" s="73" t="str">
        <f t="shared" si="247"/>
        <v/>
      </c>
      <c r="E1259" s="73" t="str">
        <f t="shared" si="248"/>
        <v/>
      </c>
      <c r="F1259" s="73" t="str">
        <f t="shared" si="249"/>
        <v/>
      </c>
      <c r="G1259" s="73" t="str">
        <f t="shared" si="250"/>
        <v/>
      </c>
      <c r="H1259" s="73" t="str">
        <f>IF(M1259=0,"",1+COUNTIF(会員コール!$A$1:$A$198,M1259))</f>
        <v/>
      </c>
      <c r="I1259" s="74"/>
      <c r="J1259" s="74" t="str">
        <f t="shared" si="251"/>
        <v/>
      </c>
      <c r="K1259" s="14"/>
      <c r="L1259" s="15"/>
      <c r="M1259">
        <f t="shared" si="252"/>
        <v>0</v>
      </c>
      <c r="N1259"/>
      <c r="O1259" s="1"/>
      <c r="P1259" s="2"/>
    </row>
    <row r="1260" spans="1:16">
      <c r="A1260" s="13"/>
      <c r="B1260" s="68" t="str">
        <f t="shared" si="246"/>
        <v/>
      </c>
      <c r="C1260" s="69" t="str">
        <f t="shared" si="253"/>
        <v/>
      </c>
      <c r="D1260" s="70" t="str">
        <f t="shared" si="247"/>
        <v/>
      </c>
      <c r="E1260" s="70" t="str">
        <f t="shared" si="248"/>
        <v/>
      </c>
      <c r="F1260" s="70" t="str">
        <f t="shared" si="249"/>
        <v/>
      </c>
      <c r="G1260" s="70" t="str">
        <f t="shared" si="250"/>
        <v/>
      </c>
      <c r="H1260" s="70" t="str">
        <f>IF(M1260=0,"",1+COUNTIF(会員コール!$A$1:$A$198,M1260))</f>
        <v/>
      </c>
      <c r="I1260" s="71"/>
      <c r="J1260" s="71" t="str">
        <f t="shared" si="251"/>
        <v/>
      </c>
      <c r="K1260" s="14"/>
      <c r="L1260" s="15"/>
      <c r="M1260">
        <f t="shared" si="252"/>
        <v>0</v>
      </c>
      <c r="N1260"/>
      <c r="O1260" s="1"/>
      <c r="P1260" s="2"/>
    </row>
    <row r="1261" spans="1:16">
      <c r="A1261" s="13"/>
      <c r="B1261" s="72" t="str">
        <f t="shared" si="246"/>
        <v/>
      </c>
      <c r="C1261" s="69" t="str">
        <f t="shared" si="253"/>
        <v/>
      </c>
      <c r="D1261" s="73" t="str">
        <f t="shared" si="247"/>
        <v/>
      </c>
      <c r="E1261" s="73" t="str">
        <f t="shared" si="248"/>
        <v/>
      </c>
      <c r="F1261" s="73" t="str">
        <f t="shared" si="249"/>
        <v/>
      </c>
      <c r="G1261" s="73" t="str">
        <f t="shared" si="250"/>
        <v/>
      </c>
      <c r="H1261" s="73" t="str">
        <f>IF(M1261=0,"",1+COUNTIF(会員コール!$A$1:$A$198,M1261))</f>
        <v/>
      </c>
      <c r="I1261" s="74"/>
      <c r="J1261" s="74" t="str">
        <f t="shared" si="251"/>
        <v/>
      </c>
      <c r="K1261" s="14"/>
      <c r="L1261" s="15"/>
      <c r="M1261">
        <f t="shared" si="252"/>
        <v>0</v>
      </c>
      <c r="N1261"/>
      <c r="O1261" s="1"/>
      <c r="P1261" s="2"/>
    </row>
    <row r="1262" spans="1:16">
      <c r="A1262" s="13"/>
      <c r="B1262" s="68" t="str">
        <f t="shared" si="246"/>
        <v/>
      </c>
      <c r="C1262" s="69" t="str">
        <f t="shared" si="253"/>
        <v/>
      </c>
      <c r="D1262" s="70" t="str">
        <f t="shared" si="247"/>
        <v/>
      </c>
      <c r="E1262" s="70" t="str">
        <f t="shared" si="248"/>
        <v/>
      </c>
      <c r="F1262" s="70" t="str">
        <f t="shared" si="249"/>
        <v/>
      </c>
      <c r="G1262" s="70" t="str">
        <f t="shared" si="250"/>
        <v/>
      </c>
      <c r="H1262" s="70" t="str">
        <f>IF(M1262=0,"",1+COUNTIF(会員コール!$A$1:$A$198,M1262))</f>
        <v/>
      </c>
      <c r="I1262" s="71"/>
      <c r="J1262" s="71" t="str">
        <f t="shared" si="251"/>
        <v/>
      </c>
      <c r="K1262" s="14"/>
      <c r="L1262" s="15"/>
      <c r="M1262">
        <f t="shared" si="252"/>
        <v>0</v>
      </c>
      <c r="N1262"/>
      <c r="O1262" s="1"/>
      <c r="P1262" s="2"/>
    </row>
    <row r="1263" spans="1:16">
      <c r="A1263" s="13"/>
      <c r="B1263" s="68" t="str">
        <f t="shared" si="246"/>
        <v/>
      </c>
      <c r="C1263" s="69" t="str">
        <f t="shared" si="253"/>
        <v/>
      </c>
      <c r="D1263" s="70" t="str">
        <f t="shared" si="247"/>
        <v/>
      </c>
      <c r="E1263" s="70" t="str">
        <f t="shared" si="248"/>
        <v/>
      </c>
      <c r="F1263" s="70" t="str">
        <f t="shared" si="249"/>
        <v/>
      </c>
      <c r="G1263" s="70" t="str">
        <f t="shared" si="250"/>
        <v/>
      </c>
      <c r="H1263" s="70" t="str">
        <f>IF(M1263=0,"",1+COUNTIF(会員コール!$A$1:$A$198,M1263))</f>
        <v/>
      </c>
      <c r="I1263" s="71"/>
      <c r="J1263" s="71" t="str">
        <f t="shared" si="251"/>
        <v/>
      </c>
      <c r="K1263" s="14"/>
      <c r="L1263" s="15"/>
      <c r="M1263">
        <f t="shared" si="252"/>
        <v>0</v>
      </c>
      <c r="N1263"/>
      <c r="O1263" s="1"/>
      <c r="P1263" s="2"/>
    </row>
    <row r="1264" spans="1:16">
      <c r="A1264" s="13">
        <v>50</v>
      </c>
      <c r="B1264" s="75" t="str">
        <f t="shared" si="246"/>
        <v/>
      </c>
      <c r="C1264" s="76" t="str">
        <f>IF(P1264="","",LEFT(P1264,6))</f>
        <v/>
      </c>
      <c r="D1264" s="77" t="str">
        <f t="shared" si="247"/>
        <v/>
      </c>
      <c r="E1264" s="77" t="str">
        <f t="shared" si="248"/>
        <v/>
      </c>
      <c r="F1264" s="77" t="str">
        <f t="shared" si="249"/>
        <v/>
      </c>
      <c r="G1264" s="77" t="str">
        <f t="shared" si="250"/>
        <v/>
      </c>
      <c r="H1264" s="77" t="str">
        <f>IF(M1264=0,"",1+COUNTIF(会員コール!$A$1:$A$198,M1264))</f>
        <v/>
      </c>
      <c r="I1264" s="78"/>
      <c r="J1264" s="78" t="str">
        <f t="shared" si="251"/>
        <v/>
      </c>
      <c r="K1264" s="14"/>
      <c r="L1264" s="15"/>
      <c r="M1264">
        <f t="shared" si="252"/>
        <v>0</v>
      </c>
      <c r="N1264"/>
      <c r="O1264" s="1"/>
      <c r="P1264" s="2"/>
    </row>
    <row r="1265" spans="1:20">
      <c r="A1265" s="13"/>
      <c r="B1265" s="166" t="s">
        <v>7</v>
      </c>
      <c r="C1265" s="167"/>
      <c r="D1265" s="24">
        <f>50-COUNTBLANK(D1215:D1264)</f>
        <v>0</v>
      </c>
      <c r="E1265" s="20"/>
      <c r="F1265" s="21" t="s">
        <v>7</v>
      </c>
      <c r="G1265" s="19"/>
      <c r="H1265" s="25">
        <f>SUM(H1215:H1264)</f>
        <v>0</v>
      </c>
      <c r="I1265" s="22"/>
      <c r="J1265" s="22"/>
      <c r="K1265" s="14"/>
      <c r="L1265" s="15"/>
      <c r="N1265"/>
      <c r="O1265" s="1"/>
      <c r="P1265" s="2"/>
    </row>
    <row r="1266" spans="1:20" ht="14.25">
      <c r="A1266" s="8"/>
      <c r="B1266" s="168" t="s">
        <v>9</v>
      </c>
      <c r="C1266" s="168"/>
      <c r="D1266" s="168"/>
      <c r="E1266" s="62" t="s">
        <v>135</v>
      </c>
      <c r="F1266" s="50">
        <f>基本データ入力!$B$6</f>
        <v>2016</v>
      </c>
      <c r="G1266" s="169" t="str">
        <f>基本データ入力!$B$4</f>
        <v>第13回　JARL横須賀ｸﾗﾌﾞﾏﾗｿﾝｺﾝﾃｽﾄ</v>
      </c>
      <c r="H1266" s="169"/>
      <c r="I1266" s="169"/>
      <c r="J1266" s="169"/>
      <c r="K1266" s="10"/>
      <c r="L1266" s="8"/>
      <c r="M1266" s="8"/>
      <c r="N1266" s="9"/>
      <c r="O1266" s="8"/>
      <c r="P1266" s="8"/>
      <c r="Q1266" s="8"/>
      <c r="R1266" s="8"/>
      <c r="S1266" s="8"/>
      <c r="T1266" s="8"/>
    </row>
    <row r="1267" spans="1:20">
      <c r="A1267" s="8"/>
      <c r="B1267" s="170" t="s">
        <v>10</v>
      </c>
      <c r="C1267" s="170"/>
      <c r="D1267" s="47" t="str">
        <f>基本データ入力!$B$8</f>
        <v>JA1QRZ</v>
      </c>
      <c r="E1267" s="52" t="s">
        <v>136</v>
      </c>
      <c r="F1267" s="47" t="s">
        <v>287</v>
      </c>
      <c r="G1267" s="171" t="s">
        <v>137</v>
      </c>
      <c r="H1267" s="171"/>
      <c r="I1267" s="171"/>
      <c r="J1267" s="53" t="s">
        <v>404</v>
      </c>
      <c r="K1267" s="10"/>
      <c r="L1267" s="8"/>
      <c r="M1267" s="8"/>
      <c r="N1267" s="9"/>
      <c r="O1267" s="8"/>
      <c r="P1267" s="8"/>
      <c r="Q1267" s="8"/>
      <c r="R1267" s="8"/>
      <c r="S1267" s="8"/>
      <c r="T1267" s="8"/>
    </row>
    <row r="1268" spans="1:20">
      <c r="B1268" s="88" t="s">
        <v>11</v>
      </c>
      <c r="C1268" s="91" t="s">
        <v>411</v>
      </c>
      <c r="D1268" s="88" t="s">
        <v>12</v>
      </c>
      <c r="E1268" s="172" t="s">
        <v>13</v>
      </c>
      <c r="F1268" s="172"/>
      <c r="G1268" s="88" t="s">
        <v>14</v>
      </c>
      <c r="H1268" s="17" t="s">
        <v>15</v>
      </c>
      <c r="I1268" s="88" t="s">
        <v>16</v>
      </c>
      <c r="J1268" s="88" t="s">
        <v>17</v>
      </c>
      <c r="L1268" s="173" t="s">
        <v>134</v>
      </c>
      <c r="M1268" s="174"/>
      <c r="N1268" s="165" t="s">
        <v>31</v>
      </c>
      <c r="O1268" s="165"/>
      <c r="P1268" s="165"/>
      <c r="Q1268" s="165"/>
      <c r="R1268" s="165"/>
      <c r="S1268" s="165"/>
      <c r="T1268" s="165"/>
    </row>
    <row r="1269" spans="1:20">
      <c r="B1269" s="88" t="s">
        <v>8</v>
      </c>
      <c r="C1269" s="91" t="s">
        <v>412</v>
      </c>
      <c r="D1269" s="88" t="s">
        <v>0</v>
      </c>
      <c r="E1269" s="88" t="s">
        <v>1</v>
      </c>
      <c r="F1269" s="88" t="s">
        <v>2</v>
      </c>
      <c r="G1269" s="88" t="s">
        <v>3</v>
      </c>
      <c r="H1269" s="17" t="s">
        <v>4</v>
      </c>
      <c r="I1269" s="88" t="s">
        <v>5</v>
      </c>
      <c r="J1269" s="88" t="s">
        <v>6</v>
      </c>
      <c r="K1269" s="4"/>
      <c r="L1269" s="175"/>
      <c r="M1269" s="176"/>
      <c r="N1269" s="89" t="s">
        <v>33</v>
      </c>
      <c r="O1269" s="89" t="s">
        <v>34</v>
      </c>
      <c r="P1269" s="89" t="s">
        <v>35</v>
      </c>
      <c r="Q1269" s="89" t="s">
        <v>36</v>
      </c>
      <c r="R1269" s="89" t="s">
        <v>37</v>
      </c>
      <c r="S1269" s="89" t="s">
        <v>38</v>
      </c>
      <c r="T1269" s="89" t="s">
        <v>39</v>
      </c>
    </row>
    <row r="1270" spans="1:20">
      <c r="A1270" s="13">
        <v>1</v>
      </c>
      <c r="B1270" s="64" t="str">
        <f t="shared" ref="B1270:B1319" si="254">IF(O1270="","",O1270)</f>
        <v/>
      </c>
      <c r="C1270" s="65" t="str">
        <f>IF(P1270="","",LEFT(P1270,6))</f>
        <v/>
      </c>
      <c r="D1270" s="66" t="str">
        <f t="shared" ref="D1270:D1319" si="255">IF(N1270="","",N1270)</f>
        <v/>
      </c>
      <c r="E1270" s="66" t="str">
        <f t="shared" ref="E1270:E1319" si="256">IF(Q1270="","",Q1270)</f>
        <v/>
      </c>
      <c r="F1270" s="66" t="str">
        <f t="shared" ref="F1270:F1319" si="257">IF(R1270="","",R1270)</f>
        <v/>
      </c>
      <c r="G1270" s="66" t="str">
        <f t="shared" ref="G1270:G1319" si="258">IF(H1270="","",IF(H1270=1,"","M"))</f>
        <v/>
      </c>
      <c r="H1270" s="66" t="str">
        <f>IF(M1270=0,"",1+COUNTIF(会員コール!$A$1:$A$198,M1270))</f>
        <v/>
      </c>
      <c r="I1270" s="67"/>
      <c r="J1270" s="67" t="str">
        <f t="shared" ref="J1270:J1319" si="259">IF(T1270="","",T1270)</f>
        <v/>
      </c>
      <c r="K1270" s="14"/>
      <c r="L1270" s="49"/>
      <c r="M1270">
        <f t="shared" ref="M1270:M1319" si="260">IF(MID(N1270,6,1)="/",LEFT(N1270,5),IF(MID(N1270,7,1)="/",LEFT(N1270,6),N1270))</f>
        <v>0</v>
      </c>
      <c r="N1270"/>
      <c r="O1270" s="1"/>
      <c r="P1270" s="2"/>
    </row>
    <row r="1271" spans="1:20">
      <c r="A1271" s="13"/>
      <c r="B1271" s="68" t="str">
        <f t="shared" si="254"/>
        <v/>
      </c>
      <c r="C1271" s="69" t="str">
        <f>IF(P1271="","",LEFT(P1271,6))</f>
        <v/>
      </c>
      <c r="D1271" s="70" t="str">
        <f t="shared" si="255"/>
        <v/>
      </c>
      <c r="E1271" s="70" t="str">
        <f t="shared" si="256"/>
        <v/>
      </c>
      <c r="F1271" s="70" t="str">
        <f t="shared" si="257"/>
        <v/>
      </c>
      <c r="G1271" s="70" t="str">
        <f t="shared" si="258"/>
        <v/>
      </c>
      <c r="H1271" s="70" t="str">
        <f>IF(M1271=0,"",1+COUNTIF(会員コール!$A$1:$A$198,M1271))</f>
        <v/>
      </c>
      <c r="I1271" s="71"/>
      <c r="J1271" s="71" t="str">
        <f t="shared" si="259"/>
        <v/>
      </c>
      <c r="K1271" s="14"/>
      <c r="L1271" s="49"/>
      <c r="M1271">
        <f t="shared" si="260"/>
        <v>0</v>
      </c>
      <c r="N1271"/>
      <c r="O1271" s="1"/>
      <c r="P1271" s="2"/>
    </row>
    <row r="1272" spans="1:20">
      <c r="A1272" s="13"/>
      <c r="B1272" s="68" t="str">
        <f t="shared" si="254"/>
        <v/>
      </c>
      <c r="C1272" s="69" t="str">
        <f t="shared" ref="C1272:C1318" si="261">IF(P1272="","",LEFT(P1272,6))</f>
        <v/>
      </c>
      <c r="D1272" s="70" t="str">
        <f t="shared" si="255"/>
        <v/>
      </c>
      <c r="E1272" s="70" t="str">
        <f t="shared" si="256"/>
        <v/>
      </c>
      <c r="F1272" s="70" t="str">
        <f t="shared" si="257"/>
        <v/>
      </c>
      <c r="G1272" s="70" t="str">
        <f t="shared" si="258"/>
        <v/>
      </c>
      <c r="H1272" s="70" t="str">
        <f>IF(M1272=0,"",1+COUNTIF(会員コール!$A$1:$A$198,M1272))</f>
        <v/>
      </c>
      <c r="I1272" s="71"/>
      <c r="J1272" s="71" t="str">
        <f t="shared" si="259"/>
        <v/>
      </c>
      <c r="K1272" s="14"/>
      <c r="L1272" s="49"/>
      <c r="M1272">
        <f t="shared" si="260"/>
        <v>0</v>
      </c>
      <c r="N1272"/>
      <c r="O1272" s="1"/>
      <c r="P1272" s="2"/>
    </row>
    <row r="1273" spans="1:20">
      <c r="A1273" s="13"/>
      <c r="B1273" s="68" t="str">
        <f t="shared" si="254"/>
        <v/>
      </c>
      <c r="C1273" s="69" t="str">
        <f t="shared" si="261"/>
        <v/>
      </c>
      <c r="D1273" s="70" t="str">
        <f t="shared" si="255"/>
        <v/>
      </c>
      <c r="E1273" s="70" t="str">
        <f t="shared" si="256"/>
        <v/>
      </c>
      <c r="F1273" s="70" t="str">
        <f t="shared" si="257"/>
        <v/>
      </c>
      <c r="G1273" s="70" t="str">
        <f t="shared" si="258"/>
        <v/>
      </c>
      <c r="H1273" s="70" t="str">
        <f>IF(M1273=0,"",1+COUNTIF(会員コール!$A$1:$A$198,M1273))</f>
        <v/>
      </c>
      <c r="I1273" s="71"/>
      <c r="J1273" s="71" t="str">
        <f t="shared" si="259"/>
        <v/>
      </c>
      <c r="K1273" s="14"/>
      <c r="L1273" s="49"/>
      <c r="M1273">
        <f t="shared" si="260"/>
        <v>0</v>
      </c>
      <c r="N1273"/>
      <c r="O1273" s="1"/>
      <c r="P1273" s="2"/>
    </row>
    <row r="1274" spans="1:20">
      <c r="A1274" s="13">
        <v>5</v>
      </c>
      <c r="B1274" s="68" t="str">
        <f t="shared" si="254"/>
        <v/>
      </c>
      <c r="C1274" s="69" t="str">
        <f t="shared" si="261"/>
        <v/>
      </c>
      <c r="D1274" s="70" t="str">
        <f t="shared" si="255"/>
        <v/>
      </c>
      <c r="E1274" s="70" t="str">
        <f t="shared" si="256"/>
        <v/>
      </c>
      <c r="F1274" s="70" t="str">
        <f t="shared" si="257"/>
        <v/>
      </c>
      <c r="G1274" s="70" t="str">
        <f t="shared" si="258"/>
        <v/>
      </c>
      <c r="H1274" s="70" t="str">
        <f>IF(M1274=0,"",1+COUNTIF(会員コール!$A$1:$A$198,M1274))</f>
        <v/>
      </c>
      <c r="I1274" s="71"/>
      <c r="J1274" s="71" t="str">
        <f t="shared" si="259"/>
        <v/>
      </c>
      <c r="K1274" s="14"/>
      <c r="L1274" s="49"/>
      <c r="M1274">
        <f t="shared" si="260"/>
        <v>0</v>
      </c>
      <c r="N1274"/>
      <c r="O1274" s="1"/>
      <c r="P1274" s="2"/>
    </row>
    <row r="1275" spans="1:20">
      <c r="A1275" s="13"/>
      <c r="B1275" s="68" t="str">
        <f t="shared" si="254"/>
        <v/>
      </c>
      <c r="C1275" s="69" t="str">
        <f t="shared" si="261"/>
        <v/>
      </c>
      <c r="D1275" s="70" t="str">
        <f t="shared" si="255"/>
        <v/>
      </c>
      <c r="E1275" s="70" t="str">
        <f t="shared" si="256"/>
        <v/>
      </c>
      <c r="F1275" s="70" t="str">
        <f t="shared" si="257"/>
        <v/>
      </c>
      <c r="G1275" s="70" t="str">
        <f t="shared" si="258"/>
        <v/>
      </c>
      <c r="H1275" s="70" t="str">
        <f>IF(M1275=0,"",1+COUNTIF(会員コール!$A$1:$A$198,M1275))</f>
        <v/>
      </c>
      <c r="I1275" s="71"/>
      <c r="J1275" s="71" t="str">
        <f t="shared" si="259"/>
        <v/>
      </c>
      <c r="K1275" s="14"/>
      <c r="L1275" s="49"/>
      <c r="M1275">
        <f t="shared" si="260"/>
        <v>0</v>
      </c>
      <c r="N1275"/>
      <c r="O1275" s="1"/>
      <c r="P1275" s="2"/>
    </row>
    <row r="1276" spans="1:20">
      <c r="A1276" s="13"/>
      <c r="B1276" s="68" t="str">
        <f t="shared" si="254"/>
        <v/>
      </c>
      <c r="C1276" s="69" t="str">
        <f t="shared" si="261"/>
        <v/>
      </c>
      <c r="D1276" s="70" t="str">
        <f t="shared" si="255"/>
        <v/>
      </c>
      <c r="E1276" s="70" t="str">
        <f t="shared" si="256"/>
        <v/>
      </c>
      <c r="F1276" s="70" t="str">
        <f t="shared" si="257"/>
        <v/>
      </c>
      <c r="G1276" s="70" t="str">
        <f t="shared" si="258"/>
        <v/>
      </c>
      <c r="H1276" s="70" t="str">
        <f>IF(M1276=0,"",1+COUNTIF(会員コール!$A$1:$A$198,M1276))</f>
        <v/>
      </c>
      <c r="I1276" s="71"/>
      <c r="J1276" s="71" t="str">
        <f t="shared" si="259"/>
        <v/>
      </c>
      <c r="K1276" s="14"/>
      <c r="L1276" s="49"/>
      <c r="M1276">
        <f t="shared" si="260"/>
        <v>0</v>
      </c>
      <c r="N1276"/>
      <c r="O1276" s="1"/>
      <c r="P1276" s="2"/>
    </row>
    <row r="1277" spans="1:20">
      <c r="A1277" s="13"/>
      <c r="B1277" s="68" t="str">
        <f t="shared" si="254"/>
        <v/>
      </c>
      <c r="C1277" s="69" t="str">
        <f t="shared" si="261"/>
        <v/>
      </c>
      <c r="D1277" s="70" t="str">
        <f t="shared" si="255"/>
        <v/>
      </c>
      <c r="E1277" s="70" t="str">
        <f t="shared" si="256"/>
        <v/>
      </c>
      <c r="F1277" s="70" t="str">
        <f t="shared" si="257"/>
        <v/>
      </c>
      <c r="G1277" s="70" t="str">
        <f t="shared" si="258"/>
        <v/>
      </c>
      <c r="H1277" s="70" t="str">
        <f>IF(M1277=0,"",1+COUNTIF(会員コール!$A$1:$A$198,M1277))</f>
        <v/>
      </c>
      <c r="I1277" s="71"/>
      <c r="J1277" s="71" t="str">
        <f t="shared" si="259"/>
        <v/>
      </c>
      <c r="K1277" s="14"/>
      <c r="L1277" s="49"/>
      <c r="M1277">
        <f t="shared" si="260"/>
        <v>0</v>
      </c>
      <c r="N1277"/>
      <c r="O1277" s="1"/>
      <c r="P1277" s="2"/>
    </row>
    <row r="1278" spans="1:20">
      <c r="A1278" s="13"/>
      <c r="B1278" s="68" t="str">
        <f t="shared" si="254"/>
        <v/>
      </c>
      <c r="C1278" s="69" t="str">
        <f t="shared" si="261"/>
        <v/>
      </c>
      <c r="D1278" s="70" t="str">
        <f t="shared" si="255"/>
        <v/>
      </c>
      <c r="E1278" s="70" t="str">
        <f t="shared" si="256"/>
        <v/>
      </c>
      <c r="F1278" s="70" t="str">
        <f t="shared" si="257"/>
        <v/>
      </c>
      <c r="G1278" s="70" t="str">
        <f t="shared" si="258"/>
        <v/>
      </c>
      <c r="H1278" s="70" t="str">
        <f>IF(M1278=0,"",1+COUNTIF(会員コール!$A$1:$A$198,M1278))</f>
        <v/>
      </c>
      <c r="I1278" s="71"/>
      <c r="J1278" s="71" t="str">
        <f t="shared" si="259"/>
        <v/>
      </c>
      <c r="K1278" s="14"/>
      <c r="L1278" s="49"/>
      <c r="M1278">
        <f t="shared" si="260"/>
        <v>0</v>
      </c>
      <c r="N1278"/>
      <c r="O1278" s="1"/>
      <c r="P1278" s="2"/>
    </row>
    <row r="1279" spans="1:20">
      <c r="A1279" s="13">
        <v>10</v>
      </c>
      <c r="B1279" s="68" t="str">
        <f t="shared" si="254"/>
        <v/>
      </c>
      <c r="C1279" s="69" t="str">
        <f t="shared" si="261"/>
        <v/>
      </c>
      <c r="D1279" s="70" t="str">
        <f t="shared" si="255"/>
        <v/>
      </c>
      <c r="E1279" s="70" t="str">
        <f t="shared" si="256"/>
        <v/>
      </c>
      <c r="F1279" s="70" t="str">
        <f t="shared" si="257"/>
        <v/>
      </c>
      <c r="G1279" s="70" t="str">
        <f t="shared" si="258"/>
        <v/>
      </c>
      <c r="H1279" s="70" t="str">
        <f>IF(M1279=0,"",1+COUNTIF(会員コール!$A$1:$A$198,M1279))</f>
        <v/>
      </c>
      <c r="I1279" s="71"/>
      <c r="J1279" s="71" t="str">
        <f t="shared" si="259"/>
        <v/>
      </c>
      <c r="K1279" s="14"/>
      <c r="L1279" s="49"/>
      <c r="M1279">
        <f t="shared" si="260"/>
        <v>0</v>
      </c>
      <c r="N1279"/>
      <c r="O1279" s="1"/>
      <c r="P1279" s="2"/>
    </row>
    <row r="1280" spans="1:20">
      <c r="A1280" s="13"/>
      <c r="B1280" s="68" t="str">
        <f t="shared" si="254"/>
        <v/>
      </c>
      <c r="C1280" s="69" t="str">
        <f t="shared" si="261"/>
        <v/>
      </c>
      <c r="D1280" s="70" t="str">
        <f t="shared" si="255"/>
        <v/>
      </c>
      <c r="E1280" s="70" t="str">
        <f t="shared" si="256"/>
        <v/>
      </c>
      <c r="F1280" s="70" t="str">
        <f t="shared" si="257"/>
        <v/>
      </c>
      <c r="G1280" s="70" t="str">
        <f t="shared" si="258"/>
        <v/>
      </c>
      <c r="H1280" s="70" t="str">
        <f>IF(M1280=0,"",1+COUNTIF(会員コール!$A$1:$A$198,M1280))</f>
        <v/>
      </c>
      <c r="I1280" s="71"/>
      <c r="J1280" s="71" t="str">
        <f t="shared" si="259"/>
        <v/>
      </c>
      <c r="K1280" s="14"/>
      <c r="L1280" s="49"/>
      <c r="M1280">
        <f t="shared" si="260"/>
        <v>0</v>
      </c>
      <c r="N1280"/>
      <c r="O1280" s="1"/>
      <c r="P1280" s="2"/>
    </row>
    <row r="1281" spans="1:16">
      <c r="A1281" s="13"/>
      <c r="B1281" s="68" t="str">
        <f t="shared" si="254"/>
        <v/>
      </c>
      <c r="C1281" s="69" t="str">
        <f t="shared" si="261"/>
        <v/>
      </c>
      <c r="D1281" s="70" t="str">
        <f t="shared" si="255"/>
        <v/>
      </c>
      <c r="E1281" s="70" t="str">
        <f t="shared" si="256"/>
        <v/>
      </c>
      <c r="F1281" s="70" t="str">
        <f t="shared" si="257"/>
        <v/>
      </c>
      <c r="G1281" s="70" t="str">
        <f t="shared" si="258"/>
        <v/>
      </c>
      <c r="H1281" s="70" t="str">
        <f>IF(M1281=0,"",1+COUNTIF(会員コール!$A$1:$A$198,M1281))</f>
        <v/>
      </c>
      <c r="I1281" s="71"/>
      <c r="J1281" s="71" t="str">
        <f t="shared" si="259"/>
        <v/>
      </c>
      <c r="K1281" s="14"/>
      <c r="L1281" s="49"/>
      <c r="M1281">
        <f t="shared" si="260"/>
        <v>0</v>
      </c>
      <c r="N1281"/>
      <c r="O1281" s="1"/>
      <c r="P1281" s="2"/>
    </row>
    <row r="1282" spans="1:16">
      <c r="A1282" s="13"/>
      <c r="B1282" s="68" t="str">
        <f t="shared" si="254"/>
        <v/>
      </c>
      <c r="C1282" s="69" t="str">
        <f t="shared" si="261"/>
        <v/>
      </c>
      <c r="D1282" s="70" t="str">
        <f t="shared" si="255"/>
        <v/>
      </c>
      <c r="E1282" s="70" t="str">
        <f t="shared" si="256"/>
        <v/>
      </c>
      <c r="F1282" s="70" t="str">
        <f t="shared" si="257"/>
        <v/>
      </c>
      <c r="G1282" s="70" t="str">
        <f t="shared" si="258"/>
        <v/>
      </c>
      <c r="H1282" s="70" t="str">
        <f>IF(M1282=0,"",1+COUNTIF(会員コール!$A$1:$A$198,M1282))</f>
        <v/>
      </c>
      <c r="I1282" s="71"/>
      <c r="J1282" s="71" t="str">
        <f t="shared" si="259"/>
        <v/>
      </c>
      <c r="K1282" s="14"/>
      <c r="L1282" s="49"/>
      <c r="M1282">
        <f t="shared" si="260"/>
        <v>0</v>
      </c>
      <c r="N1282"/>
      <c r="O1282" s="1"/>
      <c r="P1282" s="2"/>
    </row>
    <row r="1283" spans="1:16">
      <c r="A1283" s="13"/>
      <c r="B1283" s="68" t="str">
        <f t="shared" si="254"/>
        <v/>
      </c>
      <c r="C1283" s="69" t="str">
        <f t="shared" si="261"/>
        <v/>
      </c>
      <c r="D1283" s="70" t="str">
        <f t="shared" si="255"/>
        <v/>
      </c>
      <c r="E1283" s="70" t="str">
        <f t="shared" si="256"/>
        <v/>
      </c>
      <c r="F1283" s="70" t="str">
        <f t="shared" si="257"/>
        <v/>
      </c>
      <c r="G1283" s="70" t="str">
        <f t="shared" si="258"/>
        <v/>
      </c>
      <c r="H1283" s="70" t="str">
        <f>IF(M1283=0,"",1+COUNTIF(会員コール!$A$1:$A$198,M1283))</f>
        <v/>
      </c>
      <c r="I1283" s="71"/>
      <c r="J1283" s="71" t="str">
        <f t="shared" si="259"/>
        <v/>
      </c>
      <c r="K1283" s="14"/>
      <c r="L1283" s="49"/>
      <c r="M1283">
        <f t="shared" si="260"/>
        <v>0</v>
      </c>
      <c r="N1283"/>
      <c r="O1283" s="1"/>
      <c r="P1283" s="2"/>
    </row>
    <row r="1284" spans="1:16">
      <c r="A1284" s="13">
        <v>15</v>
      </c>
      <c r="B1284" s="68" t="str">
        <f t="shared" si="254"/>
        <v/>
      </c>
      <c r="C1284" s="69" t="str">
        <f t="shared" si="261"/>
        <v/>
      </c>
      <c r="D1284" s="70" t="str">
        <f t="shared" si="255"/>
        <v/>
      </c>
      <c r="E1284" s="70" t="str">
        <f t="shared" si="256"/>
        <v/>
      </c>
      <c r="F1284" s="70" t="str">
        <f t="shared" si="257"/>
        <v/>
      </c>
      <c r="G1284" s="70" t="str">
        <f t="shared" si="258"/>
        <v/>
      </c>
      <c r="H1284" s="70" t="str">
        <f>IF(M1284=0,"",1+COUNTIF(会員コール!$A$1:$A$198,M1284))</f>
        <v/>
      </c>
      <c r="I1284" s="71"/>
      <c r="J1284" s="71" t="str">
        <f t="shared" si="259"/>
        <v/>
      </c>
      <c r="K1284" s="14"/>
      <c r="L1284" s="49"/>
      <c r="M1284">
        <f t="shared" si="260"/>
        <v>0</v>
      </c>
      <c r="N1284"/>
      <c r="O1284" s="1"/>
      <c r="P1284" s="2"/>
    </row>
    <row r="1285" spans="1:16">
      <c r="A1285" s="13"/>
      <c r="B1285" s="68" t="str">
        <f t="shared" si="254"/>
        <v/>
      </c>
      <c r="C1285" s="69" t="str">
        <f t="shared" si="261"/>
        <v/>
      </c>
      <c r="D1285" s="70" t="str">
        <f t="shared" si="255"/>
        <v/>
      </c>
      <c r="E1285" s="70" t="str">
        <f t="shared" si="256"/>
        <v/>
      </c>
      <c r="F1285" s="70" t="str">
        <f t="shared" si="257"/>
        <v/>
      </c>
      <c r="G1285" s="70" t="str">
        <f t="shared" si="258"/>
        <v/>
      </c>
      <c r="H1285" s="70" t="str">
        <f>IF(M1285=0,"",1+COUNTIF(会員コール!$A$1:$A$198,M1285))</f>
        <v/>
      </c>
      <c r="I1285" s="71"/>
      <c r="J1285" s="71" t="str">
        <f t="shared" si="259"/>
        <v/>
      </c>
      <c r="K1285" s="14"/>
      <c r="L1285" s="49"/>
      <c r="M1285">
        <f t="shared" si="260"/>
        <v>0</v>
      </c>
      <c r="N1285"/>
      <c r="O1285" s="1"/>
      <c r="P1285" s="2"/>
    </row>
    <row r="1286" spans="1:16">
      <c r="A1286" s="13"/>
      <c r="B1286" s="68" t="str">
        <f t="shared" si="254"/>
        <v/>
      </c>
      <c r="C1286" s="69" t="str">
        <f t="shared" si="261"/>
        <v/>
      </c>
      <c r="D1286" s="70" t="str">
        <f t="shared" si="255"/>
        <v/>
      </c>
      <c r="E1286" s="70" t="str">
        <f t="shared" si="256"/>
        <v/>
      </c>
      <c r="F1286" s="70" t="str">
        <f t="shared" si="257"/>
        <v/>
      </c>
      <c r="G1286" s="70" t="str">
        <f t="shared" si="258"/>
        <v/>
      </c>
      <c r="H1286" s="70" t="str">
        <f>IF(M1286=0,"",1+COUNTIF(会員コール!$A$1:$A$198,M1286))</f>
        <v/>
      </c>
      <c r="I1286" s="71"/>
      <c r="J1286" s="71" t="str">
        <f t="shared" si="259"/>
        <v/>
      </c>
      <c r="K1286" s="14"/>
      <c r="L1286" s="15"/>
      <c r="M1286">
        <f t="shared" si="260"/>
        <v>0</v>
      </c>
      <c r="N1286"/>
      <c r="O1286" s="1"/>
      <c r="P1286" s="2"/>
    </row>
    <row r="1287" spans="1:16">
      <c r="A1287" s="13"/>
      <c r="B1287" s="72" t="str">
        <f t="shared" si="254"/>
        <v/>
      </c>
      <c r="C1287" s="69" t="str">
        <f t="shared" si="261"/>
        <v/>
      </c>
      <c r="D1287" s="73" t="str">
        <f t="shared" si="255"/>
        <v/>
      </c>
      <c r="E1287" s="73" t="str">
        <f t="shared" si="256"/>
        <v/>
      </c>
      <c r="F1287" s="73" t="str">
        <f t="shared" si="257"/>
        <v/>
      </c>
      <c r="G1287" s="73" t="str">
        <f t="shared" si="258"/>
        <v/>
      </c>
      <c r="H1287" s="73" t="str">
        <f>IF(M1287=0,"",1+COUNTIF(会員コール!$A$1:$A$198,M1287))</f>
        <v/>
      </c>
      <c r="I1287" s="74"/>
      <c r="J1287" s="74" t="str">
        <f t="shared" si="259"/>
        <v/>
      </c>
      <c r="K1287" s="14"/>
      <c r="L1287" s="15"/>
      <c r="M1287">
        <f t="shared" si="260"/>
        <v>0</v>
      </c>
      <c r="N1287"/>
      <c r="O1287" s="1"/>
      <c r="P1287" s="2"/>
    </row>
    <row r="1288" spans="1:16">
      <c r="A1288" s="13"/>
      <c r="B1288" s="68" t="str">
        <f t="shared" si="254"/>
        <v/>
      </c>
      <c r="C1288" s="69" t="str">
        <f t="shared" si="261"/>
        <v/>
      </c>
      <c r="D1288" s="70" t="str">
        <f t="shared" si="255"/>
        <v/>
      </c>
      <c r="E1288" s="70" t="str">
        <f t="shared" si="256"/>
        <v/>
      </c>
      <c r="F1288" s="70" t="str">
        <f t="shared" si="257"/>
        <v/>
      </c>
      <c r="G1288" s="70" t="str">
        <f t="shared" si="258"/>
        <v/>
      </c>
      <c r="H1288" s="70" t="str">
        <f>IF(M1288=0,"",1+COUNTIF(会員コール!$A$1:$A$198,M1288))</f>
        <v/>
      </c>
      <c r="I1288" s="71"/>
      <c r="J1288" s="71" t="str">
        <f t="shared" si="259"/>
        <v/>
      </c>
      <c r="K1288" s="14"/>
      <c r="L1288" s="15"/>
      <c r="M1288">
        <f t="shared" si="260"/>
        <v>0</v>
      </c>
      <c r="N1288"/>
      <c r="O1288" s="1"/>
      <c r="P1288" s="2"/>
    </row>
    <row r="1289" spans="1:16">
      <c r="A1289" s="13">
        <v>20</v>
      </c>
      <c r="B1289" s="68" t="str">
        <f t="shared" si="254"/>
        <v/>
      </c>
      <c r="C1289" s="69" t="str">
        <f t="shared" si="261"/>
        <v/>
      </c>
      <c r="D1289" s="70" t="str">
        <f t="shared" si="255"/>
        <v/>
      </c>
      <c r="E1289" s="70" t="str">
        <f t="shared" si="256"/>
        <v/>
      </c>
      <c r="F1289" s="70" t="str">
        <f t="shared" si="257"/>
        <v/>
      </c>
      <c r="G1289" s="70" t="str">
        <f t="shared" si="258"/>
        <v/>
      </c>
      <c r="H1289" s="70" t="str">
        <f>IF(M1289=0,"",1+COUNTIF(会員コール!$A$1:$A$198,M1289))</f>
        <v/>
      </c>
      <c r="I1289" s="71"/>
      <c r="J1289" s="71" t="str">
        <f t="shared" si="259"/>
        <v/>
      </c>
      <c r="K1289" s="14"/>
      <c r="L1289" s="15"/>
      <c r="M1289">
        <f t="shared" si="260"/>
        <v>0</v>
      </c>
      <c r="N1289"/>
      <c r="O1289" s="1"/>
      <c r="P1289" s="2"/>
    </row>
    <row r="1290" spans="1:16">
      <c r="A1290" s="13"/>
      <c r="B1290" s="68" t="str">
        <f t="shared" si="254"/>
        <v/>
      </c>
      <c r="C1290" s="69" t="str">
        <f t="shared" si="261"/>
        <v/>
      </c>
      <c r="D1290" s="70" t="str">
        <f t="shared" si="255"/>
        <v/>
      </c>
      <c r="E1290" s="70" t="str">
        <f t="shared" si="256"/>
        <v/>
      </c>
      <c r="F1290" s="70" t="str">
        <f t="shared" si="257"/>
        <v/>
      </c>
      <c r="G1290" s="70" t="str">
        <f t="shared" si="258"/>
        <v/>
      </c>
      <c r="H1290" s="70" t="str">
        <f>IF(M1290=0,"",1+COUNTIF(会員コール!$A$1:$A$198,M1290))</f>
        <v/>
      </c>
      <c r="I1290" s="71"/>
      <c r="J1290" s="71" t="str">
        <f t="shared" si="259"/>
        <v/>
      </c>
      <c r="K1290" s="14"/>
      <c r="L1290" s="15"/>
      <c r="M1290">
        <f t="shared" si="260"/>
        <v>0</v>
      </c>
      <c r="N1290"/>
      <c r="O1290" s="1"/>
      <c r="P1290" s="2"/>
    </row>
    <row r="1291" spans="1:16">
      <c r="A1291" s="13"/>
      <c r="B1291" s="68" t="str">
        <f t="shared" si="254"/>
        <v/>
      </c>
      <c r="C1291" s="69" t="str">
        <f t="shared" si="261"/>
        <v/>
      </c>
      <c r="D1291" s="70" t="str">
        <f t="shared" si="255"/>
        <v/>
      </c>
      <c r="E1291" s="70" t="str">
        <f t="shared" si="256"/>
        <v/>
      </c>
      <c r="F1291" s="70" t="str">
        <f t="shared" si="257"/>
        <v/>
      </c>
      <c r="G1291" s="70" t="str">
        <f t="shared" si="258"/>
        <v/>
      </c>
      <c r="H1291" s="70" t="str">
        <f>IF(M1291=0,"",1+COUNTIF(会員コール!$A$1:$A$198,M1291))</f>
        <v/>
      </c>
      <c r="I1291" s="71"/>
      <c r="J1291" s="71" t="str">
        <f t="shared" si="259"/>
        <v/>
      </c>
      <c r="K1291" s="14"/>
      <c r="L1291" s="15"/>
      <c r="M1291">
        <f t="shared" si="260"/>
        <v>0</v>
      </c>
      <c r="N1291"/>
      <c r="O1291" s="1"/>
      <c r="P1291" s="2"/>
    </row>
    <row r="1292" spans="1:16">
      <c r="A1292" s="13"/>
      <c r="B1292" s="68" t="str">
        <f t="shared" si="254"/>
        <v/>
      </c>
      <c r="C1292" s="69" t="str">
        <f t="shared" si="261"/>
        <v/>
      </c>
      <c r="D1292" s="70" t="str">
        <f t="shared" si="255"/>
        <v/>
      </c>
      <c r="E1292" s="70" t="str">
        <f t="shared" si="256"/>
        <v/>
      </c>
      <c r="F1292" s="70" t="str">
        <f t="shared" si="257"/>
        <v/>
      </c>
      <c r="G1292" s="70" t="str">
        <f t="shared" si="258"/>
        <v/>
      </c>
      <c r="H1292" s="70" t="str">
        <f>IF(M1292=0,"",1+COUNTIF(会員コール!$A$1:$A$198,M1292))</f>
        <v/>
      </c>
      <c r="I1292" s="71"/>
      <c r="J1292" s="71" t="str">
        <f t="shared" si="259"/>
        <v/>
      </c>
      <c r="K1292" s="14"/>
      <c r="L1292" s="15"/>
      <c r="M1292">
        <f t="shared" si="260"/>
        <v>0</v>
      </c>
      <c r="N1292"/>
      <c r="O1292" s="1"/>
      <c r="P1292" s="2"/>
    </row>
    <row r="1293" spans="1:16">
      <c r="A1293" s="13"/>
      <c r="B1293" s="68" t="str">
        <f t="shared" si="254"/>
        <v/>
      </c>
      <c r="C1293" s="69" t="str">
        <f t="shared" si="261"/>
        <v/>
      </c>
      <c r="D1293" s="70" t="str">
        <f t="shared" si="255"/>
        <v/>
      </c>
      <c r="E1293" s="70" t="str">
        <f t="shared" si="256"/>
        <v/>
      </c>
      <c r="F1293" s="70" t="str">
        <f t="shared" si="257"/>
        <v/>
      </c>
      <c r="G1293" s="70" t="str">
        <f t="shared" si="258"/>
        <v/>
      </c>
      <c r="H1293" s="70" t="str">
        <f>IF(M1293=0,"",1+COUNTIF(会員コール!$A$1:$A$198,M1293))</f>
        <v/>
      </c>
      <c r="I1293" s="71"/>
      <c r="J1293" s="71" t="str">
        <f t="shared" si="259"/>
        <v/>
      </c>
      <c r="K1293" s="14"/>
      <c r="L1293" s="15"/>
      <c r="M1293">
        <f t="shared" si="260"/>
        <v>0</v>
      </c>
      <c r="N1293"/>
      <c r="O1293" s="1"/>
      <c r="P1293" s="2"/>
    </row>
    <row r="1294" spans="1:16">
      <c r="A1294" s="13">
        <v>25</v>
      </c>
      <c r="B1294" s="68" t="str">
        <f t="shared" si="254"/>
        <v/>
      </c>
      <c r="C1294" s="69" t="str">
        <f t="shared" si="261"/>
        <v/>
      </c>
      <c r="D1294" s="70" t="str">
        <f t="shared" si="255"/>
        <v/>
      </c>
      <c r="E1294" s="70" t="str">
        <f t="shared" si="256"/>
        <v/>
      </c>
      <c r="F1294" s="70" t="str">
        <f t="shared" si="257"/>
        <v/>
      </c>
      <c r="G1294" s="70" t="str">
        <f t="shared" si="258"/>
        <v/>
      </c>
      <c r="H1294" s="70" t="str">
        <f>IF(M1294=0,"",1+COUNTIF(会員コール!$A$1:$A$198,M1294))</f>
        <v/>
      </c>
      <c r="I1294" s="71"/>
      <c r="J1294" s="71" t="str">
        <f t="shared" si="259"/>
        <v/>
      </c>
      <c r="K1294" s="14"/>
      <c r="L1294" s="15"/>
      <c r="M1294">
        <f t="shared" si="260"/>
        <v>0</v>
      </c>
      <c r="N1294"/>
      <c r="O1294" s="1"/>
      <c r="P1294" s="2"/>
    </row>
    <row r="1295" spans="1:16">
      <c r="A1295" s="13"/>
      <c r="B1295" s="72" t="str">
        <f t="shared" si="254"/>
        <v/>
      </c>
      <c r="C1295" s="69" t="str">
        <f t="shared" si="261"/>
        <v/>
      </c>
      <c r="D1295" s="73" t="str">
        <f t="shared" si="255"/>
        <v/>
      </c>
      <c r="E1295" s="73" t="str">
        <f t="shared" si="256"/>
        <v/>
      </c>
      <c r="F1295" s="73" t="str">
        <f t="shared" si="257"/>
        <v/>
      </c>
      <c r="G1295" s="73" t="str">
        <f t="shared" si="258"/>
        <v/>
      </c>
      <c r="H1295" s="73" t="str">
        <f>IF(M1295=0,"",1+COUNTIF(会員コール!$A$1:$A$198,M1295))</f>
        <v/>
      </c>
      <c r="I1295" s="74"/>
      <c r="J1295" s="74" t="str">
        <f t="shared" si="259"/>
        <v/>
      </c>
      <c r="K1295" s="14"/>
      <c r="L1295" s="15"/>
      <c r="M1295">
        <f t="shared" si="260"/>
        <v>0</v>
      </c>
      <c r="N1295"/>
      <c r="O1295" s="1"/>
      <c r="P1295" s="2"/>
    </row>
    <row r="1296" spans="1:16">
      <c r="A1296" s="13"/>
      <c r="B1296" s="68" t="str">
        <f t="shared" si="254"/>
        <v/>
      </c>
      <c r="C1296" s="69" t="str">
        <f t="shared" si="261"/>
        <v/>
      </c>
      <c r="D1296" s="70" t="str">
        <f t="shared" si="255"/>
        <v/>
      </c>
      <c r="E1296" s="70" t="str">
        <f t="shared" si="256"/>
        <v/>
      </c>
      <c r="F1296" s="70" t="str">
        <f t="shared" si="257"/>
        <v/>
      </c>
      <c r="G1296" s="70" t="str">
        <f t="shared" si="258"/>
        <v/>
      </c>
      <c r="H1296" s="70" t="str">
        <f>IF(M1296=0,"",1+COUNTIF(会員コール!$A$1:$A$198,M1296))</f>
        <v/>
      </c>
      <c r="I1296" s="71"/>
      <c r="J1296" s="71" t="str">
        <f t="shared" si="259"/>
        <v/>
      </c>
      <c r="K1296" s="14"/>
      <c r="L1296" s="15"/>
      <c r="M1296">
        <f t="shared" si="260"/>
        <v>0</v>
      </c>
      <c r="N1296"/>
      <c r="O1296" s="1"/>
      <c r="P1296" s="2"/>
    </row>
    <row r="1297" spans="1:16">
      <c r="A1297" s="13"/>
      <c r="B1297" s="72" t="str">
        <f t="shared" si="254"/>
        <v/>
      </c>
      <c r="C1297" s="69" t="str">
        <f t="shared" si="261"/>
        <v/>
      </c>
      <c r="D1297" s="73" t="str">
        <f t="shared" si="255"/>
        <v/>
      </c>
      <c r="E1297" s="73" t="str">
        <f t="shared" si="256"/>
        <v/>
      </c>
      <c r="F1297" s="73" t="str">
        <f t="shared" si="257"/>
        <v/>
      </c>
      <c r="G1297" s="73" t="str">
        <f t="shared" si="258"/>
        <v/>
      </c>
      <c r="H1297" s="73" t="str">
        <f>IF(M1297=0,"",1+COUNTIF(会員コール!$A$1:$A$198,M1297))</f>
        <v/>
      </c>
      <c r="I1297" s="74"/>
      <c r="J1297" s="74" t="str">
        <f t="shared" si="259"/>
        <v/>
      </c>
      <c r="K1297" s="14"/>
      <c r="L1297" s="15"/>
      <c r="M1297">
        <f t="shared" si="260"/>
        <v>0</v>
      </c>
      <c r="N1297"/>
      <c r="O1297" s="1"/>
      <c r="P1297" s="2"/>
    </row>
    <row r="1298" spans="1:16">
      <c r="A1298" s="13"/>
      <c r="B1298" s="68" t="str">
        <f t="shared" si="254"/>
        <v/>
      </c>
      <c r="C1298" s="69" t="str">
        <f t="shared" si="261"/>
        <v/>
      </c>
      <c r="D1298" s="70" t="str">
        <f t="shared" si="255"/>
        <v/>
      </c>
      <c r="E1298" s="70" t="str">
        <f t="shared" si="256"/>
        <v/>
      </c>
      <c r="F1298" s="70" t="str">
        <f t="shared" si="257"/>
        <v/>
      </c>
      <c r="G1298" s="70" t="str">
        <f t="shared" si="258"/>
        <v/>
      </c>
      <c r="H1298" s="70" t="str">
        <f>IF(M1298=0,"",1+COUNTIF(会員コール!$A$1:$A$198,M1298))</f>
        <v/>
      </c>
      <c r="I1298" s="71"/>
      <c r="J1298" s="71" t="str">
        <f t="shared" si="259"/>
        <v/>
      </c>
      <c r="K1298" s="14"/>
      <c r="L1298" s="15"/>
      <c r="M1298">
        <f t="shared" si="260"/>
        <v>0</v>
      </c>
      <c r="N1298"/>
      <c r="O1298" s="1"/>
      <c r="P1298" s="2"/>
    </row>
    <row r="1299" spans="1:16">
      <c r="A1299" s="13">
        <v>30</v>
      </c>
      <c r="B1299" s="72" t="str">
        <f t="shared" si="254"/>
        <v/>
      </c>
      <c r="C1299" s="69" t="str">
        <f t="shared" si="261"/>
        <v/>
      </c>
      <c r="D1299" s="73" t="str">
        <f t="shared" si="255"/>
        <v/>
      </c>
      <c r="E1299" s="73" t="str">
        <f t="shared" si="256"/>
        <v/>
      </c>
      <c r="F1299" s="73" t="str">
        <f t="shared" si="257"/>
        <v/>
      </c>
      <c r="G1299" s="73" t="str">
        <f t="shared" si="258"/>
        <v/>
      </c>
      <c r="H1299" s="73" t="str">
        <f>IF(M1299=0,"",1+COUNTIF(会員コール!$A$1:$A$198,M1299))</f>
        <v/>
      </c>
      <c r="I1299" s="74"/>
      <c r="J1299" s="74" t="str">
        <f t="shared" si="259"/>
        <v/>
      </c>
      <c r="K1299" s="14"/>
      <c r="L1299" s="15"/>
      <c r="M1299">
        <f t="shared" si="260"/>
        <v>0</v>
      </c>
      <c r="N1299"/>
      <c r="O1299" s="1"/>
      <c r="P1299" s="2"/>
    </row>
    <row r="1300" spans="1:16">
      <c r="A1300" s="13"/>
      <c r="B1300" s="68" t="str">
        <f t="shared" si="254"/>
        <v/>
      </c>
      <c r="C1300" s="69" t="str">
        <f t="shared" si="261"/>
        <v/>
      </c>
      <c r="D1300" s="70" t="str">
        <f t="shared" si="255"/>
        <v/>
      </c>
      <c r="E1300" s="70" t="str">
        <f t="shared" si="256"/>
        <v/>
      </c>
      <c r="F1300" s="70" t="str">
        <f t="shared" si="257"/>
        <v/>
      </c>
      <c r="G1300" s="70" t="str">
        <f t="shared" si="258"/>
        <v/>
      </c>
      <c r="H1300" s="70" t="str">
        <f>IF(M1300=0,"",1+COUNTIF(会員コール!$A$1:$A$198,M1300))</f>
        <v/>
      </c>
      <c r="I1300" s="71"/>
      <c r="J1300" s="71" t="str">
        <f t="shared" si="259"/>
        <v/>
      </c>
      <c r="K1300" s="14"/>
      <c r="L1300" s="15"/>
      <c r="M1300">
        <f t="shared" si="260"/>
        <v>0</v>
      </c>
      <c r="N1300"/>
      <c r="O1300" s="1"/>
      <c r="P1300" s="2"/>
    </row>
    <row r="1301" spans="1:16">
      <c r="A1301" s="13"/>
      <c r="B1301" s="72" t="str">
        <f t="shared" si="254"/>
        <v/>
      </c>
      <c r="C1301" s="69" t="str">
        <f t="shared" si="261"/>
        <v/>
      </c>
      <c r="D1301" s="73" t="str">
        <f t="shared" si="255"/>
        <v/>
      </c>
      <c r="E1301" s="73" t="str">
        <f t="shared" si="256"/>
        <v/>
      </c>
      <c r="F1301" s="73" t="str">
        <f t="shared" si="257"/>
        <v/>
      </c>
      <c r="G1301" s="73" t="str">
        <f t="shared" si="258"/>
        <v/>
      </c>
      <c r="H1301" s="73" t="str">
        <f>IF(M1301=0,"",1+COUNTIF(会員コール!$A$1:$A$198,M1301))</f>
        <v/>
      </c>
      <c r="I1301" s="74"/>
      <c r="J1301" s="74" t="str">
        <f t="shared" si="259"/>
        <v/>
      </c>
      <c r="K1301" s="14"/>
      <c r="L1301" s="15"/>
      <c r="M1301">
        <f t="shared" si="260"/>
        <v>0</v>
      </c>
      <c r="N1301"/>
      <c r="O1301" s="1"/>
      <c r="P1301" s="2"/>
    </row>
    <row r="1302" spans="1:16">
      <c r="A1302" s="13"/>
      <c r="B1302" s="68" t="str">
        <f t="shared" si="254"/>
        <v/>
      </c>
      <c r="C1302" s="69" t="str">
        <f t="shared" si="261"/>
        <v/>
      </c>
      <c r="D1302" s="70" t="str">
        <f t="shared" si="255"/>
        <v/>
      </c>
      <c r="E1302" s="70" t="str">
        <f t="shared" si="256"/>
        <v/>
      </c>
      <c r="F1302" s="70" t="str">
        <f t="shared" si="257"/>
        <v/>
      </c>
      <c r="G1302" s="70" t="str">
        <f t="shared" si="258"/>
        <v/>
      </c>
      <c r="H1302" s="70" t="str">
        <f>IF(M1302=0,"",1+COUNTIF(会員コール!$A$1:$A$198,M1302))</f>
        <v/>
      </c>
      <c r="I1302" s="71"/>
      <c r="J1302" s="71" t="str">
        <f t="shared" si="259"/>
        <v/>
      </c>
      <c r="K1302" s="14"/>
      <c r="L1302" s="15"/>
      <c r="M1302">
        <f t="shared" si="260"/>
        <v>0</v>
      </c>
      <c r="N1302"/>
      <c r="O1302" s="1"/>
      <c r="P1302" s="2"/>
    </row>
    <row r="1303" spans="1:16">
      <c r="A1303" s="13"/>
      <c r="B1303" s="72" t="str">
        <f t="shared" si="254"/>
        <v/>
      </c>
      <c r="C1303" s="69" t="str">
        <f t="shared" si="261"/>
        <v/>
      </c>
      <c r="D1303" s="73" t="str">
        <f t="shared" si="255"/>
        <v/>
      </c>
      <c r="E1303" s="73" t="str">
        <f t="shared" si="256"/>
        <v/>
      </c>
      <c r="F1303" s="73" t="str">
        <f t="shared" si="257"/>
        <v/>
      </c>
      <c r="G1303" s="73" t="str">
        <f t="shared" si="258"/>
        <v/>
      </c>
      <c r="H1303" s="73" t="str">
        <f>IF(M1303=0,"",1+COUNTIF(会員コール!$A$1:$A$198,M1303))</f>
        <v/>
      </c>
      <c r="I1303" s="74"/>
      <c r="J1303" s="74" t="str">
        <f t="shared" si="259"/>
        <v/>
      </c>
      <c r="K1303" s="14"/>
      <c r="L1303" s="15"/>
      <c r="M1303">
        <f t="shared" si="260"/>
        <v>0</v>
      </c>
      <c r="N1303"/>
      <c r="O1303" s="1"/>
      <c r="P1303" s="2"/>
    </row>
    <row r="1304" spans="1:16">
      <c r="A1304" s="13">
        <v>35</v>
      </c>
      <c r="B1304" s="68" t="str">
        <f t="shared" si="254"/>
        <v/>
      </c>
      <c r="C1304" s="69" t="str">
        <f t="shared" si="261"/>
        <v/>
      </c>
      <c r="D1304" s="70" t="str">
        <f t="shared" si="255"/>
        <v/>
      </c>
      <c r="E1304" s="70" t="str">
        <f t="shared" si="256"/>
        <v/>
      </c>
      <c r="F1304" s="70" t="str">
        <f t="shared" si="257"/>
        <v/>
      </c>
      <c r="G1304" s="70" t="str">
        <f t="shared" si="258"/>
        <v/>
      </c>
      <c r="H1304" s="70" t="str">
        <f>IF(M1304=0,"",1+COUNTIF(会員コール!$A$1:$A$198,M1304))</f>
        <v/>
      </c>
      <c r="I1304" s="71"/>
      <c r="J1304" s="71" t="str">
        <f t="shared" si="259"/>
        <v/>
      </c>
      <c r="K1304" s="14"/>
      <c r="L1304" s="15"/>
      <c r="M1304">
        <f t="shared" si="260"/>
        <v>0</v>
      </c>
      <c r="N1304"/>
      <c r="O1304" s="1"/>
      <c r="P1304" s="2"/>
    </row>
    <row r="1305" spans="1:16">
      <c r="A1305" s="13"/>
      <c r="B1305" s="72" t="str">
        <f t="shared" si="254"/>
        <v/>
      </c>
      <c r="C1305" s="69" t="str">
        <f t="shared" si="261"/>
        <v/>
      </c>
      <c r="D1305" s="73" t="str">
        <f t="shared" si="255"/>
        <v/>
      </c>
      <c r="E1305" s="73" t="str">
        <f t="shared" si="256"/>
        <v/>
      </c>
      <c r="F1305" s="73" t="str">
        <f t="shared" si="257"/>
        <v/>
      </c>
      <c r="G1305" s="73" t="str">
        <f t="shared" si="258"/>
        <v/>
      </c>
      <c r="H1305" s="73" t="str">
        <f>IF(M1305=0,"",1+COUNTIF(会員コール!$A$1:$A$198,M1305))</f>
        <v/>
      </c>
      <c r="I1305" s="74"/>
      <c r="J1305" s="74" t="str">
        <f t="shared" si="259"/>
        <v/>
      </c>
      <c r="K1305" s="14"/>
      <c r="L1305" s="15"/>
      <c r="M1305">
        <f t="shared" si="260"/>
        <v>0</v>
      </c>
      <c r="N1305"/>
      <c r="O1305" s="1"/>
      <c r="P1305" s="2"/>
    </row>
    <row r="1306" spans="1:16">
      <c r="A1306" s="13"/>
      <c r="B1306" s="68" t="str">
        <f t="shared" si="254"/>
        <v/>
      </c>
      <c r="C1306" s="69" t="str">
        <f t="shared" si="261"/>
        <v/>
      </c>
      <c r="D1306" s="70" t="str">
        <f t="shared" si="255"/>
        <v/>
      </c>
      <c r="E1306" s="70" t="str">
        <f t="shared" si="256"/>
        <v/>
      </c>
      <c r="F1306" s="70" t="str">
        <f t="shared" si="257"/>
        <v/>
      </c>
      <c r="G1306" s="70" t="str">
        <f t="shared" si="258"/>
        <v/>
      </c>
      <c r="H1306" s="70" t="str">
        <f>IF(M1306=0,"",1+COUNTIF(会員コール!$A$1:$A$198,M1306))</f>
        <v/>
      </c>
      <c r="I1306" s="71"/>
      <c r="J1306" s="71" t="str">
        <f t="shared" si="259"/>
        <v/>
      </c>
      <c r="K1306" s="14"/>
      <c r="L1306" s="15"/>
      <c r="M1306">
        <f t="shared" si="260"/>
        <v>0</v>
      </c>
      <c r="N1306"/>
      <c r="O1306" s="1"/>
      <c r="P1306" s="2"/>
    </row>
    <row r="1307" spans="1:16">
      <c r="A1307" s="13"/>
      <c r="B1307" s="72" t="str">
        <f t="shared" si="254"/>
        <v/>
      </c>
      <c r="C1307" s="69" t="str">
        <f t="shared" si="261"/>
        <v/>
      </c>
      <c r="D1307" s="73" t="str">
        <f t="shared" si="255"/>
        <v/>
      </c>
      <c r="E1307" s="73" t="str">
        <f t="shared" si="256"/>
        <v/>
      </c>
      <c r="F1307" s="73" t="str">
        <f t="shared" si="257"/>
        <v/>
      </c>
      <c r="G1307" s="73" t="str">
        <f t="shared" si="258"/>
        <v/>
      </c>
      <c r="H1307" s="73" t="str">
        <f>IF(M1307=0,"",1+COUNTIF(会員コール!$A$1:$A$198,M1307))</f>
        <v/>
      </c>
      <c r="I1307" s="74"/>
      <c r="J1307" s="74" t="str">
        <f t="shared" si="259"/>
        <v/>
      </c>
      <c r="K1307" s="14"/>
      <c r="L1307" s="15"/>
      <c r="M1307">
        <f t="shared" si="260"/>
        <v>0</v>
      </c>
      <c r="N1307"/>
      <c r="O1307" s="1"/>
      <c r="P1307" s="2"/>
    </row>
    <row r="1308" spans="1:16">
      <c r="A1308" s="13"/>
      <c r="B1308" s="68" t="str">
        <f t="shared" si="254"/>
        <v/>
      </c>
      <c r="C1308" s="69" t="str">
        <f t="shared" si="261"/>
        <v/>
      </c>
      <c r="D1308" s="70" t="str">
        <f t="shared" si="255"/>
        <v/>
      </c>
      <c r="E1308" s="70" t="str">
        <f t="shared" si="256"/>
        <v/>
      </c>
      <c r="F1308" s="70" t="str">
        <f t="shared" si="257"/>
        <v/>
      </c>
      <c r="G1308" s="70" t="str">
        <f t="shared" si="258"/>
        <v/>
      </c>
      <c r="H1308" s="70" t="str">
        <f>IF(M1308=0,"",1+COUNTIF(会員コール!$A$1:$A$198,M1308))</f>
        <v/>
      </c>
      <c r="I1308" s="71"/>
      <c r="J1308" s="71" t="str">
        <f t="shared" si="259"/>
        <v/>
      </c>
      <c r="K1308" s="14"/>
      <c r="L1308" s="15"/>
      <c r="M1308">
        <f t="shared" si="260"/>
        <v>0</v>
      </c>
      <c r="N1308"/>
      <c r="O1308" s="1"/>
      <c r="P1308" s="2"/>
    </row>
    <row r="1309" spans="1:16">
      <c r="A1309" s="13">
        <v>40</v>
      </c>
      <c r="B1309" s="72" t="str">
        <f t="shared" si="254"/>
        <v/>
      </c>
      <c r="C1309" s="69" t="str">
        <f t="shared" si="261"/>
        <v/>
      </c>
      <c r="D1309" s="73" t="str">
        <f t="shared" si="255"/>
        <v/>
      </c>
      <c r="E1309" s="73" t="str">
        <f t="shared" si="256"/>
        <v/>
      </c>
      <c r="F1309" s="73" t="str">
        <f t="shared" si="257"/>
        <v/>
      </c>
      <c r="G1309" s="73" t="str">
        <f t="shared" si="258"/>
        <v/>
      </c>
      <c r="H1309" s="73" t="str">
        <f>IF(M1309=0,"",1+COUNTIF(会員コール!$A$1:$A$198,M1309))</f>
        <v/>
      </c>
      <c r="I1309" s="74"/>
      <c r="J1309" s="74" t="str">
        <f t="shared" si="259"/>
        <v/>
      </c>
      <c r="K1309" s="14"/>
      <c r="L1309" s="15"/>
      <c r="M1309">
        <f t="shared" si="260"/>
        <v>0</v>
      </c>
      <c r="N1309"/>
      <c r="O1309" s="1"/>
      <c r="P1309" s="2"/>
    </row>
    <row r="1310" spans="1:16">
      <c r="A1310" s="13"/>
      <c r="B1310" s="68" t="str">
        <f t="shared" si="254"/>
        <v/>
      </c>
      <c r="C1310" s="69" t="str">
        <f t="shared" si="261"/>
        <v/>
      </c>
      <c r="D1310" s="70" t="str">
        <f t="shared" si="255"/>
        <v/>
      </c>
      <c r="E1310" s="70" t="str">
        <f t="shared" si="256"/>
        <v/>
      </c>
      <c r="F1310" s="70" t="str">
        <f t="shared" si="257"/>
        <v/>
      </c>
      <c r="G1310" s="70" t="str">
        <f t="shared" si="258"/>
        <v/>
      </c>
      <c r="H1310" s="70" t="str">
        <f>IF(M1310=0,"",1+COUNTIF(会員コール!$A$1:$A$198,M1310))</f>
        <v/>
      </c>
      <c r="I1310" s="71"/>
      <c r="J1310" s="71" t="str">
        <f t="shared" si="259"/>
        <v/>
      </c>
      <c r="K1310" s="14"/>
      <c r="L1310" s="15"/>
      <c r="M1310">
        <f t="shared" si="260"/>
        <v>0</v>
      </c>
      <c r="N1310"/>
      <c r="O1310" s="1"/>
      <c r="P1310" s="2"/>
    </row>
    <row r="1311" spans="1:16">
      <c r="A1311" s="13"/>
      <c r="B1311" s="68" t="str">
        <f t="shared" si="254"/>
        <v/>
      </c>
      <c r="C1311" s="69" t="str">
        <f t="shared" si="261"/>
        <v/>
      </c>
      <c r="D1311" s="70" t="str">
        <f t="shared" si="255"/>
        <v/>
      </c>
      <c r="E1311" s="70" t="str">
        <f t="shared" si="256"/>
        <v/>
      </c>
      <c r="F1311" s="70" t="str">
        <f t="shared" si="257"/>
        <v/>
      </c>
      <c r="G1311" s="70" t="str">
        <f t="shared" si="258"/>
        <v/>
      </c>
      <c r="H1311" s="70" t="str">
        <f>IF(M1311=0,"",1+COUNTIF(会員コール!$A$1:$A$198,M1311))</f>
        <v/>
      </c>
      <c r="I1311" s="71"/>
      <c r="J1311" s="71" t="str">
        <f t="shared" si="259"/>
        <v/>
      </c>
      <c r="K1311" s="14"/>
      <c r="L1311" s="15"/>
      <c r="M1311">
        <f t="shared" si="260"/>
        <v>0</v>
      </c>
      <c r="N1311"/>
      <c r="O1311" s="1"/>
      <c r="P1311" s="2"/>
    </row>
    <row r="1312" spans="1:16">
      <c r="A1312" s="13"/>
      <c r="B1312" s="72" t="str">
        <f t="shared" si="254"/>
        <v/>
      </c>
      <c r="C1312" s="69" t="str">
        <f t="shared" si="261"/>
        <v/>
      </c>
      <c r="D1312" s="73" t="str">
        <f t="shared" si="255"/>
        <v/>
      </c>
      <c r="E1312" s="73" t="str">
        <f t="shared" si="256"/>
        <v/>
      </c>
      <c r="F1312" s="73" t="str">
        <f t="shared" si="257"/>
        <v/>
      </c>
      <c r="G1312" s="73" t="str">
        <f t="shared" si="258"/>
        <v/>
      </c>
      <c r="H1312" s="73" t="str">
        <f>IF(M1312=0,"",1+COUNTIF(会員コール!$A$1:$A$198,M1312))</f>
        <v/>
      </c>
      <c r="I1312" s="74"/>
      <c r="J1312" s="74" t="str">
        <f t="shared" si="259"/>
        <v/>
      </c>
      <c r="K1312" s="14"/>
      <c r="L1312" s="15"/>
      <c r="M1312">
        <f t="shared" si="260"/>
        <v>0</v>
      </c>
      <c r="N1312"/>
      <c r="O1312" s="1"/>
      <c r="P1312" s="2"/>
    </row>
    <row r="1313" spans="1:20">
      <c r="A1313" s="13"/>
      <c r="B1313" s="68" t="str">
        <f t="shared" si="254"/>
        <v/>
      </c>
      <c r="C1313" s="69" t="str">
        <f t="shared" si="261"/>
        <v/>
      </c>
      <c r="D1313" s="70" t="str">
        <f t="shared" si="255"/>
        <v/>
      </c>
      <c r="E1313" s="70" t="str">
        <f t="shared" si="256"/>
        <v/>
      </c>
      <c r="F1313" s="70" t="str">
        <f t="shared" si="257"/>
        <v/>
      </c>
      <c r="G1313" s="70" t="str">
        <f t="shared" si="258"/>
        <v/>
      </c>
      <c r="H1313" s="70" t="str">
        <f>IF(M1313=0,"",1+COUNTIF(会員コール!$A$1:$A$198,M1313))</f>
        <v/>
      </c>
      <c r="I1313" s="71"/>
      <c r="J1313" s="71" t="str">
        <f t="shared" si="259"/>
        <v/>
      </c>
      <c r="K1313" s="14"/>
      <c r="L1313" s="15"/>
      <c r="M1313">
        <f t="shared" si="260"/>
        <v>0</v>
      </c>
      <c r="N1313"/>
      <c r="O1313" s="1"/>
      <c r="P1313" s="2"/>
    </row>
    <row r="1314" spans="1:20">
      <c r="A1314" s="13">
        <v>45</v>
      </c>
      <c r="B1314" s="72" t="str">
        <f t="shared" si="254"/>
        <v/>
      </c>
      <c r="C1314" s="69" t="str">
        <f t="shared" si="261"/>
        <v/>
      </c>
      <c r="D1314" s="73" t="str">
        <f t="shared" si="255"/>
        <v/>
      </c>
      <c r="E1314" s="73" t="str">
        <f t="shared" si="256"/>
        <v/>
      </c>
      <c r="F1314" s="73" t="str">
        <f t="shared" si="257"/>
        <v/>
      </c>
      <c r="G1314" s="73" t="str">
        <f t="shared" si="258"/>
        <v/>
      </c>
      <c r="H1314" s="73" t="str">
        <f>IF(M1314=0,"",1+COUNTIF(会員コール!$A$1:$A$198,M1314))</f>
        <v/>
      </c>
      <c r="I1314" s="74"/>
      <c r="J1314" s="74" t="str">
        <f t="shared" si="259"/>
        <v/>
      </c>
      <c r="K1314" s="14"/>
      <c r="L1314" s="15"/>
      <c r="M1314">
        <f t="shared" si="260"/>
        <v>0</v>
      </c>
      <c r="N1314"/>
      <c r="O1314" s="1"/>
      <c r="P1314" s="2"/>
    </row>
    <row r="1315" spans="1:20">
      <c r="A1315" s="13"/>
      <c r="B1315" s="68" t="str">
        <f t="shared" si="254"/>
        <v/>
      </c>
      <c r="C1315" s="69" t="str">
        <f t="shared" si="261"/>
        <v/>
      </c>
      <c r="D1315" s="70" t="str">
        <f t="shared" si="255"/>
        <v/>
      </c>
      <c r="E1315" s="70" t="str">
        <f t="shared" si="256"/>
        <v/>
      </c>
      <c r="F1315" s="70" t="str">
        <f t="shared" si="257"/>
        <v/>
      </c>
      <c r="G1315" s="70" t="str">
        <f t="shared" si="258"/>
        <v/>
      </c>
      <c r="H1315" s="70" t="str">
        <f>IF(M1315=0,"",1+COUNTIF(会員コール!$A$1:$A$198,M1315))</f>
        <v/>
      </c>
      <c r="I1315" s="71"/>
      <c r="J1315" s="71" t="str">
        <f t="shared" si="259"/>
        <v/>
      </c>
      <c r="K1315" s="14"/>
      <c r="L1315" s="15"/>
      <c r="M1315">
        <f t="shared" si="260"/>
        <v>0</v>
      </c>
      <c r="N1315"/>
      <c r="O1315" s="1"/>
      <c r="P1315" s="2"/>
    </row>
    <row r="1316" spans="1:20">
      <c r="A1316" s="13"/>
      <c r="B1316" s="72" t="str">
        <f t="shared" si="254"/>
        <v/>
      </c>
      <c r="C1316" s="69" t="str">
        <f t="shared" si="261"/>
        <v/>
      </c>
      <c r="D1316" s="73" t="str">
        <f t="shared" si="255"/>
        <v/>
      </c>
      <c r="E1316" s="73" t="str">
        <f t="shared" si="256"/>
        <v/>
      </c>
      <c r="F1316" s="73" t="str">
        <f t="shared" si="257"/>
        <v/>
      </c>
      <c r="G1316" s="73" t="str">
        <f t="shared" si="258"/>
        <v/>
      </c>
      <c r="H1316" s="73" t="str">
        <f>IF(M1316=0,"",1+COUNTIF(会員コール!$A$1:$A$198,M1316))</f>
        <v/>
      </c>
      <c r="I1316" s="74"/>
      <c r="J1316" s="74" t="str">
        <f t="shared" si="259"/>
        <v/>
      </c>
      <c r="K1316" s="14"/>
      <c r="L1316" s="15"/>
      <c r="M1316">
        <f t="shared" si="260"/>
        <v>0</v>
      </c>
      <c r="N1316"/>
      <c r="O1316" s="1"/>
      <c r="P1316" s="2"/>
    </row>
    <row r="1317" spans="1:20">
      <c r="A1317" s="13"/>
      <c r="B1317" s="68" t="str">
        <f t="shared" si="254"/>
        <v/>
      </c>
      <c r="C1317" s="69" t="str">
        <f t="shared" si="261"/>
        <v/>
      </c>
      <c r="D1317" s="70" t="str">
        <f t="shared" si="255"/>
        <v/>
      </c>
      <c r="E1317" s="70" t="str">
        <f t="shared" si="256"/>
        <v/>
      </c>
      <c r="F1317" s="70" t="str">
        <f t="shared" si="257"/>
        <v/>
      </c>
      <c r="G1317" s="70" t="str">
        <f t="shared" si="258"/>
        <v/>
      </c>
      <c r="H1317" s="70" t="str">
        <f>IF(M1317=0,"",1+COUNTIF(会員コール!$A$1:$A$198,M1317))</f>
        <v/>
      </c>
      <c r="I1317" s="71"/>
      <c r="J1317" s="71" t="str">
        <f t="shared" si="259"/>
        <v/>
      </c>
      <c r="K1317" s="14"/>
      <c r="L1317" s="15"/>
      <c r="M1317">
        <f t="shared" si="260"/>
        <v>0</v>
      </c>
      <c r="N1317"/>
      <c r="O1317" s="1"/>
      <c r="P1317" s="2"/>
    </row>
    <row r="1318" spans="1:20">
      <c r="A1318" s="13"/>
      <c r="B1318" s="68" t="str">
        <f t="shared" si="254"/>
        <v/>
      </c>
      <c r="C1318" s="69" t="str">
        <f t="shared" si="261"/>
        <v/>
      </c>
      <c r="D1318" s="70" t="str">
        <f t="shared" si="255"/>
        <v/>
      </c>
      <c r="E1318" s="70" t="str">
        <f t="shared" si="256"/>
        <v/>
      </c>
      <c r="F1318" s="70" t="str">
        <f t="shared" si="257"/>
        <v/>
      </c>
      <c r="G1318" s="70" t="str">
        <f t="shared" si="258"/>
        <v/>
      </c>
      <c r="H1318" s="70" t="str">
        <f>IF(M1318=0,"",1+COUNTIF(会員コール!$A$1:$A$198,M1318))</f>
        <v/>
      </c>
      <c r="I1318" s="71"/>
      <c r="J1318" s="71" t="str">
        <f t="shared" si="259"/>
        <v/>
      </c>
      <c r="K1318" s="14"/>
      <c r="L1318" s="15"/>
      <c r="M1318">
        <f t="shared" si="260"/>
        <v>0</v>
      </c>
      <c r="N1318"/>
      <c r="O1318" s="1"/>
      <c r="P1318" s="2"/>
    </row>
    <row r="1319" spans="1:20">
      <c r="A1319" s="13">
        <v>50</v>
      </c>
      <c r="B1319" s="75" t="str">
        <f t="shared" si="254"/>
        <v/>
      </c>
      <c r="C1319" s="76" t="str">
        <f>IF(P1319="","",LEFT(P1319,6))</f>
        <v/>
      </c>
      <c r="D1319" s="77" t="str">
        <f t="shared" si="255"/>
        <v/>
      </c>
      <c r="E1319" s="77" t="str">
        <f t="shared" si="256"/>
        <v/>
      </c>
      <c r="F1319" s="77" t="str">
        <f t="shared" si="257"/>
        <v/>
      </c>
      <c r="G1319" s="77" t="str">
        <f t="shared" si="258"/>
        <v/>
      </c>
      <c r="H1319" s="77" t="str">
        <f>IF(M1319=0,"",1+COUNTIF(会員コール!$A$1:$A$198,M1319))</f>
        <v/>
      </c>
      <c r="I1319" s="78"/>
      <c r="J1319" s="78" t="str">
        <f t="shared" si="259"/>
        <v/>
      </c>
      <c r="K1319" s="14"/>
      <c r="L1319" s="15"/>
      <c r="M1319">
        <f t="shared" si="260"/>
        <v>0</v>
      </c>
      <c r="N1319"/>
      <c r="O1319" s="1"/>
      <c r="P1319" s="2"/>
    </row>
    <row r="1320" spans="1:20">
      <c r="A1320" s="13"/>
      <c r="B1320" s="166" t="s">
        <v>7</v>
      </c>
      <c r="C1320" s="167"/>
      <c r="D1320" s="24">
        <f>50-COUNTBLANK(D1270:D1319)</f>
        <v>0</v>
      </c>
      <c r="E1320" s="20"/>
      <c r="F1320" s="21" t="s">
        <v>7</v>
      </c>
      <c r="G1320" s="19"/>
      <c r="H1320" s="25">
        <f>SUM(H1270:H1319)</f>
        <v>0</v>
      </c>
      <c r="I1320" s="22"/>
      <c r="J1320" s="22"/>
      <c r="K1320" s="14"/>
      <c r="L1320" s="15"/>
      <c r="N1320"/>
      <c r="O1320" s="1"/>
      <c r="P1320" s="2"/>
    </row>
    <row r="1321" spans="1:20" ht="14.25">
      <c r="A1321" s="8"/>
      <c r="B1321" s="168" t="s">
        <v>9</v>
      </c>
      <c r="C1321" s="168"/>
      <c r="D1321" s="168"/>
      <c r="E1321" s="62" t="s">
        <v>135</v>
      </c>
      <c r="F1321" s="50">
        <f>基本データ入力!$B$6</f>
        <v>2016</v>
      </c>
      <c r="G1321" s="169" t="str">
        <f>基本データ入力!$B$4</f>
        <v>第13回　JARL横須賀ｸﾗﾌﾞﾏﾗｿﾝｺﾝﾃｽﾄ</v>
      </c>
      <c r="H1321" s="169"/>
      <c r="I1321" s="169"/>
      <c r="J1321" s="169"/>
      <c r="K1321" s="10"/>
      <c r="L1321" s="8"/>
      <c r="M1321" s="8"/>
      <c r="N1321" s="9"/>
      <c r="O1321" s="8"/>
      <c r="P1321" s="8"/>
      <c r="Q1321" s="8"/>
      <c r="R1321" s="8"/>
      <c r="S1321" s="8"/>
      <c r="T1321" s="8"/>
    </row>
    <row r="1322" spans="1:20">
      <c r="A1322" s="8"/>
      <c r="B1322" s="170" t="s">
        <v>10</v>
      </c>
      <c r="C1322" s="170"/>
      <c r="D1322" s="47" t="str">
        <f>基本データ入力!$B$8</f>
        <v>JA1QRZ</v>
      </c>
      <c r="E1322" s="52" t="s">
        <v>136</v>
      </c>
      <c r="F1322" s="47" t="s">
        <v>287</v>
      </c>
      <c r="G1322" s="171" t="s">
        <v>137</v>
      </c>
      <c r="H1322" s="171"/>
      <c r="I1322" s="171"/>
      <c r="J1322" s="53" t="s">
        <v>405</v>
      </c>
      <c r="K1322" s="10"/>
      <c r="L1322" s="8"/>
      <c r="M1322" s="8"/>
      <c r="N1322" s="9"/>
      <c r="O1322" s="8"/>
      <c r="P1322" s="8"/>
      <c r="Q1322" s="8"/>
      <c r="R1322" s="8"/>
      <c r="S1322" s="8"/>
      <c r="T1322" s="8"/>
    </row>
    <row r="1323" spans="1:20">
      <c r="B1323" s="88" t="s">
        <v>11</v>
      </c>
      <c r="C1323" s="91" t="s">
        <v>411</v>
      </c>
      <c r="D1323" s="88" t="s">
        <v>12</v>
      </c>
      <c r="E1323" s="172" t="s">
        <v>13</v>
      </c>
      <c r="F1323" s="172"/>
      <c r="G1323" s="88" t="s">
        <v>14</v>
      </c>
      <c r="H1323" s="17" t="s">
        <v>15</v>
      </c>
      <c r="I1323" s="88" t="s">
        <v>16</v>
      </c>
      <c r="J1323" s="88" t="s">
        <v>17</v>
      </c>
      <c r="L1323" s="173" t="s">
        <v>134</v>
      </c>
      <c r="M1323" s="174"/>
      <c r="N1323" s="165" t="s">
        <v>31</v>
      </c>
      <c r="O1323" s="165"/>
      <c r="P1323" s="165"/>
      <c r="Q1323" s="165"/>
      <c r="R1323" s="165"/>
      <c r="S1323" s="165"/>
      <c r="T1323" s="165"/>
    </row>
    <row r="1324" spans="1:20">
      <c r="B1324" s="88" t="s">
        <v>8</v>
      </c>
      <c r="C1324" s="91" t="s">
        <v>412</v>
      </c>
      <c r="D1324" s="88" t="s">
        <v>0</v>
      </c>
      <c r="E1324" s="88" t="s">
        <v>1</v>
      </c>
      <c r="F1324" s="88" t="s">
        <v>2</v>
      </c>
      <c r="G1324" s="88" t="s">
        <v>3</v>
      </c>
      <c r="H1324" s="17" t="s">
        <v>4</v>
      </c>
      <c r="I1324" s="88" t="s">
        <v>5</v>
      </c>
      <c r="J1324" s="88" t="s">
        <v>6</v>
      </c>
      <c r="K1324" s="4"/>
      <c r="L1324" s="175"/>
      <c r="M1324" s="176"/>
      <c r="N1324" s="89" t="s">
        <v>33</v>
      </c>
      <c r="O1324" s="89" t="s">
        <v>34</v>
      </c>
      <c r="P1324" s="89" t="s">
        <v>35</v>
      </c>
      <c r="Q1324" s="89" t="s">
        <v>36</v>
      </c>
      <c r="R1324" s="89" t="s">
        <v>37</v>
      </c>
      <c r="S1324" s="89" t="s">
        <v>38</v>
      </c>
      <c r="T1324" s="89" t="s">
        <v>39</v>
      </c>
    </row>
    <row r="1325" spans="1:20">
      <c r="A1325" s="13">
        <v>1</v>
      </c>
      <c r="B1325" s="64" t="str">
        <f t="shared" ref="B1325:B1374" si="262">IF(O1325="","",O1325)</f>
        <v/>
      </c>
      <c r="C1325" s="65" t="str">
        <f>IF(P1325="","",LEFT(P1325,6))</f>
        <v/>
      </c>
      <c r="D1325" s="66" t="str">
        <f t="shared" ref="D1325:D1374" si="263">IF(N1325="","",N1325)</f>
        <v/>
      </c>
      <c r="E1325" s="66" t="str">
        <f t="shared" ref="E1325:E1374" si="264">IF(Q1325="","",Q1325)</f>
        <v/>
      </c>
      <c r="F1325" s="66" t="str">
        <f t="shared" ref="F1325:F1374" si="265">IF(R1325="","",R1325)</f>
        <v/>
      </c>
      <c r="G1325" s="66" t="str">
        <f t="shared" ref="G1325:G1374" si="266">IF(H1325="","",IF(H1325=1,"","M"))</f>
        <v/>
      </c>
      <c r="H1325" s="66" t="str">
        <f>IF(M1325=0,"",1+COUNTIF(会員コール!$A$1:$A$198,M1325))</f>
        <v/>
      </c>
      <c r="I1325" s="67"/>
      <c r="J1325" s="67" t="str">
        <f t="shared" ref="J1325:J1374" si="267">IF(T1325="","",T1325)</f>
        <v/>
      </c>
      <c r="K1325" s="14"/>
      <c r="L1325" s="49"/>
      <c r="M1325">
        <f t="shared" ref="M1325:M1374" si="268">IF(MID(N1325,6,1)="/",LEFT(N1325,5),IF(MID(N1325,7,1)="/",LEFT(N1325,6),N1325))</f>
        <v>0</v>
      </c>
      <c r="N1325"/>
      <c r="O1325" s="1"/>
      <c r="P1325" s="2"/>
    </row>
    <row r="1326" spans="1:20">
      <c r="A1326" s="13"/>
      <c r="B1326" s="68" t="str">
        <f t="shared" si="262"/>
        <v/>
      </c>
      <c r="C1326" s="69" t="str">
        <f>IF(P1326="","",LEFT(P1326,6))</f>
        <v/>
      </c>
      <c r="D1326" s="70" t="str">
        <f t="shared" si="263"/>
        <v/>
      </c>
      <c r="E1326" s="70" t="str">
        <f t="shared" si="264"/>
        <v/>
      </c>
      <c r="F1326" s="70" t="str">
        <f t="shared" si="265"/>
        <v/>
      </c>
      <c r="G1326" s="70" t="str">
        <f t="shared" si="266"/>
        <v/>
      </c>
      <c r="H1326" s="70" t="str">
        <f>IF(M1326=0,"",1+COUNTIF(会員コール!$A$1:$A$198,M1326))</f>
        <v/>
      </c>
      <c r="I1326" s="71"/>
      <c r="J1326" s="71" t="str">
        <f t="shared" si="267"/>
        <v/>
      </c>
      <c r="K1326" s="14"/>
      <c r="L1326" s="49"/>
      <c r="M1326">
        <f t="shared" si="268"/>
        <v>0</v>
      </c>
      <c r="N1326"/>
      <c r="O1326" s="1"/>
      <c r="P1326" s="2"/>
    </row>
    <row r="1327" spans="1:20">
      <c r="A1327" s="13"/>
      <c r="B1327" s="68" t="str">
        <f t="shared" si="262"/>
        <v/>
      </c>
      <c r="C1327" s="69" t="str">
        <f t="shared" ref="C1327:C1373" si="269">IF(P1327="","",LEFT(P1327,6))</f>
        <v/>
      </c>
      <c r="D1327" s="70" t="str">
        <f t="shared" si="263"/>
        <v/>
      </c>
      <c r="E1327" s="70" t="str">
        <f t="shared" si="264"/>
        <v/>
      </c>
      <c r="F1327" s="70" t="str">
        <f t="shared" si="265"/>
        <v/>
      </c>
      <c r="G1327" s="70" t="str">
        <f t="shared" si="266"/>
        <v/>
      </c>
      <c r="H1327" s="70" t="str">
        <f>IF(M1327=0,"",1+COUNTIF(会員コール!$A$1:$A$198,M1327))</f>
        <v/>
      </c>
      <c r="I1327" s="71"/>
      <c r="J1327" s="71" t="str">
        <f t="shared" si="267"/>
        <v/>
      </c>
      <c r="K1327" s="14"/>
      <c r="L1327" s="49"/>
      <c r="M1327">
        <f t="shared" si="268"/>
        <v>0</v>
      </c>
      <c r="N1327"/>
      <c r="O1327" s="1"/>
      <c r="P1327" s="2"/>
    </row>
    <row r="1328" spans="1:20">
      <c r="A1328" s="13"/>
      <c r="B1328" s="68" t="str">
        <f t="shared" si="262"/>
        <v/>
      </c>
      <c r="C1328" s="69" t="str">
        <f t="shared" si="269"/>
        <v/>
      </c>
      <c r="D1328" s="70" t="str">
        <f t="shared" si="263"/>
        <v/>
      </c>
      <c r="E1328" s="70" t="str">
        <f t="shared" si="264"/>
        <v/>
      </c>
      <c r="F1328" s="70" t="str">
        <f t="shared" si="265"/>
        <v/>
      </c>
      <c r="G1328" s="70" t="str">
        <f t="shared" si="266"/>
        <v/>
      </c>
      <c r="H1328" s="70" t="str">
        <f>IF(M1328=0,"",1+COUNTIF(会員コール!$A$1:$A$198,M1328))</f>
        <v/>
      </c>
      <c r="I1328" s="71"/>
      <c r="J1328" s="71" t="str">
        <f t="shared" si="267"/>
        <v/>
      </c>
      <c r="K1328" s="14"/>
      <c r="L1328" s="49"/>
      <c r="M1328">
        <f t="shared" si="268"/>
        <v>0</v>
      </c>
      <c r="N1328"/>
      <c r="O1328" s="1"/>
      <c r="P1328" s="2"/>
    </row>
    <row r="1329" spans="1:16">
      <c r="A1329" s="13">
        <v>5</v>
      </c>
      <c r="B1329" s="68" t="str">
        <f t="shared" si="262"/>
        <v/>
      </c>
      <c r="C1329" s="69" t="str">
        <f t="shared" si="269"/>
        <v/>
      </c>
      <c r="D1329" s="70" t="str">
        <f t="shared" si="263"/>
        <v/>
      </c>
      <c r="E1329" s="70" t="str">
        <f t="shared" si="264"/>
        <v/>
      </c>
      <c r="F1329" s="70" t="str">
        <f t="shared" si="265"/>
        <v/>
      </c>
      <c r="G1329" s="70" t="str">
        <f t="shared" si="266"/>
        <v/>
      </c>
      <c r="H1329" s="70" t="str">
        <f>IF(M1329=0,"",1+COUNTIF(会員コール!$A$1:$A$198,M1329))</f>
        <v/>
      </c>
      <c r="I1329" s="71"/>
      <c r="J1329" s="71" t="str">
        <f t="shared" si="267"/>
        <v/>
      </c>
      <c r="K1329" s="14"/>
      <c r="L1329" s="49"/>
      <c r="M1329">
        <f t="shared" si="268"/>
        <v>0</v>
      </c>
      <c r="N1329"/>
      <c r="O1329" s="1"/>
      <c r="P1329" s="2"/>
    </row>
    <row r="1330" spans="1:16">
      <c r="A1330" s="13"/>
      <c r="B1330" s="68" t="str">
        <f t="shared" si="262"/>
        <v/>
      </c>
      <c r="C1330" s="69" t="str">
        <f t="shared" si="269"/>
        <v/>
      </c>
      <c r="D1330" s="70" t="str">
        <f t="shared" si="263"/>
        <v/>
      </c>
      <c r="E1330" s="70" t="str">
        <f t="shared" si="264"/>
        <v/>
      </c>
      <c r="F1330" s="70" t="str">
        <f t="shared" si="265"/>
        <v/>
      </c>
      <c r="G1330" s="70" t="str">
        <f t="shared" si="266"/>
        <v/>
      </c>
      <c r="H1330" s="70" t="str">
        <f>IF(M1330=0,"",1+COUNTIF(会員コール!$A$1:$A$198,M1330))</f>
        <v/>
      </c>
      <c r="I1330" s="71"/>
      <c r="J1330" s="71" t="str">
        <f t="shared" si="267"/>
        <v/>
      </c>
      <c r="K1330" s="14"/>
      <c r="L1330" s="49"/>
      <c r="M1330">
        <f t="shared" si="268"/>
        <v>0</v>
      </c>
      <c r="N1330"/>
      <c r="O1330" s="1"/>
      <c r="P1330" s="2"/>
    </row>
    <row r="1331" spans="1:16">
      <c r="A1331" s="13"/>
      <c r="B1331" s="68" t="str">
        <f t="shared" si="262"/>
        <v/>
      </c>
      <c r="C1331" s="69" t="str">
        <f t="shared" si="269"/>
        <v/>
      </c>
      <c r="D1331" s="70" t="str">
        <f t="shared" si="263"/>
        <v/>
      </c>
      <c r="E1331" s="70" t="str">
        <f t="shared" si="264"/>
        <v/>
      </c>
      <c r="F1331" s="70" t="str">
        <f t="shared" si="265"/>
        <v/>
      </c>
      <c r="G1331" s="70" t="str">
        <f t="shared" si="266"/>
        <v/>
      </c>
      <c r="H1331" s="70" t="str">
        <f>IF(M1331=0,"",1+COUNTIF(会員コール!$A$1:$A$198,M1331))</f>
        <v/>
      </c>
      <c r="I1331" s="71"/>
      <c r="J1331" s="71" t="str">
        <f t="shared" si="267"/>
        <v/>
      </c>
      <c r="K1331" s="14"/>
      <c r="L1331" s="49"/>
      <c r="M1331">
        <f t="shared" si="268"/>
        <v>0</v>
      </c>
      <c r="N1331"/>
      <c r="O1331" s="1"/>
      <c r="P1331" s="2"/>
    </row>
    <row r="1332" spans="1:16">
      <c r="A1332" s="13"/>
      <c r="B1332" s="68" t="str">
        <f t="shared" si="262"/>
        <v/>
      </c>
      <c r="C1332" s="69" t="str">
        <f t="shared" si="269"/>
        <v/>
      </c>
      <c r="D1332" s="70" t="str">
        <f t="shared" si="263"/>
        <v/>
      </c>
      <c r="E1332" s="70" t="str">
        <f t="shared" si="264"/>
        <v/>
      </c>
      <c r="F1332" s="70" t="str">
        <f t="shared" si="265"/>
        <v/>
      </c>
      <c r="G1332" s="70" t="str">
        <f t="shared" si="266"/>
        <v/>
      </c>
      <c r="H1332" s="70" t="str">
        <f>IF(M1332=0,"",1+COUNTIF(会員コール!$A$1:$A$198,M1332))</f>
        <v/>
      </c>
      <c r="I1332" s="71"/>
      <c r="J1332" s="71" t="str">
        <f t="shared" si="267"/>
        <v/>
      </c>
      <c r="K1332" s="14"/>
      <c r="L1332" s="49"/>
      <c r="M1332">
        <f t="shared" si="268"/>
        <v>0</v>
      </c>
      <c r="N1332"/>
      <c r="O1332" s="1"/>
      <c r="P1332" s="2"/>
    </row>
    <row r="1333" spans="1:16">
      <c r="A1333" s="13"/>
      <c r="B1333" s="68" t="str">
        <f t="shared" si="262"/>
        <v/>
      </c>
      <c r="C1333" s="69" t="str">
        <f t="shared" si="269"/>
        <v/>
      </c>
      <c r="D1333" s="70" t="str">
        <f t="shared" si="263"/>
        <v/>
      </c>
      <c r="E1333" s="70" t="str">
        <f t="shared" si="264"/>
        <v/>
      </c>
      <c r="F1333" s="70" t="str">
        <f t="shared" si="265"/>
        <v/>
      </c>
      <c r="G1333" s="70" t="str">
        <f t="shared" si="266"/>
        <v/>
      </c>
      <c r="H1333" s="70" t="str">
        <f>IF(M1333=0,"",1+COUNTIF(会員コール!$A$1:$A$198,M1333))</f>
        <v/>
      </c>
      <c r="I1333" s="71"/>
      <c r="J1333" s="71" t="str">
        <f t="shared" si="267"/>
        <v/>
      </c>
      <c r="K1333" s="14"/>
      <c r="L1333" s="49"/>
      <c r="M1333">
        <f t="shared" si="268"/>
        <v>0</v>
      </c>
      <c r="N1333"/>
      <c r="O1333" s="1"/>
      <c r="P1333" s="2"/>
    </row>
    <row r="1334" spans="1:16">
      <c r="A1334" s="13">
        <v>10</v>
      </c>
      <c r="B1334" s="68" t="str">
        <f t="shared" si="262"/>
        <v/>
      </c>
      <c r="C1334" s="69" t="str">
        <f t="shared" si="269"/>
        <v/>
      </c>
      <c r="D1334" s="70" t="str">
        <f t="shared" si="263"/>
        <v/>
      </c>
      <c r="E1334" s="70" t="str">
        <f t="shared" si="264"/>
        <v/>
      </c>
      <c r="F1334" s="70" t="str">
        <f t="shared" si="265"/>
        <v/>
      </c>
      <c r="G1334" s="70" t="str">
        <f t="shared" si="266"/>
        <v/>
      </c>
      <c r="H1334" s="70" t="str">
        <f>IF(M1334=0,"",1+COUNTIF(会員コール!$A$1:$A$198,M1334))</f>
        <v/>
      </c>
      <c r="I1334" s="71"/>
      <c r="J1334" s="71" t="str">
        <f t="shared" si="267"/>
        <v/>
      </c>
      <c r="K1334" s="14"/>
      <c r="L1334" s="49"/>
      <c r="M1334">
        <f t="shared" si="268"/>
        <v>0</v>
      </c>
      <c r="N1334"/>
      <c r="O1334" s="1"/>
      <c r="P1334" s="2"/>
    </row>
    <row r="1335" spans="1:16">
      <c r="A1335" s="13"/>
      <c r="B1335" s="68" t="str">
        <f t="shared" si="262"/>
        <v/>
      </c>
      <c r="C1335" s="69" t="str">
        <f t="shared" si="269"/>
        <v/>
      </c>
      <c r="D1335" s="70" t="str">
        <f t="shared" si="263"/>
        <v/>
      </c>
      <c r="E1335" s="70" t="str">
        <f t="shared" si="264"/>
        <v/>
      </c>
      <c r="F1335" s="70" t="str">
        <f t="shared" si="265"/>
        <v/>
      </c>
      <c r="G1335" s="70" t="str">
        <f t="shared" si="266"/>
        <v/>
      </c>
      <c r="H1335" s="70" t="str">
        <f>IF(M1335=0,"",1+COUNTIF(会員コール!$A$1:$A$198,M1335))</f>
        <v/>
      </c>
      <c r="I1335" s="71"/>
      <c r="J1335" s="71" t="str">
        <f t="shared" si="267"/>
        <v/>
      </c>
      <c r="K1335" s="14"/>
      <c r="L1335" s="49"/>
      <c r="M1335">
        <f t="shared" si="268"/>
        <v>0</v>
      </c>
      <c r="N1335"/>
      <c r="O1335" s="1"/>
      <c r="P1335" s="2"/>
    </row>
    <row r="1336" spans="1:16">
      <c r="A1336" s="13"/>
      <c r="B1336" s="68" t="str">
        <f t="shared" si="262"/>
        <v/>
      </c>
      <c r="C1336" s="69" t="str">
        <f t="shared" si="269"/>
        <v/>
      </c>
      <c r="D1336" s="70" t="str">
        <f t="shared" si="263"/>
        <v/>
      </c>
      <c r="E1336" s="70" t="str">
        <f t="shared" si="264"/>
        <v/>
      </c>
      <c r="F1336" s="70" t="str">
        <f t="shared" si="265"/>
        <v/>
      </c>
      <c r="G1336" s="70" t="str">
        <f t="shared" si="266"/>
        <v/>
      </c>
      <c r="H1336" s="70" t="str">
        <f>IF(M1336=0,"",1+COUNTIF(会員コール!$A$1:$A$198,M1336))</f>
        <v/>
      </c>
      <c r="I1336" s="71"/>
      <c r="J1336" s="71" t="str">
        <f t="shared" si="267"/>
        <v/>
      </c>
      <c r="K1336" s="14"/>
      <c r="L1336" s="49"/>
      <c r="M1336">
        <f t="shared" si="268"/>
        <v>0</v>
      </c>
      <c r="N1336"/>
      <c r="O1336" s="1"/>
      <c r="P1336" s="2"/>
    </row>
    <row r="1337" spans="1:16">
      <c r="A1337" s="13"/>
      <c r="B1337" s="68" t="str">
        <f t="shared" si="262"/>
        <v/>
      </c>
      <c r="C1337" s="69" t="str">
        <f t="shared" si="269"/>
        <v/>
      </c>
      <c r="D1337" s="70" t="str">
        <f t="shared" si="263"/>
        <v/>
      </c>
      <c r="E1337" s="70" t="str">
        <f t="shared" si="264"/>
        <v/>
      </c>
      <c r="F1337" s="70" t="str">
        <f t="shared" si="265"/>
        <v/>
      </c>
      <c r="G1337" s="70" t="str">
        <f t="shared" si="266"/>
        <v/>
      </c>
      <c r="H1337" s="70" t="str">
        <f>IF(M1337=0,"",1+COUNTIF(会員コール!$A$1:$A$198,M1337))</f>
        <v/>
      </c>
      <c r="I1337" s="71"/>
      <c r="J1337" s="71" t="str">
        <f t="shared" si="267"/>
        <v/>
      </c>
      <c r="K1337" s="14"/>
      <c r="L1337" s="49"/>
      <c r="M1337">
        <f t="shared" si="268"/>
        <v>0</v>
      </c>
      <c r="N1337"/>
      <c r="O1337" s="1"/>
      <c r="P1337" s="2"/>
    </row>
    <row r="1338" spans="1:16">
      <c r="A1338" s="13"/>
      <c r="B1338" s="68" t="str">
        <f t="shared" si="262"/>
        <v/>
      </c>
      <c r="C1338" s="69" t="str">
        <f t="shared" si="269"/>
        <v/>
      </c>
      <c r="D1338" s="70" t="str">
        <f t="shared" si="263"/>
        <v/>
      </c>
      <c r="E1338" s="70" t="str">
        <f t="shared" si="264"/>
        <v/>
      </c>
      <c r="F1338" s="70" t="str">
        <f t="shared" si="265"/>
        <v/>
      </c>
      <c r="G1338" s="70" t="str">
        <f t="shared" si="266"/>
        <v/>
      </c>
      <c r="H1338" s="70" t="str">
        <f>IF(M1338=0,"",1+COUNTIF(会員コール!$A$1:$A$198,M1338))</f>
        <v/>
      </c>
      <c r="I1338" s="71"/>
      <c r="J1338" s="71" t="str">
        <f t="shared" si="267"/>
        <v/>
      </c>
      <c r="K1338" s="14"/>
      <c r="L1338" s="49"/>
      <c r="M1338">
        <f t="shared" si="268"/>
        <v>0</v>
      </c>
      <c r="N1338"/>
      <c r="O1338" s="1"/>
      <c r="P1338" s="2"/>
    </row>
    <row r="1339" spans="1:16">
      <c r="A1339" s="13">
        <v>15</v>
      </c>
      <c r="B1339" s="68" t="str">
        <f t="shared" si="262"/>
        <v/>
      </c>
      <c r="C1339" s="69" t="str">
        <f t="shared" si="269"/>
        <v/>
      </c>
      <c r="D1339" s="70" t="str">
        <f t="shared" si="263"/>
        <v/>
      </c>
      <c r="E1339" s="70" t="str">
        <f t="shared" si="264"/>
        <v/>
      </c>
      <c r="F1339" s="70" t="str">
        <f t="shared" si="265"/>
        <v/>
      </c>
      <c r="G1339" s="70" t="str">
        <f t="shared" si="266"/>
        <v/>
      </c>
      <c r="H1339" s="70" t="str">
        <f>IF(M1339=0,"",1+COUNTIF(会員コール!$A$1:$A$198,M1339))</f>
        <v/>
      </c>
      <c r="I1339" s="71"/>
      <c r="J1339" s="71" t="str">
        <f t="shared" si="267"/>
        <v/>
      </c>
      <c r="K1339" s="14"/>
      <c r="L1339" s="49"/>
      <c r="M1339">
        <f t="shared" si="268"/>
        <v>0</v>
      </c>
      <c r="N1339"/>
      <c r="O1339" s="1"/>
      <c r="P1339" s="2"/>
    </row>
    <row r="1340" spans="1:16">
      <c r="A1340" s="13"/>
      <c r="B1340" s="68" t="str">
        <f t="shared" si="262"/>
        <v/>
      </c>
      <c r="C1340" s="69" t="str">
        <f t="shared" si="269"/>
        <v/>
      </c>
      <c r="D1340" s="70" t="str">
        <f t="shared" si="263"/>
        <v/>
      </c>
      <c r="E1340" s="70" t="str">
        <f t="shared" si="264"/>
        <v/>
      </c>
      <c r="F1340" s="70" t="str">
        <f t="shared" si="265"/>
        <v/>
      </c>
      <c r="G1340" s="70" t="str">
        <f t="shared" si="266"/>
        <v/>
      </c>
      <c r="H1340" s="70" t="str">
        <f>IF(M1340=0,"",1+COUNTIF(会員コール!$A$1:$A$198,M1340))</f>
        <v/>
      </c>
      <c r="I1340" s="71"/>
      <c r="J1340" s="71" t="str">
        <f t="shared" si="267"/>
        <v/>
      </c>
      <c r="K1340" s="14"/>
      <c r="L1340" s="49"/>
      <c r="M1340">
        <f t="shared" si="268"/>
        <v>0</v>
      </c>
      <c r="N1340"/>
      <c r="O1340" s="1"/>
      <c r="P1340" s="2"/>
    </row>
    <row r="1341" spans="1:16">
      <c r="A1341" s="13"/>
      <c r="B1341" s="68" t="str">
        <f t="shared" si="262"/>
        <v/>
      </c>
      <c r="C1341" s="69" t="str">
        <f t="shared" si="269"/>
        <v/>
      </c>
      <c r="D1341" s="70" t="str">
        <f t="shared" si="263"/>
        <v/>
      </c>
      <c r="E1341" s="70" t="str">
        <f t="shared" si="264"/>
        <v/>
      </c>
      <c r="F1341" s="70" t="str">
        <f t="shared" si="265"/>
        <v/>
      </c>
      <c r="G1341" s="70" t="str">
        <f t="shared" si="266"/>
        <v/>
      </c>
      <c r="H1341" s="70" t="str">
        <f>IF(M1341=0,"",1+COUNTIF(会員コール!$A$1:$A$198,M1341))</f>
        <v/>
      </c>
      <c r="I1341" s="71"/>
      <c r="J1341" s="71" t="str">
        <f t="shared" si="267"/>
        <v/>
      </c>
      <c r="K1341" s="14"/>
      <c r="L1341" s="15"/>
      <c r="M1341">
        <f t="shared" si="268"/>
        <v>0</v>
      </c>
      <c r="N1341"/>
      <c r="O1341" s="1"/>
      <c r="P1341" s="2"/>
    </row>
    <row r="1342" spans="1:16">
      <c r="A1342" s="13"/>
      <c r="B1342" s="72" t="str">
        <f t="shared" si="262"/>
        <v/>
      </c>
      <c r="C1342" s="69" t="str">
        <f t="shared" si="269"/>
        <v/>
      </c>
      <c r="D1342" s="73" t="str">
        <f t="shared" si="263"/>
        <v/>
      </c>
      <c r="E1342" s="73" t="str">
        <f t="shared" si="264"/>
        <v/>
      </c>
      <c r="F1342" s="73" t="str">
        <f t="shared" si="265"/>
        <v/>
      </c>
      <c r="G1342" s="73" t="str">
        <f t="shared" si="266"/>
        <v/>
      </c>
      <c r="H1342" s="73" t="str">
        <f>IF(M1342=0,"",1+COUNTIF(会員コール!$A$1:$A$198,M1342))</f>
        <v/>
      </c>
      <c r="I1342" s="74"/>
      <c r="J1342" s="74" t="str">
        <f t="shared" si="267"/>
        <v/>
      </c>
      <c r="K1342" s="14"/>
      <c r="L1342" s="15"/>
      <c r="M1342">
        <f t="shared" si="268"/>
        <v>0</v>
      </c>
      <c r="N1342"/>
      <c r="O1342" s="1"/>
      <c r="P1342" s="2"/>
    </row>
    <row r="1343" spans="1:16">
      <c r="A1343" s="13"/>
      <c r="B1343" s="68" t="str">
        <f t="shared" si="262"/>
        <v/>
      </c>
      <c r="C1343" s="69" t="str">
        <f t="shared" si="269"/>
        <v/>
      </c>
      <c r="D1343" s="70" t="str">
        <f t="shared" si="263"/>
        <v/>
      </c>
      <c r="E1343" s="70" t="str">
        <f t="shared" si="264"/>
        <v/>
      </c>
      <c r="F1343" s="70" t="str">
        <f t="shared" si="265"/>
        <v/>
      </c>
      <c r="G1343" s="70" t="str">
        <f t="shared" si="266"/>
        <v/>
      </c>
      <c r="H1343" s="70" t="str">
        <f>IF(M1343=0,"",1+COUNTIF(会員コール!$A$1:$A$198,M1343))</f>
        <v/>
      </c>
      <c r="I1343" s="71"/>
      <c r="J1343" s="71" t="str">
        <f t="shared" si="267"/>
        <v/>
      </c>
      <c r="K1343" s="14"/>
      <c r="L1343" s="15"/>
      <c r="M1343">
        <f t="shared" si="268"/>
        <v>0</v>
      </c>
      <c r="N1343"/>
      <c r="O1343" s="1"/>
      <c r="P1343" s="2"/>
    </row>
    <row r="1344" spans="1:16">
      <c r="A1344" s="13">
        <v>20</v>
      </c>
      <c r="B1344" s="68" t="str">
        <f t="shared" si="262"/>
        <v/>
      </c>
      <c r="C1344" s="69" t="str">
        <f t="shared" si="269"/>
        <v/>
      </c>
      <c r="D1344" s="70" t="str">
        <f t="shared" si="263"/>
        <v/>
      </c>
      <c r="E1344" s="70" t="str">
        <f t="shared" si="264"/>
        <v/>
      </c>
      <c r="F1344" s="70" t="str">
        <f t="shared" si="265"/>
        <v/>
      </c>
      <c r="G1344" s="70" t="str">
        <f t="shared" si="266"/>
        <v/>
      </c>
      <c r="H1344" s="70" t="str">
        <f>IF(M1344=0,"",1+COUNTIF(会員コール!$A$1:$A$198,M1344))</f>
        <v/>
      </c>
      <c r="I1344" s="71"/>
      <c r="J1344" s="71" t="str">
        <f t="shared" si="267"/>
        <v/>
      </c>
      <c r="K1344" s="14"/>
      <c r="L1344" s="15"/>
      <c r="M1344">
        <f t="shared" si="268"/>
        <v>0</v>
      </c>
      <c r="N1344"/>
      <c r="O1344" s="1"/>
      <c r="P1344" s="2"/>
    </row>
    <row r="1345" spans="1:16">
      <c r="A1345" s="13"/>
      <c r="B1345" s="68" t="str">
        <f t="shared" si="262"/>
        <v/>
      </c>
      <c r="C1345" s="69" t="str">
        <f t="shared" si="269"/>
        <v/>
      </c>
      <c r="D1345" s="70" t="str">
        <f t="shared" si="263"/>
        <v/>
      </c>
      <c r="E1345" s="70" t="str">
        <f t="shared" si="264"/>
        <v/>
      </c>
      <c r="F1345" s="70" t="str">
        <f t="shared" si="265"/>
        <v/>
      </c>
      <c r="G1345" s="70" t="str">
        <f t="shared" si="266"/>
        <v/>
      </c>
      <c r="H1345" s="70" t="str">
        <f>IF(M1345=0,"",1+COUNTIF(会員コール!$A$1:$A$198,M1345))</f>
        <v/>
      </c>
      <c r="I1345" s="71"/>
      <c r="J1345" s="71" t="str">
        <f t="shared" si="267"/>
        <v/>
      </c>
      <c r="K1345" s="14"/>
      <c r="L1345" s="15"/>
      <c r="M1345">
        <f t="shared" si="268"/>
        <v>0</v>
      </c>
      <c r="N1345"/>
      <c r="O1345" s="1"/>
      <c r="P1345" s="2"/>
    </row>
    <row r="1346" spans="1:16">
      <c r="A1346" s="13"/>
      <c r="B1346" s="68" t="str">
        <f t="shared" si="262"/>
        <v/>
      </c>
      <c r="C1346" s="69" t="str">
        <f t="shared" si="269"/>
        <v/>
      </c>
      <c r="D1346" s="70" t="str">
        <f t="shared" si="263"/>
        <v/>
      </c>
      <c r="E1346" s="70" t="str">
        <f t="shared" si="264"/>
        <v/>
      </c>
      <c r="F1346" s="70" t="str">
        <f t="shared" si="265"/>
        <v/>
      </c>
      <c r="G1346" s="70" t="str">
        <f t="shared" si="266"/>
        <v/>
      </c>
      <c r="H1346" s="70" t="str">
        <f>IF(M1346=0,"",1+COUNTIF(会員コール!$A$1:$A$198,M1346))</f>
        <v/>
      </c>
      <c r="I1346" s="71"/>
      <c r="J1346" s="71" t="str">
        <f t="shared" si="267"/>
        <v/>
      </c>
      <c r="K1346" s="14"/>
      <c r="L1346" s="15"/>
      <c r="M1346">
        <f t="shared" si="268"/>
        <v>0</v>
      </c>
      <c r="N1346"/>
      <c r="O1346" s="1"/>
      <c r="P1346" s="2"/>
    </row>
    <row r="1347" spans="1:16">
      <c r="A1347" s="13"/>
      <c r="B1347" s="68" t="str">
        <f t="shared" si="262"/>
        <v/>
      </c>
      <c r="C1347" s="69" t="str">
        <f t="shared" si="269"/>
        <v/>
      </c>
      <c r="D1347" s="70" t="str">
        <f t="shared" si="263"/>
        <v/>
      </c>
      <c r="E1347" s="70" t="str">
        <f t="shared" si="264"/>
        <v/>
      </c>
      <c r="F1347" s="70" t="str">
        <f t="shared" si="265"/>
        <v/>
      </c>
      <c r="G1347" s="70" t="str">
        <f t="shared" si="266"/>
        <v/>
      </c>
      <c r="H1347" s="70" t="str">
        <f>IF(M1347=0,"",1+COUNTIF(会員コール!$A$1:$A$198,M1347))</f>
        <v/>
      </c>
      <c r="I1347" s="71"/>
      <c r="J1347" s="71" t="str">
        <f t="shared" si="267"/>
        <v/>
      </c>
      <c r="K1347" s="14"/>
      <c r="L1347" s="15"/>
      <c r="M1347">
        <f t="shared" si="268"/>
        <v>0</v>
      </c>
      <c r="N1347"/>
      <c r="O1347" s="1"/>
      <c r="P1347" s="2"/>
    </row>
    <row r="1348" spans="1:16">
      <c r="A1348" s="13"/>
      <c r="B1348" s="68" t="str">
        <f t="shared" si="262"/>
        <v/>
      </c>
      <c r="C1348" s="69" t="str">
        <f t="shared" si="269"/>
        <v/>
      </c>
      <c r="D1348" s="70" t="str">
        <f t="shared" si="263"/>
        <v/>
      </c>
      <c r="E1348" s="70" t="str">
        <f t="shared" si="264"/>
        <v/>
      </c>
      <c r="F1348" s="70" t="str">
        <f t="shared" si="265"/>
        <v/>
      </c>
      <c r="G1348" s="70" t="str">
        <f t="shared" si="266"/>
        <v/>
      </c>
      <c r="H1348" s="70" t="str">
        <f>IF(M1348=0,"",1+COUNTIF(会員コール!$A$1:$A$198,M1348))</f>
        <v/>
      </c>
      <c r="I1348" s="71"/>
      <c r="J1348" s="71" t="str">
        <f t="shared" si="267"/>
        <v/>
      </c>
      <c r="K1348" s="14"/>
      <c r="L1348" s="15"/>
      <c r="M1348">
        <f t="shared" si="268"/>
        <v>0</v>
      </c>
      <c r="N1348"/>
      <c r="O1348" s="1"/>
      <c r="P1348" s="2"/>
    </row>
    <row r="1349" spans="1:16">
      <c r="A1349" s="13">
        <v>25</v>
      </c>
      <c r="B1349" s="68" t="str">
        <f t="shared" si="262"/>
        <v/>
      </c>
      <c r="C1349" s="69" t="str">
        <f t="shared" si="269"/>
        <v/>
      </c>
      <c r="D1349" s="70" t="str">
        <f t="shared" si="263"/>
        <v/>
      </c>
      <c r="E1349" s="70" t="str">
        <f t="shared" si="264"/>
        <v/>
      </c>
      <c r="F1349" s="70" t="str">
        <f t="shared" si="265"/>
        <v/>
      </c>
      <c r="G1349" s="70" t="str">
        <f t="shared" si="266"/>
        <v/>
      </c>
      <c r="H1349" s="70" t="str">
        <f>IF(M1349=0,"",1+COUNTIF(会員コール!$A$1:$A$198,M1349))</f>
        <v/>
      </c>
      <c r="I1349" s="71"/>
      <c r="J1349" s="71" t="str">
        <f t="shared" si="267"/>
        <v/>
      </c>
      <c r="K1349" s="14"/>
      <c r="L1349" s="15"/>
      <c r="M1349">
        <f t="shared" si="268"/>
        <v>0</v>
      </c>
      <c r="N1349"/>
      <c r="O1349" s="1"/>
      <c r="P1349" s="2"/>
    </row>
    <row r="1350" spans="1:16">
      <c r="A1350" s="13"/>
      <c r="B1350" s="72" t="str">
        <f t="shared" si="262"/>
        <v/>
      </c>
      <c r="C1350" s="69" t="str">
        <f t="shared" si="269"/>
        <v/>
      </c>
      <c r="D1350" s="73" t="str">
        <f t="shared" si="263"/>
        <v/>
      </c>
      <c r="E1350" s="73" t="str">
        <f t="shared" si="264"/>
        <v/>
      </c>
      <c r="F1350" s="73" t="str">
        <f t="shared" si="265"/>
        <v/>
      </c>
      <c r="G1350" s="73" t="str">
        <f t="shared" si="266"/>
        <v/>
      </c>
      <c r="H1350" s="73" t="str">
        <f>IF(M1350=0,"",1+COUNTIF(会員コール!$A$1:$A$198,M1350))</f>
        <v/>
      </c>
      <c r="I1350" s="74"/>
      <c r="J1350" s="74" t="str">
        <f t="shared" si="267"/>
        <v/>
      </c>
      <c r="K1350" s="14"/>
      <c r="L1350" s="15"/>
      <c r="M1350">
        <f t="shared" si="268"/>
        <v>0</v>
      </c>
      <c r="N1350"/>
      <c r="O1350" s="1"/>
      <c r="P1350" s="2"/>
    </row>
    <row r="1351" spans="1:16">
      <c r="A1351" s="13"/>
      <c r="B1351" s="68" t="str">
        <f t="shared" si="262"/>
        <v/>
      </c>
      <c r="C1351" s="69" t="str">
        <f t="shared" si="269"/>
        <v/>
      </c>
      <c r="D1351" s="70" t="str">
        <f t="shared" si="263"/>
        <v/>
      </c>
      <c r="E1351" s="70" t="str">
        <f t="shared" si="264"/>
        <v/>
      </c>
      <c r="F1351" s="70" t="str">
        <f t="shared" si="265"/>
        <v/>
      </c>
      <c r="G1351" s="70" t="str">
        <f t="shared" si="266"/>
        <v/>
      </c>
      <c r="H1351" s="70" t="str">
        <f>IF(M1351=0,"",1+COUNTIF(会員コール!$A$1:$A$198,M1351))</f>
        <v/>
      </c>
      <c r="I1351" s="71"/>
      <c r="J1351" s="71" t="str">
        <f t="shared" si="267"/>
        <v/>
      </c>
      <c r="K1351" s="14"/>
      <c r="L1351" s="15"/>
      <c r="M1351">
        <f t="shared" si="268"/>
        <v>0</v>
      </c>
      <c r="N1351"/>
      <c r="O1351" s="1"/>
      <c r="P1351" s="2"/>
    </row>
    <row r="1352" spans="1:16">
      <c r="A1352" s="13"/>
      <c r="B1352" s="72" t="str">
        <f t="shared" si="262"/>
        <v/>
      </c>
      <c r="C1352" s="69" t="str">
        <f t="shared" si="269"/>
        <v/>
      </c>
      <c r="D1352" s="73" t="str">
        <f t="shared" si="263"/>
        <v/>
      </c>
      <c r="E1352" s="73" t="str">
        <f t="shared" si="264"/>
        <v/>
      </c>
      <c r="F1352" s="73" t="str">
        <f t="shared" si="265"/>
        <v/>
      </c>
      <c r="G1352" s="73" t="str">
        <f t="shared" si="266"/>
        <v/>
      </c>
      <c r="H1352" s="73" t="str">
        <f>IF(M1352=0,"",1+COUNTIF(会員コール!$A$1:$A$198,M1352))</f>
        <v/>
      </c>
      <c r="I1352" s="74"/>
      <c r="J1352" s="74" t="str">
        <f t="shared" si="267"/>
        <v/>
      </c>
      <c r="K1352" s="14"/>
      <c r="L1352" s="15"/>
      <c r="M1352">
        <f t="shared" si="268"/>
        <v>0</v>
      </c>
      <c r="N1352"/>
      <c r="O1352" s="1"/>
      <c r="P1352" s="2"/>
    </row>
    <row r="1353" spans="1:16">
      <c r="A1353" s="13"/>
      <c r="B1353" s="68" t="str">
        <f t="shared" si="262"/>
        <v/>
      </c>
      <c r="C1353" s="69" t="str">
        <f t="shared" si="269"/>
        <v/>
      </c>
      <c r="D1353" s="70" t="str">
        <f t="shared" si="263"/>
        <v/>
      </c>
      <c r="E1353" s="70" t="str">
        <f t="shared" si="264"/>
        <v/>
      </c>
      <c r="F1353" s="70" t="str">
        <f t="shared" si="265"/>
        <v/>
      </c>
      <c r="G1353" s="70" t="str">
        <f t="shared" si="266"/>
        <v/>
      </c>
      <c r="H1353" s="70" t="str">
        <f>IF(M1353=0,"",1+COUNTIF(会員コール!$A$1:$A$198,M1353))</f>
        <v/>
      </c>
      <c r="I1353" s="71"/>
      <c r="J1353" s="71" t="str">
        <f t="shared" si="267"/>
        <v/>
      </c>
      <c r="K1353" s="14"/>
      <c r="L1353" s="15"/>
      <c r="M1353">
        <f t="shared" si="268"/>
        <v>0</v>
      </c>
      <c r="N1353"/>
      <c r="O1353" s="1"/>
      <c r="P1353" s="2"/>
    </row>
    <row r="1354" spans="1:16">
      <c r="A1354" s="13">
        <v>30</v>
      </c>
      <c r="B1354" s="72" t="str">
        <f t="shared" si="262"/>
        <v/>
      </c>
      <c r="C1354" s="69" t="str">
        <f t="shared" si="269"/>
        <v/>
      </c>
      <c r="D1354" s="73" t="str">
        <f t="shared" si="263"/>
        <v/>
      </c>
      <c r="E1354" s="73" t="str">
        <f t="shared" si="264"/>
        <v/>
      </c>
      <c r="F1354" s="73" t="str">
        <f t="shared" si="265"/>
        <v/>
      </c>
      <c r="G1354" s="73" t="str">
        <f t="shared" si="266"/>
        <v/>
      </c>
      <c r="H1354" s="73" t="str">
        <f>IF(M1354=0,"",1+COUNTIF(会員コール!$A$1:$A$198,M1354))</f>
        <v/>
      </c>
      <c r="I1354" s="74"/>
      <c r="J1354" s="74" t="str">
        <f t="shared" si="267"/>
        <v/>
      </c>
      <c r="K1354" s="14"/>
      <c r="L1354" s="15"/>
      <c r="M1354">
        <f t="shared" si="268"/>
        <v>0</v>
      </c>
      <c r="N1354"/>
      <c r="O1354" s="1"/>
      <c r="P1354" s="2"/>
    </row>
    <row r="1355" spans="1:16">
      <c r="A1355" s="13"/>
      <c r="B1355" s="68" t="str">
        <f t="shared" si="262"/>
        <v/>
      </c>
      <c r="C1355" s="69" t="str">
        <f t="shared" si="269"/>
        <v/>
      </c>
      <c r="D1355" s="70" t="str">
        <f t="shared" si="263"/>
        <v/>
      </c>
      <c r="E1355" s="70" t="str">
        <f t="shared" si="264"/>
        <v/>
      </c>
      <c r="F1355" s="70" t="str">
        <f t="shared" si="265"/>
        <v/>
      </c>
      <c r="G1355" s="70" t="str">
        <f t="shared" si="266"/>
        <v/>
      </c>
      <c r="H1355" s="70" t="str">
        <f>IF(M1355=0,"",1+COUNTIF(会員コール!$A$1:$A$198,M1355))</f>
        <v/>
      </c>
      <c r="I1355" s="71"/>
      <c r="J1355" s="71" t="str">
        <f t="shared" si="267"/>
        <v/>
      </c>
      <c r="K1355" s="14"/>
      <c r="L1355" s="15"/>
      <c r="M1355">
        <f t="shared" si="268"/>
        <v>0</v>
      </c>
      <c r="N1355"/>
      <c r="O1355" s="1"/>
      <c r="P1355" s="2"/>
    </row>
    <row r="1356" spans="1:16">
      <c r="A1356" s="13"/>
      <c r="B1356" s="72" t="str">
        <f t="shared" si="262"/>
        <v/>
      </c>
      <c r="C1356" s="69" t="str">
        <f t="shared" si="269"/>
        <v/>
      </c>
      <c r="D1356" s="73" t="str">
        <f t="shared" si="263"/>
        <v/>
      </c>
      <c r="E1356" s="73" t="str">
        <f t="shared" si="264"/>
        <v/>
      </c>
      <c r="F1356" s="73" t="str">
        <f t="shared" si="265"/>
        <v/>
      </c>
      <c r="G1356" s="73" t="str">
        <f t="shared" si="266"/>
        <v/>
      </c>
      <c r="H1356" s="73" t="str">
        <f>IF(M1356=0,"",1+COUNTIF(会員コール!$A$1:$A$198,M1356))</f>
        <v/>
      </c>
      <c r="I1356" s="74"/>
      <c r="J1356" s="74" t="str">
        <f t="shared" si="267"/>
        <v/>
      </c>
      <c r="K1356" s="14"/>
      <c r="L1356" s="15"/>
      <c r="M1356">
        <f t="shared" si="268"/>
        <v>0</v>
      </c>
      <c r="N1356"/>
      <c r="O1356" s="1"/>
      <c r="P1356" s="2"/>
    </row>
    <row r="1357" spans="1:16">
      <c r="A1357" s="13"/>
      <c r="B1357" s="68" t="str">
        <f t="shared" si="262"/>
        <v/>
      </c>
      <c r="C1357" s="69" t="str">
        <f t="shared" si="269"/>
        <v/>
      </c>
      <c r="D1357" s="70" t="str">
        <f t="shared" si="263"/>
        <v/>
      </c>
      <c r="E1357" s="70" t="str">
        <f t="shared" si="264"/>
        <v/>
      </c>
      <c r="F1357" s="70" t="str">
        <f t="shared" si="265"/>
        <v/>
      </c>
      <c r="G1357" s="70" t="str">
        <f t="shared" si="266"/>
        <v/>
      </c>
      <c r="H1357" s="70" t="str">
        <f>IF(M1357=0,"",1+COUNTIF(会員コール!$A$1:$A$198,M1357))</f>
        <v/>
      </c>
      <c r="I1357" s="71"/>
      <c r="J1357" s="71" t="str">
        <f t="shared" si="267"/>
        <v/>
      </c>
      <c r="K1357" s="14"/>
      <c r="L1357" s="15"/>
      <c r="M1357">
        <f t="shared" si="268"/>
        <v>0</v>
      </c>
      <c r="N1357"/>
      <c r="O1357" s="1"/>
      <c r="P1357" s="2"/>
    </row>
    <row r="1358" spans="1:16">
      <c r="A1358" s="13"/>
      <c r="B1358" s="72" t="str">
        <f t="shared" si="262"/>
        <v/>
      </c>
      <c r="C1358" s="69" t="str">
        <f t="shared" si="269"/>
        <v/>
      </c>
      <c r="D1358" s="73" t="str">
        <f t="shared" si="263"/>
        <v/>
      </c>
      <c r="E1358" s="73" t="str">
        <f t="shared" si="264"/>
        <v/>
      </c>
      <c r="F1358" s="73" t="str">
        <f t="shared" si="265"/>
        <v/>
      </c>
      <c r="G1358" s="73" t="str">
        <f t="shared" si="266"/>
        <v/>
      </c>
      <c r="H1358" s="73" t="str">
        <f>IF(M1358=0,"",1+COUNTIF(会員コール!$A$1:$A$198,M1358))</f>
        <v/>
      </c>
      <c r="I1358" s="74"/>
      <c r="J1358" s="74" t="str">
        <f t="shared" si="267"/>
        <v/>
      </c>
      <c r="K1358" s="14"/>
      <c r="L1358" s="15"/>
      <c r="M1358">
        <f t="shared" si="268"/>
        <v>0</v>
      </c>
      <c r="N1358"/>
      <c r="O1358" s="1"/>
      <c r="P1358" s="2"/>
    </row>
    <row r="1359" spans="1:16">
      <c r="A1359" s="13">
        <v>35</v>
      </c>
      <c r="B1359" s="68" t="str">
        <f t="shared" si="262"/>
        <v/>
      </c>
      <c r="C1359" s="69" t="str">
        <f t="shared" si="269"/>
        <v/>
      </c>
      <c r="D1359" s="70" t="str">
        <f t="shared" si="263"/>
        <v/>
      </c>
      <c r="E1359" s="70" t="str">
        <f t="shared" si="264"/>
        <v/>
      </c>
      <c r="F1359" s="70" t="str">
        <f t="shared" si="265"/>
        <v/>
      </c>
      <c r="G1359" s="70" t="str">
        <f t="shared" si="266"/>
        <v/>
      </c>
      <c r="H1359" s="70" t="str">
        <f>IF(M1359=0,"",1+COUNTIF(会員コール!$A$1:$A$198,M1359))</f>
        <v/>
      </c>
      <c r="I1359" s="71"/>
      <c r="J1359" s="71" t="str">
        <f t="shared" si="267"/>
        <v/>
      </c>
      <c r="K1359" s="14"/>
      <c r="L1359" s="15"/>
      <c r="M1359">
        <f t="shared" si="268"/>
        <v>0</v>
      </c>
      <c r="N1359"/>
      <c r="O1359" s="1"/>
      <c r="P1359" s="2"/>
    </row>
    <row r="1360" spans="1:16">
      <c r="A1360" s="13"/>
      <c r="B1360" s="72" t="str">
        <f t="shared" si="262"/>
        <v/>
      </c>
      <c r="C1360" s="69" t="str">
        <f t="shared" si="269"/>
        <v/>
      </c>
      <c r="D1360" s="73" t="str">
        <f t="shared" si="263"/>
        <v/>
      </c>
      <c r="E1360" s="73" t="str">
        <f t="shared" si="264"/>
        <v/>
      </c>
      <c r="F1360" s="73" t="str">
        <f t="shared" si="265"/>
        <v/>
      </c>
      <c r="G1360" s="73" t="str">
        <f t="shared" si="266"/>
        <v/>
      </c>
      <c r="H1360" s="73" t="str">
        <f>IF(M1360=0,"",1+COUNTIF(会員コール!$A$1:$A$198,M1360))</f>
        <v/>
      </c>
      <c r="I1360" s="74"/>
      <c r="J1360" s="74" t="str">
        <f t="shared" si="267"/>
        <v/>
      </c>
      <c r="K1360" s="14"/>
      <c r="L1360" s="15"/>
      <c r="M1360">
        <f t="shared" si="268"/>
        <v>0</v>
      </c>
      <c r="N1360"/>
      <c r="O1360" s="1"/>
      <c r="P1360" s="2"/>
    </row>
    <row r="1361" spans="1:20">
      <c r="A1361" s="13"/>
      <c r="B1361" s="68" t="str">
        <f t="shared" si="262"/>
        <v/>
      </c>
      <c r="C1361" s="69" t="str">
        <f t="shared" si="269"/>
        <v/>
      </c>
      <c r="D1361" s="70" t="str">
        <f t="shared" si="263"/>
        <v/>
      </c>
      <c r="E1361" s="70" t="str">
        <f t="shared" si="264"/>
        <v/>
      </c>
      <c r="F1361" s="70" t="str">
        <f t="shared" si="265"/>
        <v/>
      </c>
      <c r="G1361" s="70" t="str">
        <f t="shared" si="266"/>
        <v/>
      </c>
      <c r="H1361" s="70" t="str">
        <f>IF(M1361=0,"",1+COUNTIF(会員コール!$A$1:$A$198,M1361))</f>
        <v/>
      </c>
      <c r="I1361" s="71"/>
      <c r="J1361" s="71" t="str">
        <f t="shared" si="267"/>
        <v/>
      </c>
      <c r="K1361" s="14"/>
      <c r="L1361" s="15"/>
      <c r="M1361">
        <f t="shared" si="268"/>
        <v>0</v>
      </c>
      <c r="N1361"/>
      <c r="O1361" s="1"/>
      <c r="P1361" s="2"/>
    </row>
    <row r="1362" spans="1:20">
      <c r="A1362" s="13"/>
      <c r="B1362" s="72" t="str">
        <f t="shared" si="262"/>
        <v/>
      </c>
      <c r="C1362" s="69" t="str">
        <f t="shared" si="269"/>
        <v/>
      </c>
      <c r="D1362" s="73" t="str">
        <f t="shared" si="263"/>
        <v/>
      </c>
      <c r="E1362" s="73" t="str">
        <f t="shared" si="264"/>
        <v/>
      </c>
      <c r="F1362" s="73" t="str">
        <f t="shared" si="265"/>
        <v/>
      </c>
      <c r="G1362" s="73" t="str">
        <f t="shared" si="266"/>
        <v/>
      </c>
      <c r="H1362" s="73" t="str">
        <f>IF(M1362=0,"",1+COUNTIF(会員コール!$A$1:$A$198,M1362))</f>
        <v/>
      </c>
      <c r="I1362" s="74"/>
      <c r="J1362" s="74" t="str">
        <f t="shared" si="267"/>
        <v/>
      </c>
      <c r="K1362" s="14"/>
      <c r="L1362" s="15"/>
      <c r="M1362">
        <f t="shared" si="268"/>
        <v>0</v>
      </c>
      <c r="N1362"/>
      <c r="O1362" s="1"/>
      <c r="P1362" s="2"/>
    </row>
    <row r="1363" spans="1:20">
      <c r="A1363" s="13"/>
      <c r="B1363" s="68" t="str">
        <f t="shared" si="262"/>
        <v/>
      </c>
      <c r="C1363" s="69" t="str">
        <f t="shared" si="269"/>
        <v/>
      </c>
      <c r="D1363" s="70" t="str">
        <f t="shared" si="263"/>
        <v/>
      </c>
      <c r="E1363" s="70" t="str">
        <f t="shared" si="264"/>
        <v/>
      </c>
      <c r="F1363" s="70" t="str">
        <f t="shared" si="265"/>
        <v/>
      </c>
      <c r="G1363" s="70" t="str">
        <f t="shared" si="266"/>
        <v/>
      </c>
      <c r="H1363" s="70" t="str">
        <f>IF(M1363=0,"",1+COUNTIF(会員コール!$A$1:$A$198,M1363))</f>
        <v/>
      </c>
      <c r="I1363" s="71"/>
      <c r="J1363" s="71" t="str">
        <f t="shared" si="267"/>
        <v/>
      </c>
      <c r="K1363" s="14"/>
      <c r="L1363" s="15"/>
      <c r="M1363">
        <f t="shared" si="268"/>
        <v>0</v>
      </c>
      <c r="N1363"/>
      <c r="O1363" s="1"/>
      <c r="P1363" s="2"/>
    </row>
    <row r="1364" spans="1:20">
      <c r="A1364" s="13">
        <v>40</v>
      </c>
      <c r="B1364" s="72" t="str">
        <f t="shared" si="262"/>
        <v/>
      </c>
      <c r="C1364" s="69" t="str">
        <f t="shared" si="269"/>
        <v/>
      </c>
      <c r="D1364" s="73" t="str">
        <f t="shared" si="263"/>
        <v/>
      </c>
      <c r="E1364" s="73" t="str">
        <f t="shared" si="264"/>
        <v/>
      </c>
      <c r="F1364" s="73" t="str">
        <f t="shared" si="265"/>
        <v/>
      </c>
      <c r="G1364" s="73" t="str">
        <f t="shared" si="266"/>
        <v/>
      </c>
      <c r="H1364" s="73" t="str">
        <f>IF(M1364=0,"",1+COUNTIF(会員コール!$A$1:$A$198,M1364))</f>
        <v/>
      </c>
      <c r="I1364" s="74"/>
      <c r="J1364" s="74" t="str">
        <f t="shared" si="267"/>
        <v/>
      </c>
      <c r="K1364" s="14"/>
      <c r="L1364" s="15"/>
      <c r="M1364">
        <f t="shared" si="268"/>
        <v>0</v>
      </c>
      <c r="N1364"/>
      <c r="O1364" s="1"/>
      <c r="P1364" s="2"/>
    </row>
    <row r="1365" spans="1:20">
      <c r="A1365" s="13"/>
      <c r="B1365" s="68" t="str">
        <f t="shared" si="262"/>
        <v/>
      </c>
      <c r="C1365" s="69" t="str">
        <f t="shared" si="269"/>
        <v/>
      </c>
      <c r="D1365" s="70" t="str">
        <f t="shared" si="263"/>
        <v/>
      </c>
      <c r="E1365" s="70" t="str">
        <f t="shared" si="264"/>
        <v/>
      </c>
      <c r="F1365" s="70" t="str">
        <f t="shared" si="265"/>
        <v/>
      </c>
      <c r="G1365" s="70" t="str">
        <f t="shared" si="266"/>
        <v/>
      </c>
      <c r="H1365" s="70" t="str">
        <f>IF(M1365=0,"",1+COUNTIF(会員コール!$A$1:$A$198,M1365))</f>
        <v/>
      </c>
      <c r="I1365" s="71"/>
      <c r="J1365" s="71" t="str">
        <f t="shared" si="267"/>
        <v/>
      </c>
      <c r="K1365" s="14"/>
      <c r="L1365" s="15"/>
      <c r="M1365">
        <f t="shared" si="268"/>
        <v>0</v>
      </c>
      <c r="N1365"/>
      <c r="O1365" s="1"/>
      <c r="P1365" s="2"/>
    </row>
    <row r="1366" spans="1:20">
      <c r="A1366" s="13"/>
      <c r="B1366" s="68" t="str">
        <f t="shared" si="262"/>
        <v/>
      </c>
      <c r="C1366" s="69" t="str">
        <f t="shared" si="269"/>
        <v/>
      </c>
      <c r="D1366" s="70" t="str">
        <f t="shared" si="263"/>
        <v/>
      </c>
      <c r="E1366" s="70" t="str">
        <f t="shared" si="264"/>
        <v/>
      </c>
      <c r="F1366" s="70" t="str">
        <f t="shared" si="265"/>
        <v/>
      </c>
      <c r="G1366" s="70" t="str">
        <f t="shared" si="266"/>
        <v/>
      </c>
      <c r="H1366" s="70" t="str">
        <f>IF(M1366=0,"",1+COUNTIF(会員コール!$A$1:$A$198,M1366))</f>
        <v/>
      </c>
      <c r="I1366" s="71"/>
      <c r="J1366" s="71" t="str">
        <f t="shared" si="267"/>
        <v/>
      </c>
      <c r="K1366" s="14"/>
      <c r="L1366" s="15"/>
      <c r="M1366">
        <f t="shared" si="268"/>
        <v>0</v>
      </c>
      <c r="N1366"/>
      <c r="O1366" s="1"/>
      <c r="P1366" s="2"/>
    </row>
    <row r="1367" spans="1:20">
      <c r="A1367" s="13"/>
      <c r="B1367" s="72" t="str">
        <f t="shared" si="262"/>
        <v/>
      </c>
      <c r="C1367" s="69" t="str">
        <f t="shared" si="269"/>
        <v/>
      </c>
      <c r="D1367" s="73" t="str">
        <f t="shared" si="263"/>
        <v/>
      </c>
      <c r="E1367" s="73" t="str">
        <f t="shared" si="264"/>
        <v/>
      </c>
      <c r="F1367" s="73" t="str">
        <f t="shared" si="265"/>
        <v/>
      </c>
      <c r="G1367" s="73" t="str">
        <f t="shared" si="266"/>
        <v/>
      </c>
      <c r="H1367" s="73" t="str">
        <f>IF(M1367=0,"",1+COUNTIF(会員コール!$A$1:$A$198,M1367))</f>
        <v/>
      </c>
      <c r="I1367" s="74"/>
      <c r="J1367" s="74" t="str">
        <f t="shared" si="267"/>
        <v/>
      </c>
      <c r="K1367" s="14"/>
      <c r="L1367" s="15"/>
      <c r="M1367">
        <f t="shared" si="268"/>
        <v>0</v>
      </c>
      <c r="N1367"/>
      <c r="O1367" s="1"/>
      <c r="P1367" s="2"/>
    </row>
    <row r="1368" spans="1:20">
      <c r="A1368" s="13"/>
      <c r="B1368" s="68" t="str">
        <f t="shared" si="262"/>
        <v/>
      </c>
      <c r="C1368" s="69" t="str">
        <f t="shared" si="269"/>
        <v/>
      </c>
      <c r="D1368" s="70" t="str">
        <f t="shared" si="263"/>
        <v/>
      </c>
      <c r="E1368" s="70" t="str">
        <f t="shared" si="264"/>
        <v/>
      </c>
      <c r="F1368" s="70" t="str">
        <f t="shared" si="265"/>
        <v/>
      </c>
      <c r="G1368" s="70" t="str">
        <f t="shared" si="266"/>
        <v/>
      </c>
      <c r="H1368" s="70" t="str">
        <f>IF(M1368=0,"",1+COUNTIF(会員コール!$A$1:$A$198,M1368))</f>
        <v/>
      </c>
      <c r="I1368" s="71"/>
      <c r="J1368" s="71" t="str">
        <f t="shared" si="267"/>
        <v/>
      </c>
      <c r="K1368" s="14"/>
      <c r="L1368" s="15"/>
      <c r="M1368">
        <f t="shared" si="268"/>
        <v>0</v>
      </c>
      <c r="N1368"/>
      <c r="O1368" s="1"/>
      <c r="P1368" s="2"/>
    </row>
    <row r="1369" spans="1:20">
      <c r="A1369" s="13">
        <v>45</v>
      </c>
      <c r="B1369" s="72" t="str">
        <f t="shared" si="262"/>
        <v/>
      </c>
      <c r="C1369" s="69" t="str">
        <f t="shared" si="269"/>
        <v/>
      </c>
      <c r="D1369" s="73" t="str">
        <f t="shared" si="263"/>
        <v/>
      </c>
      <c r="E1369" s="73" t="str">
        <f t="shared" si="264"/>
        <v/>
      </c>
      <c r="F1369" s="73" t="str">
        <f t="shared" si="265"/>
        <v/>
      </c>
      <c r="G1369" s="73" t="str">
        <f t="shared" si="266"/>
        <v/>
      </c>
      <c r="H1369" s="73" t="str">
        <f>IF(M1369=0,"",1+COUNTIF(会員コール!$A$1:$A$198,M1369))</f>
        <v/>
      </c>
      <c r="I1369" s="74"/>
      <c r="J1369" s="74" t="str">
        <f t="shared" si="267"/>
        <v/>
      </c>
      <c r="K1369" s="14"/>
      <c r="L1369" s="15"/>
      <c r="M1369">
        <f t="shared" si="268"/>
        <v>0</v>
      </c>
      <c r="N1369"/>
      <c r="O1369" s="1"/>
      <c r="P1369" s="2"/>
    </row>
    <row r="1370" spans="1:20">
      <c r="A1370" s="13"/>
      <c r="B1370" s="68" t="str">
        <f t="shared" si="262"/>
        <v/>
      </c>
      <c r="C1370" s="69" t="str">
        <f t="shared" si="269"/>
        <v/>
      </c>
      <c r="D1370" s="70" t="str">
        <f t="shared" si="263"/>
        <v/>
      </c>
      <c r="E1370" s="70" t="str">
        <f t="shared" si="264"/>
        <v/>
      </c>
      <c r="F1370" s="70" t="str">
        <f t="shared" si="265"/>
        <v/>
      </c>
      <c r="G1370" s="70" t="str">
        <f t="shared" si="266"/>
        <v/>
      </c>
      <c r="H1370" s="70" t="str">
        <f>IF(M1370=0,"",1+COUNTIF(会員コール!$A$1:$A$198,M1370))</f>
        <v/>
      </c>
      <c r="I1370" s="71"/>
      <c r="J1370" s="71" t="str">
        <f t="shared" si="267"/>
        <v/>
      </c>
      <c r="K1370" s="14"/>
      <c r="L1370" s="15"/>
      <c r="M1370">
        <f t="shared" si="268"/>
        <v>0</v>
      </c>
      <c r="N1370"/>
      <c r="O1370" s="1"/>
      <c r="P1370" s="2"/>
    </row>
    <row r="1371" spans="1:20">
      <c r="A1371" s="13"/>
      <c r="B1371" s="72" t="str">
        <f t="shared" si="262"/>
        <v/>
      </c>
      <c r="C1371" s="69" t="str">
        <f t="shared" si="269"/>
        <v/>
      </c>
      <c r="D1371" s="73" t="str">
        <f t="shared" si="263"/>
        <v/>
      </c>
      <c r="E1371" s="73" t="str">
        <f t="shared" si="264"/>
        <v/>
      </c>
      <c r="F1371" s="73" t="str">
        <f t="shared" si="265"/>
        <v/>
      </c>
      <c r="G1371" s="73" t="str">
        <f t="shared" si="266"/>
        <v/>
      </c>
      <c r="H1371" s="73" t="str">
        <f>IF(M1371=0,"",1+COUNTIF(会員コール!$A$1:$A$198,M1371))</f>
        <v/>
      </c>
      <c r="I1371" s="74"/>
      <c r="J1371" s="74" t="str">
        <f t="shared" si="267"/>
        <v/>
      </c>
      <c r="K1371" s="14"/>
      <c r="L1371" s="15"/>
      <c r="M1371">
        <f t="shared" si="268"/>
        <v>0</v>
      </c>
      <c r="N1371"/>
      <c r="O1371" s="1"/>
      <c r="P1371" s="2"/>
    </row>
    <row r="1372" spans="1:20">
      <c r="A1372" s="13"/>
      <c r="B1372" s="68" t="str">
        <f t="shared" si="262"/>
        <v/>
      </c>
      <c r="C1372" s="69" t="str">
        <f t="shared" si="269"/>
        <v/>
      </c>
      <c r="D1372" s="70" t="str">
        <f t="shared" si="263"/>
        <v/>
      </c>
      <c r="E1372" s="70" t="str">
        <f t="shared" si="264"/>
        <v/>
      </c>
      <c r="F1372" s="70" t="str">
        <f t="shared" si="265"/>
        <v/>
      </c>
      <c r="G1372" s="70" t="str">
        <f t="shared" si="266"/>
        <v/>
      </c>
      <c r="H1372" s="70" t="str">
        <f>IF(M1372=0,"",1+COUNTIF(会員コール!$A$1:$A$198,M1372))</f>
        <v/>
      </c>
      <c r="I1372" s="71"/>
      <c r="J1372" s="71" t="str">
        <f t="shared" si="267"/>
        <v/>
      </c>
      <c r="K1372" s="14"/>
      <c r="L1372" s="15"/>
      <c r="M1372">
        <f t="shared" si="268"/>
        <v>0</v>
      </c>
      <c r="N1372"/>
      <c r="O1372" s="1"/>
      <c r="P1372" s="2"/>
    </row>
    <row r="1373" spans="1:20">
      <c r="A1373" s="13"/>
      <c r="B1373" s="68" t="str">
        <f t="shared" si="262"/>
        <v/>
      </c>
      <c r="C1373" s="69" t="str">
        <f t="shared" si="269"/>
        <v/>
      </c>
      <c r="D1373" s="70" t="str">
        <f t="shared" si="263"/>
        <v/>
      </c>
      <c r="E1373" s="70" t="str">
        <f t="shared" si="264"/>
        <v/>
      </c>
      <c r="F1373" s="70" t="str">
        <f t="shared" si="265"/>
        <v/>
      </c>
      <c r="G1373" s="70" t="str">
        <f t="shared" si="266"/>
        <v/>
      </c>
      <c r="H1373" s="70" t="str">
        <f>IF(M1373=0,"",1+COUNTIF(会員コール!$A$1:$A$198,M1373))</f>
        <v/>
      </c>
      <c r="I1373" s="71"/>
      <c r="J1373" s="71" t="str">
        <f t="shared" si="267"/>
        <v/>
      </c>
      <c r="K1373" s="14"/>
      <c r="L1373" s="15"/>
      <c r="M1373">
        <f t="shared" si="268"/>
        <v>0</v>
      </c>
      <c r="N1373"/>
      <c r="O1373" s="1"/>
      <c r="P1373" s="2"/>
    </row>
    <row r="1374" spans="1:20">
      <c r="A1374" s="13">
        <v>50</v>
      </c>
      <c r="B1374" s="75" t="str">
        <f t="shared" si="262"/>
        <v/>
      </c>
      <c r="C1374" s="76" t="str">
        <f>IF(P1374="","",LEFT(P1374,6))</f>
        <v/>
      </c>
      <c r="D1374" s="77" t="str">
        <f t="shared" si="263"/>
        <v/>
      </c>
      <c r="E1374" s="77" t="str">
        <f t="shared" si="264"/>
        <v/>
      </c>
      <c r="F1374" s="77" t="str">
        <f t="shared" si="265"/>
        <v/>
      </c>
      <c r="G1374" s="77" t="str">
        <f t="shared" si="266"/>
        <v/>
      </c>
      <c r="H1374" s="77" t="str">
        <f>IF(M1374=0,"",1+COUNTIF(会員コール!$A$1:$A$198,M1374))</f>
        <v/>
      </c>
      <c r="I1374" s="78"/>
      <c r="J1374" s="78" t="str">
        <f t="shared" si="267"/>
        <v/>
      </c>
      <c r="K1374" s="14"/>
      <c r="L1374" s="15"/>
      <c r="M1374">
        <f t="shared" si="268"/>
        <v>0</v>
      </c>
      <c r="N1374"/>
      <c r="O1374" s="1"/>
      <c r="P1374" s="2"/>
    </row>
    <row r="1375" spans="1:20">
      <c r="A1375" s="13"/>
      <c r="B1375" s="166" t="s">
        <v>7</v>
      </c>
      <c r="C1375" s="167"/>
      <c r="D1375" s="24">
        <f>50-COUNTBLANK(D1325:D1374)</f>
        <v>0</v>
      </c>
      <c r="E1375" s="20"/>
      <c r="F1375" s="21" t="s">
        <v>7</v>
      </c>
      <c r="G1375" s="19"/>
      <c r="H1375" s="25">
        <f>SUM(H1325:H1374)</f>
        <v>0</v>
      </c>
      <c r="I1375" s="22"/>
      <c r="J1375" s="22"/>
      <c r="K1375" s="14"/>
      <c r="L1375" s="15"/>
      <c r="N1375"/>
      <c r="O1375" s="1"/>
      <c r="P1375" s="2"/>
    </row>
    <row r="1376" spans="1:20" ht="14.25">
      <c r="A1376" s="8"/>
      <c r="B1376" s="168" t="s">
        <v>9</v>
      </c>
      <c r="C1376" s="168"/>
      <c r="D1376" s="168"/>
      <c r="E1376" s="62" t="s">
        <v>135</v>
      </c>
      <c r="F1376" s="50">
        <f>基本データ入力!$B$6</f>
        <v>2016</v>
      </c>
      <c r="G1376" s="169" t="str">
        <f>基本データ入力!$B$4</f>
        <v>第13回　JARL横須賀ｸﾗﾌﾞﾏﾗｿﾝｺﾝﾃｽﾄ</v>
      </c>
      <c r="H1376" s="169"/>
      <c r="I1376" s="169"/>
      <c r="J1376" s="169"/>
      <c r="K1376" s="10"/>
      <c r="L1376" s="8"/>
      <c r="M1376" s="8"/>
      <c r="N1376" s="9"/>
      <c r="O1376" s="8"/>
      <c r="P1376" s="8"/>
      <c r="Q1376" s="8"/>
      <c r="R1376" s="8"/>
      <c r="S1376" s="8"/>
      <c r="T1376" s="8"/>
    </row>
    <row r="1377" spans="1:20">
      <c r="A1377" s="8"/>
      <c r="B1377" s="170" t="s">
        <v>10</v>
      </c>
      <c r="C1377" s="170"/>
      <c r="D1377" s="47" t="str">
        <f>基本データ入力!$B$8</f>
        <v>JA1QRZ</v>
      </c>
      <c r="E1377" s="52" t="s">
        <v>136</v>
      </c>
      <c r="F1377" s="47" t="s">
        <v>287</v>
      </c>
      <c r="G1377" s="171" t="s">
        <v>137</v>
      </c>
      <c r="H1377" s="171"/>
      <c r="I1377" s="171"/>
      <c r="J1377" s="53" t="s">
        <v>406</v>
      </c>
      <c r="K1377" s="10"/>
      <c r="L1377" s="8"/>
      <c r="M1377" s="8"/>
      <c r="N1377" s="9"/>
      <c r="O1377" s="8"/>
      <c r="P1377" s="8"/>
      <c r="Q1377" s="8"/>
      <c r="R1377" s="8"/>
      <c r="S1377" s="8"/>
      <c r="T1377" s="8"/>
    </row>
    <row r="1378" spans="1:20">
      <c r="B1378" s="88" t="s">
        <v>11</v>
      </c>
      <c r="C1378" s="91" t="s">
        <v>411</v>
      </c>
      <c r="D1378" s="88" t="s">
        <v>12</v>
      </c>
      <c r="E1378" s="172" t="s">
        <v>13</v>
      </c>
      <c r="F1378" s="172"/>
      <c r="G1378" s="88" t="s">
        <v>14</v>
      </c>
      <c r="H1378" s="17" t="s">
        <v>15</v>
      </c>
      <c r="I1378" s="88" t="s">
        <v>16</v>
      </c>
      <c r="J1378" s="88" t="s">
        <v>17</v>
      </c>
      <c r="L1378" s="173" t="s">
        <v>134</v>
      </c>
      <c r="M1378" s="174"/>
      <c r="N1378" s="165" t="s">
        <v>31</v>
      </c>
      <c r="O1378" s="165"/>
      <c r="P1378" s="165"/>
      <c r="Q1378" s="165"/>
      <c r="R1378" s="165"/>
      <c r="S1378" s="165"/>
      <c r="T1378" s="165"/>
    </row>
    <row r="1379" spans="1:20">
      <c r="B1379" s="88" t="s">
        <v>8</v>
      </c>
      <c r="C1379" s="91" t="s">
        <v>412</v>
      </c>
      <c r="D1379" s="88" t="s">
        <v>0</v>
      </c>
      <c r="E1379" s="88" t="s">
        <v>1</v>
      </c>
      <c r="F1379" s="88" t="s">
        <v>2</v>
      </c>
      <c r="G1379" s="88" t="s">
        <v>3</v>
      </c>
      <c r="H1379" s="17" t="s">
        <v>4</v>
      </c>
      <c r="I1379" s="88" t="s">
        <v>5</v>
      </c>
      <c r="J1379" s="88" t="s">
        <v>6</v>
      </c>
      <c r="K1379" s="4"/>
      <c r="L1379" s="175"/>
      <c r="M1379" s="176"/>
      <c r="N1379" s="89" t="s">
        <v>33</v>
      </c>
      <c r="O1379" s="89" t="s">
        <v>34</v>
      </c>
      <c r="P1379" s="89" t="s">
        <v>35</v>
      </c>
      <c r="Q1379" s="89" t="s">
        <v>36</v>
      </c>
      <c r="R1379" s="89" t="s">
        <v>37</v>
      </c>
      <c r="S1379" s="89" t="s">
        <v>38</v>
      </c>
      <c r="T1379" s="89" t="s">
        <v>39</v>
      </c>
    </row>
    <row r="1380" spans="1:20">
      <c r="A1380" s="13">
        <v>1</v>
      </c>
      <c r="B1380" s="64" t="str">
        <f t="shared" ref="B1380:B1429" si="270">IF(O1380="","",O1380)</f>
        <v/>
      </c>
      <c r="C1380" s="65" t="str">
        <f>IF(P1380="","",LEFT(P1380,6))</f>
        <v/>
      </c>
      <c r="D1380" s="66" t="str">
        <f t="shared" ref="D1380:D1429" si="271">IF(N1380="","",N1380)</f>
        <v/>
      </c>
      <c r="E1380" s="66" t="str">
        <f t="shared" ref="E1380:E1429" si="272">IF(Q1380="","",Q1380)</f>
        <v/>
      </c>
      <c r="F1380" s="66" t="str">
        <f t="shared" ref="F1380:F1429" si="273">IF(R1380="","",R1380)</f>
        <v/>
      </c>
      <c r="G1380" s="66" t="str">
        <f t="shared" ref="G1380:G1429" si="274">IF(H1380="","",IF(H1380=1,"","M"))</f>
        <v/>
      </c>
      <c r="H1380" s="66" t="str">
        <f>IF(M1380=0,"",1+COUNTIF(会員コール!$A$1:$A$198,M1380))</f>
        <v/>
      </c>
      <c r="I1380" s="67"/>
      <c r="J1380" s="67" t="str">
        <f t="shared" ref="J1380:J1429" si="275">IF(T1380="","",T1380)</f>
        <v/>
      </c>
      <c r="K1380" s="14"/>
      <c r="L1380" s="49"/>
      <c r="M1380">
        <f t="shared" ref="M1380:M1429" si="276">IF(MID(N1380,6,1)="/",LEFT(N1380,5),IF(MID(N1380,7,1)="/",LEFT(N1380,6),N1380))</f>
        <v>0</v>
      </c>
      <c r="N1380"/>
      <c r="O1380" s="1"/>
      <c r="P1380" s="2"/>
    </row>
    <row r="1381" spans="1:20">
      <c r="A1381" s="13"/>
      <c r="B1381" s="68" t="str">
        <f t="shared" si="270"/>
        <v/>
      </c>
      <c r="C1381" s="69" t="str">
        <f>IF(P1381="","",LEFT(P1381,6))</f>
        <v/>
      </c>
      <c r="D1381" s="70" t="str">
        <f t="shared" si="271"/>
        <v/>
      </c>
      <c r="E1381" s="70" t="str">
        <f t="shared" si="272"/>
        <v/>
      </c>
      <c r="F1381" s="70" t="str">
        <f t="shared" si="273"/>
        <v/>
      </c>
      <c r="G1381" s="70" t="str">
        <f t="shared" si="274"/>
        <v/>
      </c>
      <c r="H1381" s="70" t="str">
        <f>IF(M1381=0,"",1+COUNTIF(会員コール!$A$1:$A$198,M1381))</f>
        <v/>
      </c>
      <c r="I1381" s="71"/>
      <c r="J1381" s="71" t="str">
        <f t="shared" si="275"/>
        <v/>
      </c>
      <c r="K1381" s="14"/>
      <c r="L1381" s="49"/>
      <c r="M1381">
        <f t="shared" si="276"/>
        <v>0</v>
      </c>
      <c r="N1381"/>
      <c r="O1381" s="1"/>
      <c r="P1381" s="2"/>
    </row>
    <row r="1382" spans="1:20">
      <c r="A1382" s="13"/>
      <c r="B1382" s="68" t="str">
        <f t="shared" si="270"/>
        <v/>
      </c>
      <c r="C1382" s="69" t="str">
        <f t="shared" ref="C1382:C1428" si="277">IF(P1382="","",LEFT(P1382,6))</f>
        <v/>
      </c>
      <c r="D1382" s="70" t="str">
        <f t="shared" si="271"/>
        <v/>
      </c>
      <c r="E1382" s="70" t="str">
        <f t="shared" si="272"/>
        <v/>
      </c>
      <c r="F1382" s="70" t="str">
        <f t="shared" si="273"/>
        <v/>
      </c>
      <c r="G1382" s="70" t="str">
        <f t="shared" si="274"/>
        <v/>
      </c>
      <c r="H1382" s="70" t="str">
        <f>IF(M1382=0,"",1+COUNTIF(会員コール!$A$1:$A$198,M1382))</f>
        <v/>
      </c>
      <c r="I1382" s="71"/>
      <c r="J1382" s="71" t="str">
        <f t="shared" si="275"/>
        <v/>
      </c>
      <c r="K1382" s="14"/>
      <c r="L1382" s="49"/>
      <c r="M1382">
        <f t="shared" si="276"/>
        <v>0</v>
      </c>
      <c r="N1382"/>
      <c r="O1382" s="1"/>
      <c r="P1382" s="2"/>
    </row>
    <row r="1383" spans="1:20">
      <c r="A1383" s="13"/>
      <c r="B1383" s="68" t="str">
        <f t="shared" si="270"/>
        <v/>
      </c>
      <c r="C1383" s="69" t="str">
        <f t="shared" si="277"/>
        <v/>
      </c>
      <c r="D1383" s="70" t="str">
        <f t="shared" si="271"/>
        <v/>
      </c>
      <c r="E1383" s="70" t="str">
        <f t="shared" si="272"/>
        <v/>
      </c>
      <c r="F1383" s="70" t="str">
        <f t="shared" si="273"/>
        <v/>
      </c>
      <c r="G1383" s="70" t="str">
        <f t="shared" si="274"/>
        <v/>
      </c>
      <c r="H1383" s="70" t="str">
        <f>IF(M1383=0,"",1+COUNTIF(会員コール!$A$1:$A$198,M1383))</f>
        <v/>
      </c>
      <c r="I1383" s="71"/>
      <c r="J1383" s="71" t="str">
        <f t="shared" si="275"/>
        <v/>
      </c>
      <c r="K1383" s="14"/>
      <c r="L1383" s="49"/>
      <c r="M1383">
        <f t="shared" si="276"/>
        <v>0</v>
      </c>
      <c r="N1383"/>
      <c r="O1383" s="1"/>
      <c r="P1383" s="2"/>
    </row>
    <row r="1384" spans="1:20">
      <c r="A1384" s="13">
        <v>5</v>
      </c>
      <c r="B1384" s="68" t="str">
        <f t="shared" si="270"/>
        <v/>
      </c>
      <c r="C1384" s="69" t="str">
        <f t="shared" si="277"/>
        <v/>
      </c>
      <c r="D1384" s="70" t="str">
        <f t="shared" si="271"/>
        <v/>
      </c>
      <c r="E1384" s="70" t="str">
        <f t="shared" si="272"/>
        <v/>
      </c>
      <c r="F1384" s="70" t="str">
        <f t="shared" si="273"/>
        <v/>
      </c>
      <c r="G1384" s="70" t="str">
        <f t="shared" si="274"/>
        <v/>
      </c>
      <c r="H1384" s="70" t="str">
        <f>IF(M1384=0,"",1+COUNTIF(会員コール!$A$1:$A$198,M1384))</f>
        <v/>
      </c>
      <c r="I1384" s="71"/>
      <c r="J1384" s="71" t="str">
        <f t="shared" si="275"/>
        <v/>
      </c>
      <c r="K1384" s="14"/>
      <c r="L1384" s="49"/>
      <c r="M1384">
        <f t="shared" si="276"/>
        <v>0</v>
      </c>
      <c r="N1384"/>
      <c r="O1384" s="1"/>
      <c r="P1384" s="2"/>
    </row>
    <row r="1385" spans="1:20">
      <c r="A1385" s="13"/>
      <c r="B1385" s="68" t="str">
        <f t="shared" si="270"/>
        <v/>
      </c>
      <c r="C1385" s="69" t="str">
        <f t="shared" si="277"/>
        <v/>
      </c>
      <c r="D1385" s="70" t="str">
        <f t="shared" si="271"/>
        <v/>
      </c>
      <c r="E1385" s="70" t="str">
        <f t="shared" si="272"/>
        <v/>
      </c>
      <c r="F1385" s="70" t="str">
        <f t="shared" si="273"/>
        <v/>
      </c>
      <c r="G1385" s="70" t="str">
        <f t="shared" si="274"/>
        <v/>
      </c>
      <c r="H1385" s="70" t="str">
        <f>IF(M1385=0,"",1+COUNTIF(会員コール!$A$1:$A$198,M1385))</f>
        <v/>
      </c>
      <c r="I1385" s="71"/>
      <c r="J1385" s="71" t="str">
        <f t="shared" si="275"/>
        <v/>
      </c>
      <c r="K1385" s="14"/>
      <c r="L1385" s="49"/>
      <c r="M1385">
        <f t="shared" si="276"/>
        <v>0</v>
      </c>
      <c r="N1385"/>
      <c r="O1385" s="1"/>
      <c r="P1385" s="2"/>
    </row>
    <row r="1386" spans="1:20">
      <c r="A1386" s="13"/>
      <c r="B1386" s="68" t="str">
        <f t="shared" si="270"/>
        <v/>
      </c>
      <c r="C1386" s="69" t="str">
        <f t="shared" si="277"/>
        <v/>
      </c>
      <c r="D1386" s="70" t="str">
        <f t="shared" si="271"/>
        <v/>
      </c>
      <c r="E1386" s="70" t="str">
        <f t="shared" si="272"/>
        <v/>
      </c>
      <c r="F1386" s="70" t="str">
        <f t="shared" si="273"/>
        <v/>
      </c>
      <c r="G1386" s="70" t="str">
        <f t="shared" si="274"/>
        <v/>
      </c>
      <c r="H1386" s="70" t="str">
        <f>IF(M1386=0,"",1+COUNTIF(会員コール!$A$1:$A$198,M1386))</f>
        <v/>
      </c>
      <c r="I1386" s="71"/>
      <c r="J1386" s="71" t="str">
        <f t="shared" si="275"/>
        <v/>
      </c>
      <c r="K1386" s="14"/>
      <c r="L1386" s="49"/>
      <c r="M1386">
        <f t="shared" si="276"/>
        <v>0</v>
      </c>
      <c r="N1386"/>
      <c r="O1386" s="1"/>
      <c r="P1386" s="2"/>
    </row>
    <row r="1387" spans="1:20">
      <c r="A1387" s="13"/>
      <c r="B1387" s="68" t="str">
        <f t="shared" si="270"/>
        <v/>
      </c>
      <c r="C1387" s="69" t="str">
        <f t="shared" si="277"/>
        <v/>
      </c>
      <c r="D1387" s="70" t="str">
        <f t="shared" si="271"/>
        <v/>
      </c>
      <c r="E1387" s="70" t="str">
        <f t="shared" si="272"/>
        <v/>
      </c>
      <c r="F1387" s="70" t="str">
        <f t="shared" si="273"/>
        <v/>
      </c>
      <c r="G1387" s="70" t="str">
        <f t="shared" si="274"/>
        <v/>
      </c>
      <c r="H1387" s="70" t="str">
        <f>IF(M1387=0,"",1+COUNTIF(会員コール!$A$1:$A$198,M1387))</f>
        <v/>
      </c>
      <c r="I1387" s="71"/>
      <c r="J1387" s="71" t="str">
        <f t="shared" si="275"/>
        <v/>
      </c>
      <c r="K1387" s="14"/>
      <c r="L1387" s="49"/>
      <c r="M1387">
        <f t="shared" si="276"/>
        <v>0</v>
      </c>
      <c r="N1387"/>
      <c r="O1387" s="1"/>
      <c r="P1387" s="2"/>
    </row>
    <row r="1388" spans="1:20">
      <c r="A1388" s="13"/>
      <c r="B1388" s="68" t="str">
        <f t="shared" si="270"/>
        <v/>
      </c>
      <c r="C1388" s="69" t="str">
        <f t="shared" si="277"/>
        <v/>
      </c>
      <c r="D1388" s="70" t="str">
        <f t="shared" si="271"/>
        <v/>
      </c>
      <c r="E1388" s="70" t="str">
        <f t="shared" si="272"/>
        <v/>
      </c>
      <c r="F1388" s="70" t="str">
        <f t="shared" si="273"/>
        <v/>
      </c>
      <c r="G1388" s="70" t="str">
        <f t="shared" si="274"/>
        <v/>
      </c>
      <c r="H1388" s="70" t="str">
        <f>IF(M1388=0,"",1+COUNTIF(会員コール!$A$1:$A$198,M1388))</f>
        <v/>
      </c>
      <c r="I1388" s="71"/>
      <c r="J1388" s="71" t="str">
        <f t="shared" si="275"/>
        <v/>
      </c>
      <c r="K1388" s="14"/>
      <c r="L1388" s="49"/>
      <c r="M1388">
        <f t="shared" si="276"/>
        <v>0</v>
      </c>
      <c r="N1388"/>
      <c r="O1388" s="1"/>
      <c r="P1388" s="2"/>
    </row>
    <row r="1389" spans="1:20">
      <c r="A1389" s="13">
        <v>10</v>
      </c>
      <c r="B1389" s="68" t="str">
        <f t="shared" si="270"/>
        <v/>
      </c>
      <c r="C1389" s="69" t="str">
        <f t="shared" si="277"/>
        <v/>
      </c>
      <c r="D1389" s="70" t="str">
        <f t="shared" si="271"/>
        <v/>
      </c>
      <c r="E1389" s="70" t="str">
        <f t="shared" si="272"/>
        <v/>
      </c>
      <c r="F1389" s="70" t="str">
        <f t="shared" si="273"/>
        <v/>
      </c>
      <c r="G1389" s="70" t="str">
        <f t="shared" si="274"/>
        <v/>
      </c>
      <c r="H1389" s="70" t="str">
        <f>IF(M1389=0,"",1+COUNTIF(会員コール!$A$1:$A$198,M1389))</f>
        <v/>
      </c>
      <c r="I1389" s="71"/>
      <c r="J1389" s="71" t="str">
        <f t="shared" si="275"/>
        <v/>
      </c>
      <c r="K1389" s="14"/>
      <c r="L1389" s="49"/>
      <c r="M1389">
        <f t="shared" si="276"/>
        <v>0</v>
      </c>
      <c r="N1389"/>
      <c r="O1389" s="1"/>
      <c r="P1389" s="2"/>
    </row>
    <row r="1390" spans="1:20">
      <c r="A1390" s="13"/>
      <c r="B1390" s="68" t="str">
        <f t="shared" si="270"/>
        <v/>
      </c>
      <c r="C1390" s="69" t="str">
        <f t="shared" si="277"/>
        <v/>
      </c>
      <c r="D1390" s="70" t="str">
        <f t="shared" si="271"/>
        <v/>
      </c>
      <c r="E1390" s="70" t="str">
        <f t="shared" si="272"/>
        <v/>
      </c>
      <c r="F1390" s="70" t="str">
        <f t="shared" si="273"/>
        <v/>
      </c>
      <c r="G1390" s="70" t="str">
        <f t="shared" si="274"/>
        <v/>
      </c>
      <c r="H1390" s="70" t="str">
        <f>IF(M1390=0,"",1+COUNTIF(会員コール!$A$1:$A$198,M1390))</f>
        <v/>
      </c>
      <c r="I1390" s="71"/>
      <c r="J1390" s="71" t="str">
        <f t="shared" si="275"/>
        <v/>
      </c>
      <c r="K1390" s="14"/>
      <c r="L1390" s="49"/>
      <c r="M1390">
        <f t="shared" si="276"/>
        <v>0</v>
      </c>
      <c r="N1390"/>
      <c r="O1390" s="1"/>
      <c r="P1390" s="2"/>
    </row>
    <row r="1391" spans="1:20">
      <c r="A1391" s="13"/>
      <c r="B1391" s="68" t="str">
        <f t="shared" si="270"/>
        <v/>
      </c>
      <c r="C1391" s="69" t="str">
        <f t="shared" si="277"/>
        <v/>
      </c>
      <c r="D1391" s="70" t="str">
        <f t="shared" si="271"/>
        <v/>
      </c>
      <c r="E1391" s="70" t="str">
        <f t="shared" si="272"/>
        <v/>
      </c>
      <c r="F1391" s="70" t="str">
        <f t="shared" si="273"/>
        <v/>
      </c>
      <c r="G1391" s="70" t="str">
        <f t="shared" si="274"/>
        <v/>
      </c>
      <c r="H1391" s="70" t="str">
        <f>IF(M1391=0,"",1+COUNTIF(会員コール!$A$1:$A$198,M1391))</f>
        <v/>
      </c>
      <c r="I1391" s="71"/>
      <c r="J1391" s="71" t="str">
        <f t="shared" si="275"/>
        <v/>
      </c>
      <c r="K1391" s="14"/>
      <c r="L1391" s="49"/>
      <c r="M1391">
        <f t="shared" si="276"/>
        <v>0</v>
      </c>
      <c r="N1391"/>
      <c r="O1391" s="1"/>
      <c r="P1391" s="2"/>
    </row>
    <row r="1392" spans="1:20">
      <c r="A1392" s="13"/>
      <c r="B1392" s="68" t="str">
        <f t="shared" si="270"/>
        <v/>
      </c>
      <c r="C1392" s="69" t="str">
        <f t="shared" si="277"/>
        <v/>
      </c>
      <c r="D1392" s="70" t="str">
        <f t="shared" si="271"/>
        <v/>
      </c>
      <c r="E1392" s="70" t="str">
        <f t="shared" si="272"/>
        <v/>
      </c>
      <c r="F1392" s="70" t="str">
        <f t="shared" si="273"/>
        <v/>
      </c>
      <c r="G1392" s="70" t="str">
        <f t="shared" si="274"/>
        <v/>
      </c>
      <c r="H1392" s="70" t="str">
        <f>IF(M1392=0,"",1+COUNTIF(会員コール!$A$1:$A$198,M1392))</f>
        <v/>
      </c>
      <c r="I1392" s="71"/>
      <c r="J1392" s="71" t="str">
        <f t="shared" si="275"/>
        <v/>
      </c>
      <c r="K1392" s="14"/>
      <c r="L1392" s="49"/>
      <c r="M1392">
        <f t="shared" si="276"/>
        <v>0</v>
      </c>
      <c r="N1392"/>
      <c r="O1392" s="1"/>
      <c r="P1392" s="2"/>
    </row>
    <row r="1393" spans="1:16">
      <c r="A1393" s="13"/>
      <c r="B1393" s="68" t="str">
        <f t="shared" si="270"/>
        <v/>
      </c>
      <c r="C1393" s="69" t="str">
        <f t="shared" si="277"/>
        <v/>
      </c>
      <c r="D1393" s="70" t="str">
        <f t="shared" si="271"/>
        <v/>
      </c>
      <c r="E1393" s="70" t="str">
        <f t="shared" si="272"/>
        <v/>
      </c>
      <c r="F1393" s="70" t="str">
        <f t="shared" si="273"/>
        <v/>
      </c>
      <c r="G1393" s="70" t="str">
        <f t="shared" si="274"/>
        <v/>
      </c>
      <c r="H1393" s="70" t="str">
        <f>IF(M1393=0,"",1+COUNTIF(会員コール!$A$1:$A$198,M1393))</f>
        <v/>
      </c>
      <c r="I1393" s="71"/>
      <c r="J1393" s="71" t="str">
        <f t="shared" si="275"/>
        <v/>
      </c>
      <c r="K1393" s="14"/>
      <c r="L1393" s="49"/>
      <c r="M1393">
        <f t="shared" si="276"/>
        <v>0</v>
      </c>
      <c r="N1393"/>
      <c r="O1393" s="1"/>
      <c r="P1393" s="2"/>
    </row>
    <row r="1394" spans="1:16">
      <c r="A1394" s="13">
        <v>15</v>
      </c>
      <c r="B1394" s="68" t="str">
        <f t="shared" si="270"/>
        <v/>
      </c>
      <c r="C1394" s="69" t="str">
        <f t="shared" si="277"/>
        <v/>
      </c>
      <c r="D1394" s="70" t="str">
        <f t="shared" si="271"/>
        <v/>
      </c>
      <c r="E1394" s="70" t="str">
        <f t="shared" si="272"/>
        <v/>
      </c>
      <c r="F1394" s="70" t="str">
        <f t="shared" si="273"/>
        <v/>
      </c>
      <c r="G1394" s="70" t="str">
        <f t="shared" si="274"/>
        <v/>
      </c>
      <c r="H1394" s="70" t="str">
        <f>IF(M1394=0,"",1+COUNTIF(会員コール!$A$1:$A$198,M1394))</f>
        <v/>
      </c>
      <c r="I1394" s="71"/>
      <c r="J1394" s="71" t="str">
        <f t="shared" si="275"/>
        <v/>
      </c>
      <c r="K1394" s="14"/>
      <c r="L1394" s="49"/>
      <c r="M1394">
        <f t="shared" si="276"/>
        <v>0</v>
      </c>
      <c r="N1394"/>
      <c r="O1394" s="1"/>
      <c r="P1394" s="2"/>
    </row>
    <row r="1395" spans="1:16">
      <c r="A1395" s="13"/>
      <c r="B1395" s="68" t="str">
        <f t="shared" si="270"/>
        <v/>
      </c>
      <c r="C1395" s="69" t="str">
        <f t="shared" si="277"/>
        <v/>
      </c>
      <c r="D1395" s="70" t="str">
        <f t="shared" si="271"/>
        <v/>
      </c>
      <c r="E1395" s="70" t="str">
        <f t="shared" si="272"/>
        <v/>
      </c>
      <c r="F1395" s="70" t="str">
        <f t="shared" si="273"/>
        <v/>
      </c>
      <c r="G1395" s="70" t="str">
        <f t="shared" si="274"/>
        <v/>
      </c>
      <c r="H1395" s="70" t="str">
        <f>IF(M1395=0,"",1+COUNTIF(会員コール!$A$1:$A$198,M1395))</f>
        <v/>
      </c>
      <c r="I1395" s="71"/>
      <c r="J1395" s="71" t="str">
        <f t="shared" si="275"/>
        <v/>
      </c>
      <c r="K1395" s="14"/>
      <c r="L1395" s="49"/>
      <c r="M1395">
        <f t="shared" si="276"/>
        <v>0</v>
      </c>
      <c r="N1395"/>
      <c r="O1395" s="1"/>
      <c r="P1395" s="2"/>
    </row>
    <row r="1396" spans="1:16">
      <c r="A1396" s="13"/>
      <c r="B1396" s="68" t="str">
        <f t="shared" si="270"/>
        <v/>
      </c>
      <c r="C1396" s="69" t="str">
        <f t="shared" si="277"/>
        <v/>
      </c>
      <c r="D1396" s="70" t="str">
        <f t="shared" si="271"/>
        <v/>
      </c>
      <c r="E1396" s="70" t="str">
        <f t="shared" si="272"/>
        <v/>
      </c>
      <c r="F1396" s="70" t="str">
        <f t="shared" si="273"/>
        <v/>
      </c>
      <c r="G1396" s="70" t="str">
        <f t="shared" si="274"/>
        <v/>
      </c>
      <c r="H1396" s="70" t="str">
        <f>IF(M1396=0,"",1+COUNTIF(会員コール!$A$1:$A$198,M1396))</f>
        <v/>
      </c>
      <c r="I1396" s="71"/>
      <c r="J1396" s="71" t="str">
        <f t="shared" si="275"/>
        <v/>
      </c>
      <c r="K1396" s="14"/>
      <c r="L1396" s="15"/>
      <c r="M1396">
        <f t="shared" si="276"/>
        <v>0</v>
      </c>
      <c r="N1396"/>
      <c r="O1396" s="1"/>
      <c r="P1396" s="2"/>
    </row>
    <row r="1397" spans="1:16">
      <c r="A1397" s="13"/>
      <c r="B1397" s="72" t="str">
        <f t="shared" si="270"/>
        <v/>
      </c>
      <c r="C1397" s="69" t="str">
        <f t="shared" si="277"/>
        <v/>
      </c>
      <c r="D1397" s="73" t="str">
        <f t="shared" si="271"/>
        <v/>
      </c>
      <c r="E1397" s="73" t="str">
        <f t="shared" si="272"/>
        <v/>
      </c>
      <c r="F1397" s="73" t="str">
        <f t="shared" si="273"/>
        <v/>
      </c>
      <c r="G1397" s="73" t="str">
        <f t="shared" si="274"/>
        <v/>
      </c>
      <c r="H1397" s="73" t="str">
        <f>IF(M1397=0,"",1+COUNTIF(会員コール!$A$1:$A$198,M1397))</f>
        <v/>
      </c>
      <c r="I1397" s="74"/>
      <c r="J1397" s="74" t="str">
        <f t="shared" si="275"/>
        <v/>
      </c>
      <c r="K1397" s="14"/>
      <c r="L1397" s="15"/>
      <c r="M1397">
        <f t="shared" si="276"/>
        <v>0</v>
      </c>
      <c r="N1397"/>
      <c r="O1397" s="1"/>
      <c r="P1397" s="2"/>
    </row>
    <row r="1398" spans="1:16">
      <c r="A1398" s="13"/>
      <c r="B1398" s="68" t="str">
        <f t="shared" si="270"/>
        <v/>
      </c>
      <c r="C1398" s="69" t="str">
        <f t="shared" si="277"/>
        <v/>
      </c>
      <c r="D1398" s="70" t="str">
        <f t="shared" si="271"/>
        <v/>
      </c>
      <c r="E1398" s="70" t="str">
        <f t="shared" si="272"/>
        <v/>
      </c>
      <c r="F1398" s="70" t="str">
        <f t="shared" si="273"/>
        <v/>
      </c>
      <c r="G1398" s="70" t="str">
        <f t="shared" si="274"/>
        <v/>
      </c>
      <c r="H1398" s="70" t="str">
        <f>IF(M1398=0,"",1+COUNTIF(会員コール!$A$1:$A$198,M1398))</f>
        <v/>
      </c>
      <c r="I1398" s="71"/>
      <c r="J1398" s="71" t="str">
        <f t="shared" si="275"/>
        <v/>
      </c>
      <c r="K1398" s="14"/>
      <c r="L1398" s="15"/>
      <c r="M1398">
        <f t="shared" si="276"/>
        <v>0</v>
      </c>
      <c r="N1398"/>
      <c r="O1398" s="1"/>
      <c r="P1398" s="2"/>
    </row>
    <row r="1399" spans="1:16">
      <c r="A1399" s="13">
        <v>20</v>
      </c>
      <c r="B1399" s="68" t="str">
        <f t="shared" si="270"/>
        <v/>
      </c>
      <c r="C1399" s="69" t="str">
        <f t="shared" si="277"/>
        <v/>
      </c>
      <c r="D1399" s="70" t="str">
        <f t="shared" si="271"/>
        <v/>
      </c>
      <c r="E1399" s="70" t="str">
        <f t="shared" si="272"/>
        <v/>
      </c>
      <c r="F1399" s="70" t="str">
        <f t="shared" si="273"/>
        <v/>
      </c>
      <c r="G1399" s="70" t="str">
        <f t="shared" si="274"/>
        <v/>
      </c>
      <c r="H1399" s="70" t="str">
        <f>IF(M1399=0,"",1+COUNTIF(会員コール!$A$1:$A$198,M1399))</f>
        <v/>
      </c>
      <c r="I1399" s="71"/>
      <c r="J1399" s="71" t="str">
        <f t="shared" si="275"/>
        <v/>
      </c>
      <c r="K1399" s="14"/>
      <c r="L1399" s="15"/>
      <c r="M1399">
        <f t="shared" si="276"/>
        <v>0</v>
      </c>
      <c r="N1399"/>
      <c r="O1399" s="1"/>
      <c r="P1399" s="2"/>
    </row>
    <row r="1400" spans="1:16">
      <c r="A1400" s="13"/>
      <c r="B1400" s="68" t="str">
        <f t="shared" si="270"/>
        <v/>
      </c>
      <c r="C1400" s="69" t="str">
        <f t="shared" si="277"/>
        <v/>
      </c>
      <c r="D1400" s="70" t="str">
        <f t="shared" si="271"/>
        <v/>
      </c>
      <c r="E1400" s="70" t="str">
        <f t="shared" si="272"/>
        <v/>
      </c>
      <c r="F1400" s="70" t="str">
        <f t="shared" si="273"/>
        <v/>
      </c>
      <c r="G1400" s="70" t="str">
        <f t="shared" si="274"/>
        <v/>
      </c>
      <c r="H1400" s="70" t="str">
        <f>IF(M1400=0,"",1+COUNTIF(会員コール!$A$1:$A$198,M1400))</f>
        <v/>
      </c>
      <c r="I1400" s="71"/>
      <c r="J1400" s="71" t="str">
        <f t="shared" si="275"/>
        <v/>
      </c>
      <c r="K1400" s="14"/>
      <c r="L1400" s="15"/>
      <c r="M1400">
        <f t="shared" si="276"/>
        <v>0</v>
      </c>
      <c r="N1400"/>
      <c r="O1400" s="1"/>
      <c r="P1400" s="2"/>
    </row>
    <row r="1401" spans="1:16">
      <c r="A1401" s="13"/>
      <c r="B1401" s="68" t="str">
        <f t="shared" si="270"/>
        <v/>
      </c>
      <c r="C1401" s="69" t="str">
        <f t="shared" si="277"/>
        <v/>
      </c>
      <c r="D1401" s="70" t="str">
        <f t="shared" si="271"/>
        <v/>
      </c>
      <c r="E1401" s="70" t="str">
        <f t="shared" si="272"/>
        <v/>
      </c>
      <c r="F1401" s="70" t="str">
        <f t="shared" si="273"/>
        <v/>
      </c>
      <c r="G1401" s="70" t="str">
        <f t="shared" si="274"/>
        <v/>
      </c>
      <c r="H1401" s="70" t="str">
        <f>IF(M1401=0,"",1+COUNTIF(会員コール!$A$1:$A$198,M1401))</f>
        <v/>
      </c>
      <c r="I1401" s="71"/>
      <c r="J1401" s="71" t="str">
        <f t="shared" si="275"/>
        <v/>
      </c>
      <c r="K1401" s="14"/>
      <c r="L1401" s="15"/>
      <c r="M1401">
        <f t="shared" si="276"/>
        <v>0</v>
      </c>
      <c r="N1401"/>
      <c r="O1401" s="1"/>
      <c r="P1401" s="2"/>
    </row>
    <row r="1402" spans="1:16">
      <c r="A1402" s="13"/>
      <c r="B1402" s="68" t="str">
        <f t="shared" si="270"/>
        <v/>
      </c>
      <c r="C1402" s="69" t="str">
        <f t="shared" si="277"/>
        <v/>
      </c>
      <c r="D1402" s="70" t="str">
        <f t="shared" si="271"/>
        <v/>
      </c>
      <c r="E1402" s="70" t="str">
        <f t="shared" si="272"/>
        <v/>
      </c>
      <c r="F1402" s="70" t="str">
        <f t="shared" si="273"/>
        <v/>
      </c>
      <c r="G1402" s="70" t="str">
        <f t="shared" si="274"/>
        <v/>
      </c>
      <c r="H1402" s="70" t="str">
        <f>IF(M1402=0,"",1+COUNTIF(会員コール!$A$1:$A$198,M1402))</f>
        <v/>
      </c>
      <c r="I1402" s="71"/>
      <c r="J1402" s="71" t="str">
        <f t="shared" si="275"/>
        <v/>
      </c>
      <c r="K1402" s="14"/>
      <c r="L1402" s="15"/>
      <c r="M1402">
        <f t="shared" si="276"/>
        <v>0</v>
      </c>
      <c r="N1402"/>
      <c r="O1402" s="1"/>
      <c r="P1402" s="2"/>
    </row>
    <row r="1403" spans="1:16">
      <c r="A1403" s="13"/>
      <c r="B1403" s="68" t="str">
        <f t="shared" si="270"/>
        <v/>
      </c>
      <c r="C1403" s="69" t="str">
        <f t="shared" si="277"/>
        <v/>
      </c>
      <c r="D1403" s="70" t="str">
        <f t="shared" si="271"/>
        <v/>
      </c>
      <c r="E1403" s="70" t="str">
        <f t="shared" si="272"/>
        <v/>
      </c>
      <c r="F1403" s="70" t="str">
        <f t="shared" si="273"/>
        <v/>
      </c>
      <c r="G1403" s="70" t="str">
        <f t="shared" si="274"/>
        <v/>
      </c>
      <c r="H1403" s="70" t="str">
        <f>IF(M1403=0,"",1+COUNTIF(会員コール!$A$1:$A$198,M1403))</f>
        <v/>
      </c>
      <c r="I1403" s="71"/>
      <c r="J1403" s="71" t="str">
        <f t="shared" si="275"/>
        <v/>
      </c>
      <c r="K1403" s="14"/>
      <c r="L1403" s="15"/>
      <c r="M1403">
        <f t="shared" si="276"/>
        <v>0</v>
      </c>
      <c r="N1403"/>
      <c r="O1403" s="1"/>
      <c r="P1403" s="2"/>
    </row>
    <row r="1404" spans="1:16">
      <c r="A1404" s="13">
        <v>25</v>
      </c>
      <c r="B1404" s="68" t="str">
        <f t="shared" si="270"/>
        <v/>
      </c>
      <c r="C1404" s="69" t="str">
        <f t="shared" si="277"/>
        <v/>
      </c>
      <c r="D1404" s="70" t="str">
        <f t="shared" si="271"/>
        <v/>
      </c>
      <c r="E1404" s="70" t="str">
        <f t="shared" si="272"/>
        <v/>
      </c>
      <c r="F1404" s="70" t="str">
        <f t="shared" si="273"/>
        <v/>
      </c>
      <c r="G1404" s="70" t="str">
        <f t="shared" si="274"/>
        <v/>
      </c>
      <c r="H1404" s="70" t="str">
        <f>IF(M1404=0,"",1+COUNTIF(会員コール!$A$1:$A$198,M1404))</f>
        <v/>
      </c>
      <c r="I1404" s="71"/>
      <c r="J1404" s="71" t="str">
        <f t="shared" si="275"/>
        <v/>
      </c>
      <c r="K1404" s="14"/>
      <c r="L1404" s="15"/>
      <c r="M1404">
        <f t="shared" si="276"/>
        <v>0</v>
      </c>
      <c r="N1404"/>
      <c r="O1404" s="1"/>
      <c r="P1404" s="2"/>
    </row>
    <row r="1405" spans="1:16">
      <c r="A1405" s="13"/>
      <c r="B1405" s="72" t="str">
        <f t="shared" si="270"/>
        <v/>
      </c>
      <c r="C1405" s="69" t="str">
        <f t="shared" si="277"/>
        <v/>
      </c>
      <c r="D1405" s="73" t="str">
        <f t="shared" si="271"/>
        <v/>
      </c>
      <c r="E1405" s="73" t="str">
        <f t="shared" si="272"/>
        <v/>
      </c>
      <c r="F1405" s="73" t="str">
        <f t="shared" si="273"/>
        <v/>
      </c>
      <c r="G1405" s="73" t="str">
        <f t="shared" si="274"/>
        <v/>
      </c>
      <c r="H1405" s="73" t="str">
        <f>IF(M1405=0,"",1+COUNTIF(会員コール!$A$1:$A$198,M1405))</f>
        <v/>
      </c>
      <c r="I1405" s="74"/>
      <c r="J1405" s="74" t="str">
        <f t="shared" si="275"/>
        <v/>
      </c>
      <c r="K1405" s="14"/>
      <c r="L1405" s="15"/>
      <c r="M1405">
        <f t="shared" si="276"/>
        <v>0</v>
      </c>
      <c r="N1405"/>
      <c r="O1405" s="1"/>
      <c r="P1405" s="2"/>
    </row>
    <row r="1406" spans="1:16">
      <c r="A1406" s="13"/>
      <c r="B1406" s="68" t="str">
        <f t="shared" si="270"/>
        <v/>
      </c>
      <c r="C1406" s="69" t="str">
        <f t="shared" si="277"/>
        <v/>
      </c>
      <c r="D1406" s="70" t="str">
        <f t="shared" si="271"/>
        <v/>
      </c>
      <c r="E1406" s="70" t="str">
        <f t="shared" si="272"/>
        <v/>
      </c>
      <c r="F1406" s="70" t="str">
        <f t="shared" si="273"/>
        <v/>
      </c>
      <c r="G1406" s="70" t="str">
        <f t="shared" si="274"/>
        <v/>
      </c>
      <c r="H1406" s="70" t="str">
        <f>IF(M1406=0,"",1+COUNTIF(会員コール!$A$1:$A$198,M1406))</f>
        <v/>
      </c>
      <c r="I1406" s="71"/>
      <c r="J1406" s="71" t="str">
        <f t="shared" si="275"/>
        <v/>
      </c>
      <c r="K1406" s="14"/>
      <c r="L1406" s="15"/>
      <c r="M1406">
        <f t="shared" si="276"/>
        <v>0</v>
      </c>
      <c r="N1406"/>
      <c r="O1406" s="1"/>
      <c r="P1406" s="2"/>
    </row>
    <row r="1407" spans="1:16">
      <c r="A1407" s="13"/>
      <c r="B1407" s="72" t="str">
        <f t="shared" si="270"/>
        <v/>
      </c>
      <c r="C1407" s="69" t="str">
        <f t="shared" si="277"/>
        <v/>
      </c>
      <c r="D1407" s="73" t="str">
        <f t="shared" si="271"/>
        <v/>
      </c>
      <c r="E1407" s="73" t="str">
        <f t="shared" si="272"/>
        <v/>
      </c>
      <c r="F1407" s="73" t="str">
        <f t="shared" si="273"/>
        <v/>
      </c>
      <c r="G1407" s="73" t="str">
        <f t="shared" si="274"/>
        <v/>
      </c>
      <c r="H1407" s="73" t="str">
        <f>IF(M1407=0,"",1+COUNTIF(会員コール!$A$1:$A$198,M1407))</f>
        <v/>
      </c>
      <c r="I1407" s="74"/>
      <c r="J1407" s="74" t="str">
        <f t="shared" si="275"/>
        <v/>
      </c>
      <c r="K1407" s="14"/>
      <c r="L1407" s="15"/>
      <c r="M1407">
        <f t="shared" si="276"/>
        <v>0</v>
      </c>
      <c r="N1407"/>
      <c r="O1407" s="1"/>
      <c r="P1407" s="2"/>
    </row>
    <row r="1408" spans="1:16">
      <c r="A1408" s="13"/>
      <c r="B1408" s="68" t="str">
        <f t="shared" si="270"/>
        <v/>
      </c>
      <c r="C1408" s="69" t="str">
        <f t="shared" si="277"/>
        <v/>
      </c>
      <c r="D1408" s="70" t="str">
        <f t="shared" si="271"/>
        <v/>
      </c>
      <c r="E1408" s="70" t="str">
        <f t="shared" si="272"/>
        <v/>
      </c>
      <c r="F1408" s="70" t="str">
        <f t="shared" si="273"/>
        <v/>
      </c>
      <c r="G1408" s="70" t="str">
        <f t="shared" si="274"/>
        <v/>
      </c>
      <c r="H1408" s="70" t="str">
        <f>IF(M1408=0,"",1+COUNTIF(会員コール!$A$1:$A$198,M1408))</f>
        <v/>
      </c>
      <c r="I1408" s="71"/>
      <c r="J1408" s="71" t="str">
        <f t="shared" si="275"/>
        <v/>
      </c>
      <c r="K1408" s="14"/>
      <c r="L1408" s="15"/>
      <c r="M1408">
        <f t="shared" si="276"/>
        <v>0</v>
      </c>
      <c r="N1408"/>
      <c r="O1408" s="1"/>
      <c r="P1408" s="2"/>
    </row>
    <row r="1409" spans="1:16">
      <c r="A1409" s="13">
        <v>30</v>
      </c>
      <c r="B1409" s="72" t="str">
        <f t="shared" si="270"/>
        <v/>
      </c>
      <c r="C1409" s="69" t="str">
        <f t="shared" si="277"/>
        <v/>
      </c>
      <c r="D1409" s="73" t="str">
        <f t="shared" si="271"/>
        <v/>
      </c>
      <c r="E1409" s="73" t="str">
        <f t="shared" si="272"/>
        <v/>
      </c>
      <c r="F1409" s="73" t="str">
        <f t="shared" si="273"/>
        <v/>
      </c>
      <c r="G1409" s="73" t="str">
        <f t="shared" si="274"/>
        <v/>
      </c>
      <c r="H1409" s="73" t="str">
        <f>IF(M1409=0,"",1+COUNTIF(会員コール!$A$1:$A$198,M1409))</f>
        <v/>
      </c>
      <c r="I1409" s="74"/>
      <c r="J1409" s="74" t="str">
        <f t="shared" si="275"/>
        <v/>
      </c>
      <c r="K1409" s="14"/>
      <c r="L1409" s="15"/>
      <c r="M1409">
        <f t="shared" si="276"/>
        <v>0</v>
      </c>
      <c r="N1409"/>
      <c r="O1409" s="1"/>
      <c r="P1409" s="2"/>
    </row>
    <row r="1410" spans="1:16">
      <c r="A1410" s="13"/>
      <c r="B1410" s="68" t="str">
        <f t="shared" si="270"/>
        <v/>
      </c>
      <c r="C1410" s="69" t="str">
        <f t="shared" si="277"/>
        <v/>
      </c>
      <c r="D1410" s="70" t="str">
        <f t="shared" si="271"/>
        <v/>
      </c>
      <c r="E1410" s="70" t="str">
        <f t="shared" si="272"/>
        <v/>
      </c>
      <c r="F1410" s="70" t="str">
        <f t="shared" si="273"/>
        <v/>
      </c>
      <c r="G1410" s="70" t="str">
        <f t="shared" si="274"/>
        <v/>
      </c>
      <c r="H1410" s="70" t="str">
        <f>IF(M1410=0,"",1+COUNTIF(会員コール!$A$1:$A$198,M1410))</f>
        <v/>
      </c>
      <c r="I1410" s="71"/>
      <c r="J1410" s="71" t="str">
        <f t="shared" si="275"/>
        <v/>
      </c>
      <c r="K1410" s="14"/>
      <c r="L1410" s="15"/>
      <c r="M1410">
        <f t="shared" si="276"/>
        <v>0</v>
      </c>
      <c r="N1410"/>
      <c r="O1410" s="1"/>
      <c r="P1410" s="2"/>
    </row>
    <row r="1411" spans="1:16">
      <c r="A1411" s="13"/>
      <c r="B1411" s="72" t="str">
        <f t="shared" si="270"/>
        <v/>
      </c>
      <c r="C1411" s="69" t="str">
        <f t="shared" si="277"/>
        <v/>
      </c>
      <c r="D1411" s="73" t="str">
        <f t="shared" si="271"/>
        <v/>
      </c>
      <c r="E1411" s="73" t="str">
        <f t="shared" si="272"/>
        <v/>
      </c>
      <c r="F1411" s="73" t="str">
        <f t="shared" si="273"/>
        <v/>
      </c>
      <c r="G1411" s="73" t="str">
        <f t="shared" si="274"/>
        <v/>
      </c>
      <c r="H1411" s="73" t="str">
        <f>IF(M1411=0,"",1+COUNTIF(会員コール!$A$1:$A$198,M1411))</f>
        <v/>
      </c>
      <c r="I1411" s="74"/>
      <c r="J1411" s="74" t="str">
        <f t="shared" si="275"/>
        <v/>
      </c>
      <c r="K1411" s="14"/>
      <c r="L1411" s="15"/>
      <c r="M1411">
        <f t="shared" si="276"/>
        <v>0</v>
      </c>
      <c r="N1411"/>
      <c r="O1411" s="1"/>
      <c r="P1411" s="2"/>
    </row>
    <row r="1412" spans="1:16">
      <c r="A1412" s="13"/>
      <c r="B1412" s="68" t="str">
        <f t="shared" si="270"/>
        <v/>
      </c>
      <c r="C1412" s="69" t="str">
        <f t="shared" si="277"/>
        <v/>
      </c>
      <c r="D1412" s="70" t="str">
        <f t="shared" si="271"/>
        <v/>
      </c>
      <c r="E1412" s="70" t="str">
        <f t="shared" si="272"/>
        <v/>
      </c>
      <c r="F1412" s="70" t="str">
        <f t="shared" si="273"/>
        <v/>
      </c>
      <c r="G1412" s="70" t="str">
        <f t="shared" si="274"/>
        <v/>
      </c>
      <c r="H1412" s="70" t="str">
        <f>IF(M1412=0,"",1+COUNTIF(会員コール!$A$1:$A$198,M1412))</f>
        <v/>
      </c>
      <c r="I1412" s="71"/>
      <c r="J1412" s="71" t="str">
        <f t="shared" si="275"/>
        <v/>
      </c>
      <c r="K1412" s="14"/>
      <c r="L1412" s="15"/>
      <c r="M1412">
        <f t="shared" si="276"/>
        <v>0</v>
      </c>
      <c r="N1412"/>
      <c r="O1412" s="1"/>
      <c r="P1412" s="2"/>
    </row>
    <row r="1413" spans="1:16">
      <c r="A1413" s="13"/>
      <c r="B1413" s="72" t="str">
        <f t="shared" si="270"/>
        <v/>
      </c>
      <c r="C1413" s="69" t="str">
        <f t="shared" si="277"/>
        <v/>
      </c>
      <c r="D1413" s="73" t="str">
        <f t="shared" si="271"/>
        <v/>
      </c>
      <c r="E1413" s="73" t="str">
        <f t="shared" si="272"/>
        <v/>
      </c>
      <c r="F1413" s="73" t="str">
        <f t="shared" si="273"/>
        <v/>
      </c>
      <c r="G1413" s="73" t="str">
        <f t="shared" si="274"/>
        <v/>
      </c>
      <c r="H1413" s="73" t="str">
        <f>IF(M1413=0,"",1+COUNTIF(会員コール!$A$1:$A$198,M1413))</f>
        <v/>
      </c>
      <c r="I1413" s="74"/>
      <c r="J1413" s="74" t="str">
        <f t="shared" si="275"/>
        <v/>
      </c>
      <c r="K1413" s="14"/>
      <c r="L1413" s="15"/>
      <c r="M1413">
        <f t="shared" si="276"/>
        <v>0</v>
      </c>
      <c r="N1413"/>
      <c r="O1413" s="1"/>
      <c r="P1413" s="2"/>
    </row>
    <row r="1414" spans="1:16">
      <c r="A1414" s="13">
        <v>35</v>
      </c>
      <c r="B1414" s="68" t="str">
        <f t="shared" si="270"/>
        <v/>
      </c>
      <c r="C1414" s="69" t="str">
        <f t="shared" si="277"/>
        <v/>
      </c>
      <c r="D1414" s="70" t="str">
        <f t="shared" si="271"/>
        <v/>
      </c>
      <c r="E1414" s="70" t="str">
        <f t="shared" si="272"/>
        <v/>
      </c>
      <c r="F1414" s="70" t="str">
        <f t="shared" si="273"/>
        <v/>
      </c>
      <c r="G1414" s="70" t="str">
        <f t="shared" si="274"/>
        <v/>
      </c>
      <c r="H1414" s="70" t="str">
        <f>IF(M1414=0,"",1+COUNTIF(会員コール!$A$1:$A$198,M1414))</f>
        <v/>
      </c>
      <c r="I1414" s="71"/>
      <c r="J1414" s="71" t="str">
        <f t="shared" si="275"/>
        <v/>
      </c>
      <c r="K1414" s="14"/>
      <c r="L1414" s="15"/>
      <c r="M1414">
        <f t="shared" si="276"/>
        <v>0</v>
      </c>
      <c r="N1414"/>
      <c r="O1414" s="1"/>
      <c r="P1414" s="2"/>
    </row>
    <row r="1415" spans="1:16">
      <c r="A1415" s="13"/>
      <c r="B1415" s="72" t="str">
        <f t="shared" si="270"/>
        <v/>
      </c>
      <c r="C1415" s="69" t="str">
        <f t="shared" si="277"/>
        <v/>
      </c>
      <c r="D1415" s="73" t="str">
        <f t="shared" si="271"/>
        <v/>
      </c>
      <c r="E1415" s="73" t="str">
        <f t="shared" si="272"/>
        <v/>
      </c>
      <c r="F1415" s="73" t="str">
        <f t="shared" si="273"/>
        <v/>
      </c>
      <c r="G1415" s="73" t="str">
        <f t="shared" si="274"/>
        <v/>
      </c>
      <c r="H1415" s="73" t="str">
        <f>IF(M1415=0,"",1+COUNTIF(会員コール!$A$1:$A$198,M1415))</f>
        <v/>
      </c>
      <c r="I1415" s="74"/>
      <c r="J1415" s="74" t="str">
        <f t="shared" si="275"/>
        <v/>
      </c>
      <c r="K1415" s="14"/>
      <c r="L1415" s="15"/>
      <c r="M1415">
        <f t="shared" si="276"/>
        <v>0</v>
      </c>
      <c r="N1415"/>
      <c r="O1415" s="1"/>
      <c r="P1415" s="2"/>
    </row>
    <row r="1416" spans="1:16">
      <c r="A1416" s="13"/>
      <c r="B1416" s="68" t="str">
        <f t="shared" si="270"/>
        <v/>
      </c>
      <c r="C1416" s="69" t="str">
        <f t="shared" si="277"/>
        <v/>
      </c>
      <c r="D1416" s="70" t="str">
        <f t="shared" si="271"/>
        <v/>
      </c>
      <c r="E1416" s="70" t="str">
        <f t="shared" si="272"/>
        <v/>
      </c>
      <c r="F1416" s="70" t="str">
        <f t="shared" si="273"/>
        <v/>
      </c>
      <c r="G1416" s="70" t="str">
        <f t="shared" si="274"/>
        <v/>
      </c>
      <c r="H1416" s="70" t="str">
        <f>IF(M1416=0,"",1+COUNTIF(会員コール!$A$1:$A$198,M1416))</f>
        <v/>
      </c>
      <c r="I1416" s="71"/>
      <c r="J1416" s="71" t="str">
        <f t="shared" si="275"/>
        <v/>
      </c>
      <c r="K1416" s="14"/>
      <c r="L1416" s="15"/>
      <c r="M1416">
        <f t="shared" si="276"/>
        <v>0</v>
      </c>
      <c r="N1416"/>
      <c r="O1416" s="1"/>
      <c r="P1416" s="2"/>
    </row>
    <row r="1417" spans="1:16">
      <c r="A1417" s="13"/>
      <c r="B1417" s="72" t="str">
        <f t="shared" si="270"/>
        <v/>
      </c>
      <c r="C1417" s="69" t="str">
        <f t="shared" si="277"/>
        <v/>
      </c>
      <c r="D1417" s="73" t="str">
        <f t="shared" si="271"/>
        <v/>
      </c>
      <c r="E1417" s="73" t="str">
        <f t="shared" si="272"/>
        <v/>
      </c>
      <c r="F1417" s="73" t="str">
        <f t="shared" si="273"/>
        <v/>
      </c>
      <c r="G1417" s="73" t="str">
        <f t="shared" si="274"/>
        <v/>
      </c>
      <c r="H1417" s="73" t="str">
        <f>IF(M1417=0,"",1+COUNTIF(会員コール!$A$1:$A$198,M1417))</f>
        <v/>
      </c>
      <c r="I1417" s="74"/>
      <c r="J1417" s="74" t="str">
        <f t="shared" si="275"/>
        <v/>
      </c>
      <c r="K1417" s="14"/>
      <c r="L1417" s="15"/>
      <c r="M1417">
        <f t="shared" si="276"/>
        <v>0</v>
      </c>
      <c r="N1417"/>
      <c r="O1417" s="1"/>
      <c r="P1417" s="2"/>
    </row>
    <row r="1418" spans="1:16">
      <c r="A1418" s="13"/>
      <c r="B1418" s="68" t="str">
        <f t="shared" si="270"/>
        <v/>
      </c>
      <c r="C1418" s="69" t="str">
        <f t="shared" si="277"/>
        <v/>
      </c>
      <c r="D1418" s="70" t="str">
        <f t="shared" si="271"/>
        <v/>
      </c>
      <c r="E1418" s="70" t="str">
        <f t="shared" si="272"/>
        <v/>
      </c>
      <c r="F1418" s="70" t="str">
        <f t="shared" si="273"/>
        <v/>
      </c>
      <c r="G1418" s="70" t="str">
        <f t="shared" si="274"/>
        <v/>
      </c>
      <c r="H1418" s="70" t="str">
        <f>IF(M1418=0,"",1+COUNTIF(会員コール!$A$1:$A$198,M1418))</f>
        <v/>
      </c>
      <c r="I1418" s="71"/>
      <c r="J1418" s="71" t="str">
        <f t="shared" si="275"/>
        <v/>
      </c>
      <c r="K1418" s="14"/>
      <c r="L1418" s="15"/>
      <c r="M1418">
        <f t="shared" si="276"/>
        <v>0</v>
      </c>
      <c r="N1418"/>
      <c r="O1418" s="1"/>
      <c r="P1418" s="2"/>
    </row>
    <row r="1419" spans="1:16">
      <c r="A1419" s="13">
        <v>40</v>
      </c>
      <c r="B1419" s="72" t="str">
        <f t="shared" si="270"/>
        <v/>
      </c>
      <c r="C1419" s="69" t="str">
        <f t="shared" si="277"/>
        <v/>
      </c>
      <c r="D1419" s="73" t="str">
        <f t="shared" si="271"/>
        <v/>
      </c>
      <c r="E1419" s="73" t="str">
        <f t="shared" si="272"/>
        <v/>
      </c>
      <c r="F1419" s="73" t="str">
        <f t="shared" si="273"/>
        <v/>
      </c>
      <c r="G1419" s="73" t="str">
        <f t="shared" si="274"/>
        <v/>
      </c>
      <c r="H1419" s="73" t="str">
        <f>IF(M1419=0,"",1+COUNTIF(会員コール!$A$1:$A$198,M1419))</f>
        <v/>
      </c>
      <c r="I1419" s="74"/>
      <c r="J1419" s="74" t="str">
        <f t="shared" si="275"/>
        <v/>
      </c>
      <c r="K1419" s="14"/>
      <c r="L1419" s="15"/>
      <c r="M1419">
        <f t="shared" si="276"/>
        <v>0</v>
      </c>
      <c r="N1419"/>
      <c r="O1419" s="1"/>
      <c r="P1419" s="2"/>
    </row>
    <row r="1420" spans="1:16">
      <c r="A1420" s="13"/>
      <c r="B1420" s="68" t="str">
        <f t="shared" si="270"/>
        <v/>
      </c>
      <c r="C1420" s="69" t="str">
        <f t="shared" si="277"/>
        <v/>
      </c>
      <c r="D1420" s="70" t="str">
        <f t="shared" si="271"/>
        <v/>
      </c>
      <c r="E1420" s="70" t="str">
        <f t="shared" si="272"/>
        <v/>
      </c>
      <c r="F1420" s="70" t="str">
        <f t="shared" si="273"/>
        <v/>
      </c>
      <c r="G1420" s="70" t="str">
        <f t="shared" si="274"/>
        <v/>
      </c>
      <c r="H1420" s="70" t="str">
        <f>IF(M1420=0,"",1+COUNTIF(会員コール!$A$1:$A$198,M1420))</f>
        <v/>
      </c>
      <c r="I1420" s="71"/>
      <c r="J1420" s="71" t="str">
        <f t="shared" si="275"/>
        <v/>
      </c>
      <c r="K1420" s="14"/>
      <c r="L1420" s="15"/>
      <c r="M1420">
        <f t="shared" si="276"/>
        <v>0</v>
      </c>
      <c r="N1420"/>
      <c r="O1420" s="1"/>
      <c r="P1420" s="2"/>
    </row>
    <row r="1421" spans="1:16">
      <c r="A1421" s="13"/>
      <c r="B1421" s="68" t="str">
        <f t="shared" si="270"/>
        <v/>
      </c>
      <c r="C1421" s="69" t="str">
        <f t="shared" si="277"/>
        <v/>
      </c>
      <c r="D1421" s="70" t="str">
        <f t="shared" si="271"/>
        <v/>
      </c>
      <c r="E1421" s="70" t="str">
        <f t="shared" si="272"/>
        <v/>
      </c>
      <c r="F1421" s="70" t="str">
        <f t="shared" si="273"/>
        <v/>
      </c>
      <c r="G1421" s="70" t="str">
        <f t="shared" si="274"/>
        <v/>
      </c>
      <c r="H1421" s="70" t="str">
        <f>IF(M1421=0,"",1+COUNTIF(会員コール!$A$1:$A$198,M1421))</f>
        <v/>
      </c>
      <c r="I1421" s="71"/>
      <c r="J1421" s="71" t="str">
        <f t="shared" si="275"/>
        <v/>
      </c>
      <c r="K1421" s="14"/>
      <c r="L1421" s="15"/>
      <c r="M1421">
        <f t="shared" si="276"/>
        <v>0</v>
      </c>
      <c r="N1421"/>
      <c r="O1421" s="1"/>
      <c r="P1421" s="2"/>
    </row>
    <row r="1422" spans="1:16">
      <c r="A1422" s="13"/>
      <c r="B1422" s="72" t="str">
        <f t="shared" si="270"/>
        <v/>
      </c>
      <c r="C1422" s="69" t="str">
        <f t="shared" si="277"/>
        <v/>
      </c>
      <c r="D1422" s="73" t="str">
        <f t="shared" si="271"/>
        <v/>
      </c>
      <c r="E1422" s="73" t="str">
        <f t="shared" si="272"/>
        <v/>
      </c>
      <c r="F1422" s="73" t="str">
        <f t="shared" si="273"/>
        <v/>
      </c>
      <c r="G1422" s="73" t="str">
        <f t="shared" si="274"/>
        <v/>
      </c>
      <c r="H1422" s="73" t="str">
        <f>IF(M1422=0,"",1+COUNTIF(会員コール!$A$1:$A$198,M1422))</f>
        <v/>
      </c>
      <c r="I1422" s="74"/>
      <c r="J1422" s="74" t="str">
        <f t="shared" si="275"/>
        <v/>
      </c>
      <c r="K1422" s="14"/>
      <c r="L1422" s="15"/>
      <c r="M1422">
        <f t="shared" si="276"/>
        <v>0</v>
      </c>
      <c r="N1422"/>
      <c r="O1422" s="1"/>
      <c r="P1422" s="2"/>
    </row>
    <row r="1423" spans="1:16">
      <c r="A1423" s="13"/>
      <c r="B1423" s="68" t="str">
        <f t="shared" si="270"/>
        <v/>
      </c>
      <c r="C1423" s="69" t="str">
        <f t="shared" si="277"/>
        <v/>
      </c>
      <c r="D1423" s="70" t="str">
        <f t="shared" si="271"/>
        <v/>
      </c>
      <c r="E1423" s="70" t="str">
        <f t="shared" si="272"/>
        <v/>
      </c>
      <c r="F1423" s="70" t="str">
        <f t="shared" si="273"/>
        <v/>
      </c>
      <c r="G1423" s="70" t="str">
        <f t="shared" si="274"/>
        <v/>
      </c>
      <c r="H1423" s="70" t="str">
        <f>IF(M1423=0,"",1+COUNTIF(会員コール!$A$1:$A$198,M1423))</f>
        <v/>
      </c>
      <c r="I1423" s="71"/>
      <c r="J1423" s="71" t="str">
        <f t="shared" si="275"/>
        <v/>
      </c>
      <c r="K1423" s="14"/>
      <c r="L1423" s="15"/>
      <c r="M1423">
        <f t="shared" si="276"/>
        <v>0</v>
      </c>
      <c r="N1423"/>
      <c r="O1423" s="1"/>
      <c r="P1423" s="2"/>
    </row>
    <row r="1424" spans="1:16">
      <c r="A1424" s="13">
        <v>45</v>
      </c>
      <c r="B1424" s="72" t="str">
        <f t="shared" si="270"/>
        <v/>
      </c>
      <c r="C1424" s="69" t="str">
        <f t="shared" si="277"/>
        <v/>
      </c>
      <c r="D1424" s="73" t="str">
        <f t="shared" si="271"/>
        <v/>
      </c>
      <c r="E1424" s="73" t="str">
        <f t="shared" si="272"/>
        <v/>
      </c>
      <c r="F1424" s="73" t="str">
        <f t="shared" si="273"/>
        <v/>
      </c>
      <c r="G1424" s="73" t="str">
        <f t="shared" si="274"/>
        <v/>
      </c>
      <c r="H1424" s="73" t="str">
        <f>IF(M1424=0,"",1+COUNTIF(会員コール!$A$1:$A$198,M1424))</f>
        <v/>
      </c>
      <c r="I1424" s="74"/>
      <c r="J1424" s="74" t="str">
        <f t="shared" si="275"/>
        <v/>
      </c>
      <c r="K1424" s="14"/>
      <c r="L1424" s="15"/>
      <c r="M1424">
        <f t="shared" si="276"/>
        <v>0</v>
      </c>
      <c r="N1424"/>
      <c r="O1424" s="1"/>
      <c r="P1424" s="2"/>
    </row>
    <row r="1425" spans="1:20">
      <c r="A1425" s="13"/>
      <c r="B1425" s="68" t="str">
        <f t="shared" si="270"/>
        <v/>
      </c>
      <c r="C1425" s="69" t="str">
        <f t="shared" si="277"/>
        <v/>
      </c>
      <c r="D1425" s="70" t="str">
        <f t="shared" si="271"/>
        <v/>
      </c>
      <c r="E1425" s="70" t="str">
        <f t="shared" si="272"/>
        <v/>
      </c>
      <c r="F1425" s="70" t="str">
        <f t="shared" si="273"/>
        <v/>
      </c>
      <c r="G1425" s="70" t="str">
        <f t="shared" si="274"/>
        <v/>
      </c>
      <c r="H1425" s="70" t="str">
        <f>IF(M1425=0,"",1+COUNTIF(会員コール!$A$1:$A$198,M1425))</f>
        <v/>
      </c>
      <c r="I1425" s="71"/>
      <c r="J1425" s="71" t="str">
        <f t="shared" si="275"/>
        <v/>
      </c>
      <c r="K1425" s="14"/>
      <c r="L1425" s="15"/>
      <c r="M1425">
        <f t="shared" si="276"/>
        <v>0</v>
      </c>
      <c r="N1425"/>
      <c r="O1425" s="1"/>
      <c r="P1425" s="2"/>
    </row>
    <row r="1426" spans="1:20">
      <c r="A1426" s="13"/>
      <c r="B1426" s="72" t="str">
        <f t="shared" si="270"/>
        <v/>
      </c>
      <c r="C1426" s="69" t="str">
        <f t="shared" si="277"/>
        <v/>
      </c>
      <c r="D1426" s="73" t="str">
        <f t="shared" si="271"/>
        <v/>
      </c>
      <c r="E1426" s="73" t="str">
        <f t="shared" si="272"/>
        <v/>
      </c>
      <c r="F1426" s="73" t="str">
        <f t="shared" si="273"/>
        <v/>
      </c>
      <c r="G1426" s="73" t="str">
        <f t="shared" si="274"/>
        <v/>
      </c>
      <c r="H1426" s="73" t="str">
        <f>IF(M1426=0,"",1+COUNTIF(会員コール!$A$1:$A$198,M1426))</f>
        <v/>
      </c>
      <c r="I1426" s="74"/>
      <c r="J1426" s="74" t="str">
        <f t="shared" si="275"/>
        <v/>
      </c>
      <c r="K1426" s="14"/>
      <c r="L1426" s="15"/>
      <c r="M1426">
        <f t="shared" si="276"/>
        <v>0</v>
      </c>
      <c r="N1426"/>
      <c r="O1426" s="1"/>
      <c r="P1426" s="2"/>
    </row>
    <row r="1427" spans="1:20">
      <c r="A1427" s="13"/>
      <c r="B1427" s="68" t="str">
        <f t="shared" si="270"/>
        <v/>
      </c>
      <c r="C1427" s="69" t="str">
        <f t="shared" si="277"/>
        <v/>
      </c>
      <c r="D1427" s="70" t="str">
        <f t="shared" si="271"/>
        <v/>
      </c>
      <c r="E1427" s="70" t="str">
        <f t="shared" si="272"/>
        <v/>
      </c>
      <c r="F1427" s="70" t="str">
        <f t="shared" si="273"/>
        <v/>
      </c>
      <c r="G1427" s="70" t="str">
        <f t="shared" si="274"/>
        <v/>
      </c>
      <c r="H1427" s="70" t="str">
        <f>IF(M1427=0,"",1+COUNTIF(会員コール!$A$1:$A$198,M1427))</f>
        <v/>
      </c>
      <c r="I1427" s="71"/>
      <c r="J1427" s="71" t="str">
        <f t="shared" si="275"/>
        <v/>
      </c>
      <c r="K1427" s="14"/>
      <c r="L1427" s="15"/>
      <c r="M1427">
        <f t="shared" si="276"/>
        <v>0</v>
      </c>
      <c r="N1427"/>
      <c r="O1427" s="1"/>
      <c r="P1427" s="2"/>
    </row>
    <row r="1428" spans="1:20">
      <c r="A1428" s="13"/>
      <c r="B1428" s="68" t="str">
        <f t="shared" si="270"/>
        <v/>
      </c>
      <c r="C1428" s="69" t="str">
        <f t="shared" si="277"/>
        <v/>
      </c>
      <c r="D1428" s="70" t="str">
        <f t="shared" si="271"/>
        <v/>
      </c>
      <c r="E1428" s="70" t="str">
        <f t="shared" si="272"/>
        <v/>
      </c>
      <c r="F1428" s="70" t="str">
        <f t="shared" si="273"/>
        <v/>
      </c>
      <c r="G1428" s="70" t="str">
        <f t="shared" si="274"/>
        <v/>
      </c>
      <c r="H1428" s="70" t="str">
        <f>IF(M1428=0,"",1+COUNTIF(会員コール!$A$1:$A$198,M1428))</f>
        <v/>
      </c>
      <c r="I1428" s="71"/>
      <c r="J1428" s="71" t="str">
        <f t="shared" si="275"/>
        <v/>
      </c>
      <c r="K1428" s="14"/>
      <c r="L1428" s="15"/>
      <c r="M1428">
        <f t="shared" si="276"/>
        <v>0</v>
      </c>
      <c r="N1428"/>
      <c r="O1428" s="1"/>
      <c r="P1428" s="2"/>
    </row>
    <row r="1429" spans="1:20">
      <c r="A1429" s="13">
        <v>50</v>
      </c>
      <c r="B1429" s="75" t="str">
        <f t="shared" si="270"/>
        <v/>
      </c>
      <c r="C1429" s="76" t="str">
        <f>IF(P1429="","",LEFT(P1429,6))</f>
        <v/>
      </c>
      <c r="D1429" s="77" t="str">
        <f t="shared" si="271"/>
        <v/>
      </c>
      <c r="E1429" s="77" t="str">
        <f t="shared" si="272"/>
        <v/>
      </c>
      <c r="F1429" s="77" t="str">
        <f t="shared" si="273"/>
        <v/>
      </c>
      <c r="G1429" s="77" t="str">
        <f t="shared" si="274"/>
        <v/>
      </c>
      <c r="H1429" s="77" t="str">
        <f>IF(M1429=0,"",1+COUNTIF(会員コール!$A$1:$A$198,M1429))</f>
        <v/>
      </c>
      <c r="I1429" s="78"/>
      <c r="J1429" s="78" t="str">
        <f t="shared" si="275"/>
        <v/>
      </c>
      <c r="K1429" s="14"/>
      <c r="L1429" s="15"/>
      <c r="M1429">
        <f t="shared" si="276"/>
        <v>0</v>
      </c>
      <c r="N1429"/>
      <c r="O1429" s="1"/>
      <c r="P1429" s="2"/>
    </row>
    <row r="1430" spans="1:20">
      <c r="A1430" s="13"/>
      <c r="B1430" s="166" t="s">
        <v>7</v>
      </c>
      <c r="C1430" s="167"/>
      <c r="D1430" s="24">
        <f>50-COUNTBLANK(D1380:D1429)</f>
        <v>0</v>
      </c>
      <c r="E1430" s="20"/>
      <c r="F1430" s="21" t="s">
        <v>7</v>
      </c>
      <c r="G1430" s="19"/>
      <c r="H1430" s="25">
        <f>SUM(H1380:H1429)</f>
        <v>0</v>
      </c>
      <c r="I1430" s="22"/>
      <c r="J1430" s="22"/>
      <c r="K1430" s="14"/>
      <c r="L1430" s="15"/>
      <c r="N1430"/>
      <c r="O1430" s="1"/>
      <c r="P1430" s="2"/>
    </row>
    <row r="1431" spans="1:20" ht="14.25">
      <c r="A1431" s="8"/>
      <c r="B1431" s="168" t="s">
        <v>9</v>
      </c>
      <c r="C1431" s="168"/>
      <c r="D1431" s="168"/>
      <c r="E1431" s="62" t="s">
        <v>135</v>
      </c>
      <c r="F1431" s="50">
        <f>基本データ入力!$B$6</f>
        <v>2016</v>
      </c>
      <c r="G1431" s="169" t="str">
        <f>基本データ入力!$B$4</f>
        <v>第13回　JARL横須賀ｸﾗﾌﾞﾏﾗｿﾝｺﾝﾃｽﾄ</v>
      </c>
      <c r="H1431" s="169"/>
      <c r="I1431" s="169"/>
      <c r="J1431" s="169"/>
      <c r="K1431" s="10"/>
      <c r="L1431" s="8"/>
      <c r="M1431" s="8"/>
      <c r="N1431" s="9"/>
      <c r="O1431" s="8"/>
      <c r="P1431" s="8"/>
      <c r="Q1431" s="8"/>
      <c r="R1431" s="8"/>
      <c r="S1431" s="8"/>
      <c r="T1431" s="8"/>
    </row>
    <row r="1432" spans="1:20">
      <c r="A1432" s="8"/>
      <c r="B1432" s="170" t="s">
        <v>10</v>
      </c>
      <c r="C1432" s="170"/>
      <c r="D1432" s="47" t="str">
        <f>基本データ入力!$B$8</f>
        <v>JA1QRZ</v>
      </c>
      <c r="E1432" s="52" t="s">
        <v>136</v>
      </c>
      <c r="F1432" s="47" t="s">
        <v>287</v>
      </c>
      <c r="G1432" s="171" t="s">
        <v>137</v>
      </c>
      <c r="H1432" s="171"/>
      <c r="I1432" s="171"/>
      <c r="J1432" s="53" t="s">
        <v>407</v>
      </c>
      <c r="K1432" s="10"/>
      <c r="L1432" s="8"/>
      <c r="M1432" s="8"/>
      <c r="N1432" s="9"/>
      <c r="O1432" s="8"/>
      <c r="P1432" s="8"/>
      <c r="Q1432" s="8"/>
      <c r="R1432" s="8"/>
      <c r="S1432" s="8"/>
      <c r="T1432" s="8"/>
    </row>
    <row r="1433" spans="1:20">
      <c r="B1433" s="88" t="s">
        <v>11</v>
      </c>
      <c r="C1433" s="91" t="s">
        <v>411</v>
      </c>
      <c r="D1433" s="88" t="s">
        <v>12</v>
      </c>
      <c r="E1433" s="172" t="s">
        <v>13</v>
      </c>
      <c r="F1433" s="172"/>
      <c r="G1433" s="88" t="s">
        <v>14</v>
      </c>
      <c r="H1433" s="17" t="s">
        <v>15</v>
      </c>
      <c r="I1433" s="88" t="s">
        <v>16</v>
      </c>
      <c r="J1433" s="88" t="s">
        <v>17</v>
      </c>
      <c r="L1433" s="173" t="s">
        <v>134</v>
      </c>
      <c r="M1433" s="174"/>
      <c r="N1433" s="165" t="s">
        <v>31</v>
      </c>
      <c r="O1433" s="165"/>
      <c r="P1433" s="165"/>
      <c r="Q1433" s="165"/>
      <c r="R1433" s="165"/>
      <c r="S1433" s="165"/>
      <c r="T1433" s="165"/>
    </row>
    <row r="1434" spans="1:20">
      <c r="B1434" s="88" t="s">
        <v>8</v>
      </c>
      <c r="C1434" s="91" t="s">
        <v>412</v>
      </c>
      <c r="D1434" s="88" t="s">
        <v>0</v>
      </c>
      <c r="E1434" s="88" t="s">
        <v>1</v>
      </c>
      <c r="F1434" s="88" t="s">
        <v>2</v>
      </c>
      <c r="G1434" s="88" t="s">
        <v>3</v>
      </c>
      <c r="H1434" s="17" t="s">
        <v>4</v>
      </c>
      <c r="I1434" s="88" t="s">
        <v>5</v>
      </c>
      <c r="J1434" s="88" t="s">
        <v>6</v>
      </c>
      <c r="K1434" s="4"/>
      <c r="L1434" s="175"/>
      <c r="M1434" s="176"/>
      <c r="N1434" s="89" t="s">
        <v>33</v>
      </c>
      <c r="O1434" s="89" t="s">
        <v>34</v>
      </c>
      <c r="P1434" s="89" t="s">
        <v>35</v>
      </c>
      <c r="Q1434" s="89" t="s">
        <v>36</v>
      </c>
      <c r="R1434" s="89" t="s">
        <v>37</v>
      </c>
      <c r="S1434" s="89" t="s">
        <v>38</v>
      </c>
      <c r="T1434" s="89" t="s">
        <v>39</v>
      </c>
    </row>
    <row r="1435" spans="1:20">
      <c r="A1435" s="13">
        <v>1</v>
      </c>
      <c r="B1435" s="64" t="str">
        <f t="shared" ref="B1435:B1484" si="278">IF(O1435="","",O1435)</f>
        <v/>
      </c>
      <c r="C1435" s="65" t="str">
        <f>IF(P1435="","",LEFT(P1435,6))</f>
        <v/>
      </c>
      <c r="D1435" s="66" t="str">
        <f t="shared" ref="D1435:D1484" si="279">IF(N1435="","",N1435)</f>
        <v/>
      </c>
      <c r="E1435" s="66" t="str">
        <f t="shared" ref="E1435:E1484" si="280">IF(Q1435="","",Q1435)</f>
        <v/>
      </c>
      <c r="F1435" s="66" t="str">
        <f t="shared" ref="F1435:F1484" si="281">IF(R1435="","",R1435)</f>
        <v/>
      </c>
      <c r="G1435" s="66" t="str">
        <f t="shared" ref="G1435:G1484" si="282">IF(H1435="","",IF(H1435=1,"","M"))</f>
        <v/>
      </c>
      <c r="H1435" s="66" t="str">
        <f>IF(M1435=0,"",1+COUNTIF(会員コール!$A$1:$A$198,M1435))</f>
        <v/>
      </c>
      <c r="I1435" s="67"/>
      <c r="J1435" s="67" t="str">
        <f t="shared" ref="J1435:J1484" si="283">IF(T1435="","",T1435)</f>
        <v/>
      </c>
      <c r="K1435" s="14"/>
      <c r="L1435" s="49"/>
      <c r="M1435">
        <f t="shared" ref="M1435:M1484" si="284">IF(MID(N1435,6,1)="/",LEFT(N1435,5),IF(MID(N1435,7,1)="/",LEFT(N1435,6),N1435))</f>
        <v>0</v>
      </c>
      <c r="N1435"/>
      <c r="O1435" s="1"/>
      <c r="P1435" s="2"/>
    </row>
    <row r="1436" spans="1:20">
      <c r="A1436" s="13"/>
      <c r="B1436" s="68" t="str">
        <f t="shared" si="278"/>
        <v/>
      </c>
      <c r="C1436" s="69" t="str">
        <f>IF(P1436="","",LEFT(P1436,6))</f>
        <v/>
      </c>
      <c r="D1436" s="70" t="str">
        <f t="shared" si="279"/>
        <v/>
      </c>
      <c r="E1436" s="70" t="str">
        <f t="shared" si="280"/>
        <v/>
      </c>
      <c r="F1436" s="70" t="str">
        <f t="shared" si="281"/>
        <v/>
      </c>
      <c r="G1436" s="70" t="str">
        <f t="shared" si="282"/>
        <v/>
      </c>
      <c r="H1436" s="70" t="str">
        <f>IF(M1436=0,"",1+COUNTIF(会員コール!$A$1:$A$198,M1436))</f>
        <v/>
      </c>
      <c r="I1436" s="71"/>
      <c r="J1436" s="71" t="str">
        <f t="shared" si="283"/>
        <v/>
      </c>
      <c r="K1436" s="14"/>
      <c r="L1436" s="49"/>
      <c r="M1436">
        <f t="shared" si="284"/>
        <v>0</v>
      </c>
      <c r="N1436"/>
      <c r="O1436" s="1"/>
      <c r="P1436" s="2"/>
    </row>
    <row r="1437" spans="1:20">
      <c r="A1437" s="13"/>
      <c r="B1437" s="68" t="str">
        <f t="shared" si="278"/>
        <v/>
      </c>
      <c r="C1437" s="69" t="str">
        <f t="shared" ref="C1437:C1483" si="285">IF(P1437="","",LEFT(P1437,6))</f>
        <v/>
      </c>
      <c r="D1437" s="70" t="str">
        <f t="shared" si="279"/>
        <v/>
      </c>
      <c r="E1437" s="70" t="str">
        <f t="shared" si="280"/>
        <v/>
      </c>
      <c r="F1437" s="70" t="str">
        <f t="shared" si="281"/>
        <v/>
      </c>
      <c r="G1437" s="70" t="str">
        <f t="shared" si="282"/>
        <v/>
      </c>
      <c r="H1437" s="70" t="str">
        <f>IF(M1437=0,"",1+COUNTIF(会員コール!$A$1:$A$198,M1437))</f>
        <v/>
      </c>
      <c r="I1437" s="71"/>
      <c r="J1437" s="71" t="str">
        <f t="shared" si="283"/>
        <v/>
      </c>
      <c r="K1437" s="14"/>
      <c r="L1437" s="49"/>
      <c r="M1437">
        <f t="shared" si="284"/>
        <v>0</v>
      </c>
      <c r="N1437"/>
      <c r="O1437" s="1"/>
      <c r="P1437" s="2"/>
    </row>
    <row r="1438" spans="1:20">
      <c r="A1438" s="13"/>
      <c r="B1438" s="68" t="str">
        <f t="shared" si="278"/>
        <v/>
      </c>
      <c r="C1438" s="69" t="str">
        <f t="shared" si="285"/>
        <v/>
      </c>
      <c r="D1438" s="70" t="str">
        <f t="shared" si="279"/>
        <v/>
      </c>
      <c r="E1438" s="70" t="str">
        <f t="shared" si="280"/>
        <v/>
      </c>
      <c r="F1438" s="70" t="str">
        <f t="shared" si="281"/>
        <v/>
      </c>
      <c r="G1438" s="70" t="str">
        <f t="shared" si="282"/>
        <v/>
      </c>
      <c r="H1438" s="70" t="str">
        <f>IF(M1438=0,"",1+COUNTIF(会員コール!$A$1:$A$198,M1438))</f>
        <v/>
      </c>
      <c r="I1438" s="71"/>
      <c r="J1438" s="71" t="str">
        <f t="shared" si="283"/>
        <v/>
      </c>
      <c r="K1438" s="14"/>
      <c r="L1438" s="49"/>
      <c r="M1438">
        <f t="shared" si="284"/>
        <v>0</v>
      </c>
      <c r="N1438"/>
      <c r="O1438" s="1"/>
      <c r="P1438" s="2"/>
    </row>
    <row r="1439" spans="1:20">
      <c r="A1439" s="13">
        <v>5</v>
      </c>
      <c r="B1439" s="68" t="str">
        <f t="shared" si="278"/>
        <v/>
      </c>
      <c r="C1439" s="69" t="str">
        <f t="shared" si="285"/>
        <v/>
      </c>
      <c r="D1439" s="70" t="str">
        <f t="shared" si="279"/>
        <v/>
      </c>
      <c r="E1439" s="70" t="str">
        <f t="shared" si="280"/>
        <v/>
      </c>
      <c r="F1439" s="70" t="str">
        <f t="shared" si="281"/>
        <v/>
      </c>
      <c r="G1439" s="70" t="str">
        <f t="shared" si="282"/>
        <v/>
      </c>
      <c r="H1439" s="70" t="str">
        <f>IF(M1439=0,"",1+COUNTIF(会員コール!$A$1:$A$198,M1439))</f>
        <v/>
      </c>
      <c r="I1439" s="71"/>
      <c r="J1439" s="71" t="str">
        <f t="shared" si="283"/>
        <v/>
      </c>
      <c r="K1439" s="14"/>
      <c r="L1439" s="49"/>
      <c r="M1439">
        <f t="shared" si="284"/>
        <v>0</v>
      </c>
      <c r="N1439"/>
      <c r="O1439" s="1"/>
      <c r="P1439" s="2"/>
    </row>
    <row r="1440" spans="1:20">
      <c r="A1440" s="13"/>
      <c r="B1440" s="68" t="str">
        <f t="shared" si="278"/>
        <v/>
      </c>
      <c r="C1440" s="69" t="str">
        <f t="shared" si="285"/>
        <v/>
      </c>
      <c r="D1440" s="70" t="str">
        <f t="shared" si="279"/>
        <v/>
      </c>
      <c r="E1440" s="70" t="str">
        <f t="shared" si="280"/>
        <v/>
      </c>
      <c r="F1440" s="70" t="str">
        <f t="shared" si="281"/>
        <v/>
      </c>
      <c r="G1440" s="70" t="str">
        <f t="shared" si="282"/>
        <v/>
      </c>
      <c r="H1440" s="70" t="str">
        <f>IF(M1440=0,"",1+COUNTIF(会員コール!$A$1:$A$198,M1440))</f>
        <v/>
      </c>
      <c r="I1440" s="71"/>
      <c r="J1440" s="71" t="str">
        <f t="shared" si="283"/>
        <v/>
      </c>
      <c r="K1440" s="14"/>
      <c r="L1440" s="49"/>
      <c r="M1440">
        <f t="shared" si="284"/>
        <v>0</v>
      </c>
      <c r="N1440"/>
      <c r="O1440" s="1"/>
      <c r="P1440" s="2"/>
    </row>
    <row r="1441" spans="1:16">
      <c r="A1441" s="13"/>
      <c r="B1441" s="68" t="str">
        <f t="shared" si="278"/>
        <v/>
      </c>
      <c r="C1441" s="69" t="str">
        <f t="shared" si="285"/>
        <v/>
      </c>
      <c r="D1441" s="70" t="str">
        <f t="shared" si="279"/>
        <v/>
      </c>
      <c r="E1441" s="70" t="str">
        <f t="shared" si="280"/>
        <v/>
      </c>
      <c r="F1441" s="70" t="str">
        <f t="shared" si="281"/>
        <v/>
      </c>
      <c r="G1441" s="70" t="str">
        <f t="shared" si="282"/>
        <v/>
      </c>
      <c r="H1441" s="70" t="str">
        <f>IF(M1441=0,"",1+COUNTIF(会員コール!$A$1:$A$198,M1441))</f>
        <v/>
      </c>
      <c r="I1441" s="71"/>
      <c r="J1441" s="71" t="str">
        <f t="shared" si="283"/>
        <v/>
      </c>
      <c r="K1441" s="14"/>
      <c r="L1441" s="49"/>
      <c r="M1441">
        <f t="shared" si="284"/>
        <v>0</v>
      </c>
      <c r="N1441"/>
      <c r="O1441" s="1"/>
      <c r="P1441" s="2"/>
    </row>
    <row r="1442" spans="1:16">
      <c r="A1442" s="13"/>
      <c r="B1442" s="68" t="str">
        <f t="shared" si="278"/>
        <v/>
      </c>
      <c r="C1442" s="69" t="str">
        <f t="shared" si="285"/>
        <v/>
      </c>
      <c r="D1442" s="70" t="str">
        <f t="shared" si="279"/>
        <v/>
      </c>
      <c r="E1442" s="70" t="str">
        <f t="shared" si="280"/>
        <v/>
      </c>
      <c r="F1442" s="70" t="str">
        <f t="shared" si="281"/>
        <v/>
      </c>
      <c r="G1442" s="70" t="str">
        <f t="shared" si="282"/>
        <v/>
      </c>
      <c r="H1442" s="70" t="str">
        <f>IF(M1442=0,"",1+COUNTIF(会員コール!$A$1:$A$198,M1442))</f>
        <v/>
      </c>
      <c r="I1442" s="71"/>
      <c r="J1442" s="71" t="str">
        <f t="shared" si="283"/>
        <v/>
      </c>
      <c r="K1442" s="14"/>
      <c r="L1442" s="49"/>
      <c r="M1442">
        <f t="shared" si="284"/>
        <v>0</v>
      </c>
      <c r="N1442"/>
      <c r="O1442" s="1"/>
      <c r="P1442" s="2"/>
    </row>
    <row r="1443" spans="1:16">
      <c r="A1443" s="13"/>
      <c r="B1443" s="68" t="str">
        <f t="shared" si="278"/>
        <v/>
      </c>
      <c r="C1443" s="69" t="str">
        <f t="shared" si="285"/>
        <v/>
      </c>
      <c r="D1443" s="70" t="str">
        <f t="shared" si="279"/>
        <v/>
      </c>
      <c r="E1443" s="70" t="str">
        <f t="shared" si="280"/>
        <v/>
      </c>
      <c r="F1443" s="70" t="str">
        <f t="shared" si="281"/>
        <v/>
      </c>
      <c r="G1443" s="70" t="str">
        <f t="shared" si="282"/>
        <v/>
      </c>
      <c r="H1443" s="70" t="str">
        <f>IF(M1443=0,"",1+COUNTIF(会員コール!$A$1:$A$198,M1443))</f>
        <v/>
      </c>
      <c r="I1443" s="71"/>
      <c r="J1443" s="71" t="str">
        <f t="shared" si="283"/>
        <v/>
      </c>
      <c r="K1443" s="14"/>
      <c r="L1443" s="49"/>
      <c r="M1443">
        <f t="shared" si="284"/>
        <v>0</v>
      </c>
      <c r="N1443"/>
      <c r="O1443" s="1"/>
      <c r="P1443" s="2"/>
    </row>
    <row r="1444" spans="1:16">
      <c r="A1444" s="13">
        <v>10</v>
      </c>
      <c r="B1444" s="68" t="str">
        <f t="shared" si="278"/>
        <v/>
      </c>
      <c r="C1444" s="69" t="str">
        <f t="shared" si="285"/>
        <v/>
      </c>
      <c r="D1444" s="70" t="str">
        <f t="shared" si="279"/>
        <v/>
      </c>
      <c r="E1444" s="70" t="str">
        <f t="shared" si="280"/>
        <v/>
      </c>
      <c r="F1444" s="70" t="str">
        <f t="shared" si="281"/>
        <v/>
      </c>
      <c r="G1444" s="70" t="str">
        <f t="shared" si="282"/>
        <v/>
      </c>
      <c r="H1444" s="70" t="str">
        <f>IF(M1444=0,"",1+COUNTIF(会員コール!$A$1:$A$198,M1444))</f>
        <v/>
      </c>
      <c r="I1444" s="71"/>
      <c r="J1444" s="71" t="str">
        <f t="shared" si="283"/>
        <v/>
      </c>
      <c r="K1444" s="14"/>
      <c r="L1444" s="49"/>
      <c r="M1444">
        <f t="shared" si="284"/>
        <v>0</v>
      </c>
      <c r="N1444"/>
      <c r="O1444" s="1"/>
      <c r="P1444" s="2"/>
    </row>
    <row r="1445" spans="1:16">
      <c r="A1445" s="13"/>
      <c r="B1445" s="68" t="str">
        <f t="shared" si="278"/>
        <v/>
      </c>
      <c r="C1445" s="69" t="str">
        <f t="shared" si="285"/>
        <v/>
      </c>
      <c r="D1445" s="70" t="str">
        <f t="shared" si="279"/>
        <v/>
      </c>
      <c r="E1445" s="70" t="str">
        <f t="shared" si="280"/>
        <v/>
      </c>
      <c r="F1445" s="70" t="str">
        <f t="shared" si="281"/>
        <v/>
      </c>
      <c r="G1445" s="70" t="str">
        <f t="shared" si="282"/>
        <v/>
      </c>
      <c r="H1445" s="70" t="str">
        <f>IF(M1445=0,"",1+COUNTIF(会員コール!$A$1:$A$198,M1445))</f>
        <v/>
      </c>
      <c r="I1445" s="71"/>
      <c r="J1445" s="71" t="str">
        <f t="shared" si="283"/>
        <v/>
      </c>
      <c r="K1445" s="14"/>
      <c r="L1445" s="49"/>
      <c r="M1445">
        <f t="shared" si="284"/>
        <v>0</v>
      </c>
      <c r="N1445"/>
      <c r="O1445" s="1"/>
      <c r="P1445" s="2"/>
    </row>
    <row r="1446" spans="1:16">
      <c r="A1446" s="13"/>
      <c r="B1446" s="68" t="str">
        <f t="shared" si="278"/>
        <v/>
      </c>
      <c r="C1446" s="69" t="str">
        <f t="shared" si="285"/>
        <v/>
      </c>
      <c r="D1446" s="70" t="str">
        <f t="shared" si="279"/>
        <v/>
      </c>
      <c r="E1446" s="70" t="str">
        <f t="shared" si="280"/>
        <v/>
      </c>
      <c r="F1446" s="70" t="str">
        <f t="shared" si="281"/>
        <v/>
      </c>
      <c r="G1446" s="70" t="str">
        <f t="shared" si="282"/>
        <v/>
      </c>
      <c r="H1446" s="70" t="str">
        <f>IF(M1446=0,"",1+COUNTIF(会員コール!$A$1:$A$198,M1446))</f>
        <v/>
      </c>
      <c r="I1446" s="71"/>
      <c r="J1446" s="71" t="str">
        <f t="shared" si="283"/>
        <v/>
      </c>
      <c r="K1446" s="14"/>
      <c r="L1446" s="49"/>
      <c r="M1446">
        <f t="shared" si="284"/>
        <v>0</v>
      </c>
      <c r="N1446"/>
      <c r="O1446" s="1"/>
      <c r="P1446" s="2"/>
    </row>
    <row r="1447" spans="1:16">
      <c r="A1447" s="13"/>
      <c r="B1447" s="68" t="str">
        <f t="shared" si="278"/>
        <v/>
      </c>
      <c r="C1447" s="69" t="str">
        <f t="shared" si="285"/>
        <v/>
      </c>
      <c r="D1447" s="70" t="str">
        <f t="shared" si="279"/>
        <v/>
      </c>
      <c r="E1447" s="70" t="str">
        <f t="shared" si="280"/>
        <v/>
      </c>
      <c r="F1447" s="70" t="str">
        <f t="shared" si="281"/>
        <v/>
      </c>
      <c r="G1447" s="70" t="str">
        <f t="shared" si="282"/>
        <v/>
      </c>
      <c r="H1447" s="70" t="str">
        <f>IF(M1447=0,"",1+COUNTIF(会員コール!$A$1:$A$198,M1447))</f>
        <v/>
      </c>
      <c r="I1447" s="71"/>
      <c r="J1447" s="71" t="str">
        <f t="shared" si="283"/>
        <v/>
      </c>
      <c r="K1447" s="14"/>
      <c r="L1447" s="49"/>
      <c r="M1447">
        <f t="shared" si="284"/>
        <v>0</v>
      </c>
      <c r="N1447"/>
      <c r="O1447" s="1"/>
      <c r="P1447" s="2"/>
    </row>
    <row r="1448" spans="1:16">
      <c r="A1448" s="13"/>
      <c r="B1448" s="68" t="str">
        <f t="shared" si="278"/>
        <v/>
      </c>
      <c r="C1448" s="69" t="str">
        <f t="shared" si="285"/>
        <v/>
      </c>
      <c r="D1448" s="70" t="str">
        <f t="shared" si="279"/>
        <v/>
      </c>
      <c r="E1448" s="70" t="str">
        <f t="shared" si="280"/>
        <v/>
      </c>
      <c r="F1448" s="70" t="str">
        <f t="shared" si="281"/>
        <v/>
      </c>
      <c r="G1448" s="70" t="str">
        <f t="shared" si="282"/>
        <v/>
      </c>
      <c r="H1448" s="70" t="str">
        <f>IF(M1448=0,"",1+COUNTIF(会員コール!$A$1:$A$198,M1448))</f>
        <v/>
      </c>
      <c r="I1448" s="71"/>
      <c r="J1448" s="71" t="str">
        <f t="shared" si="283"/>
        <v/>
      </c>
      <c r="K1448" s="14"/>
      <c r="L1448" s="49"/>
      <c r="M1448">
        <f t="shared" si="284"/>
        <v>0</v>
      </c>
      <c r="N1448"/>
      <c r="O1448" s="1"/>
      <c r="P1448" s="2"/>
    </row>
    <row r="1449" spans="1:16">
      <c r="A1449" s="13">
        <v>15</v>
      </c>
      <c r="B1449" s="68" t="str">
        <f t="shared" si="278"/>
        <v/>
      </c>
      <c r="C1449" s="69" t="str">
        <f t="shared" si="285"/>
        <v/>
      </c>
      <c r="D1449" s="70" t="str">
        <f t="shared" si="279"/>
        <v/>
      </c>
      <c r="E1449" s="70" t="str">
        <f t="shared" si="280"/>
        <v/>
      </c>
      <c r="F1449" s="70" t="str">
        <f t="shared" si="281"/>
        <v/>
      </c>
      <c r="G1449" s="70" t="str">
        <f t="shared" si="282"/>
        <v/>
      </c>
      <c r="H1449" s="70" t="str">
        <f>IF(M1449=0,"",1+COUNTIF(会員コール!$A$1:$A$198,M1449))</f>
        <v/>
      </c>
      <c r="I1449" s="71"/>
      <c r="J1449" s="71" t="str">
        <f t="shared" si="283"/>
        <v/>
      </c>
      <c r="K1449" s="14"/>
      <c r="L1449" s="49"/>
      <c r="M1449">
        <f t="shared" si="284"/>
        <v>0</v>
      </c>
      <c r="N1449"/>
      <c r="O1449" s="1"/>
      <c r="P1449" s="2"/>
    </row>
    <row r="1450" spans="1:16">
      <c r="A1450" s="13"/>
      <c r="B1450" s="68" t="str">
        <f t="shared" si="278"/>
        <v/>
      </c>
      <c r="C1450" s="69" t="str">
        <f t="shared" si="285"/>
        <v/>
      </c>
      <c r="D1450" s="70" t="str">
        <f t="shared" si="279"/>
        <v/>
      </c>
      <c r="E1450" s="70" t="str">
        <f t="shared" si="280"/>
        <v/>
      </c>
      <c r="F1450" s="70" t="str">
        <f t="shared" si="281"/>
        <v/>
      </c>
      <c r="G1450" s="70" t="str">
        <f t="shared" si="282"/>
        <v/>
      </c>
      <c r="H1450" s="70" t="str">
        <f>IF(M1450=0,"",1+COUNTIF(会員コール!$A$1:$A$198,M1450))</f>
        <v/>
      </c>
      <c r="I1450" s="71"/>
      <c r="J1450" s="71" t="str">
        <f t="shared" si="283"/>
        <v/>
      </c>
      <c r="K1450" s="14"/>
      <c r="L1450" s="49"/>
      <c r="M1450">
        <f t="shared" si="284"/>
        <v>0</v>
      </c>
      <c r="N1450"/>
      <c r="O1450" s="1"/>
      <c r="P1450" s="2"/>
    </row>
    <row r="1451" spans="1:16">
      <c r="A1451" s="13"/>
      <c r="B1451" s="68" t="str">
        <f t="shared" si="278"/>
        <v/>
      </c>
      <c r="C1451" s="69" t="str">
        <f t="shared" si="285"/>
        <v/>
      </c>
      <c r="D1451" s="70" t="str">
        <f t="shared" si="279"/>
        <v/>
      </c>
      <c r="E1451" s="70" t="str">
        <f t="shared" si="280"/>
        <v/>
      </c>
      <c r="F1451" s="70" t="str">
        <f t="shared" si="281"/>
        <v/>
      </c>
      <c r="G1451" s="70" t="str">
        <f t="shared" si="282"/>
        <v/>
      </c>
      <c r="H1451" s="70" t="str">
        <f>IF(M1451=0,"",1+COUNTIF(会員コール!$A$1:$A$198,M1451))</f>
        <v/>
      </c>
      <c r="I1451" s="71"/>
      <c r="J1451" s="71" t="str">
        <f t="shared" si="283"/>
        <v/>
      </c>
      <c r="K1451" s="14"/>
      <c r="L1451" s="15"/>
      <c r="M1451">
        <f t="shared" si="284"/>
        <v>0</v>
      </c>
      <c r="N1451"/>
      <c r="O1451" s="1"/>
      <c r="P1451" s="2"/>
    </row>
    <row r="1452" spans="1:16">
      <c r="A1452" s="13"/>
      <c r="B1452" s="72" t="str">
        <f t="shared" si="278"/>
        <v/>
      </c>
      <c r="C1452" s="69" t="str">
        <f t="shared" si="285"/>
        <v/>
      </c>
      <c r="D1452" s="73" t="str">
        <f t="shared" si="279"/>
        <v/>
      </c>
      <c r="E1452" s="73" t="str">
        <f t="shared" si="280"/>
        <v/>
      </c>
      <c r="F1452" s="73" t="str">
        <f t="shared" si="281"/>
        <v/>
      </c>
      <c r="G1452" s="73" t="str">
        <f t="shared" si="282"/>
        <v/>
      </c>
      <c r="H1452" s="73" t="str">
        <f>IF(M1452=0,"",1+COUNTIF(会員コール!$A$1:$A$198,M1452))</f>
        <v/>
      </c>
      <c r="I1452" s="74"/>
      <c r="J1452" s="74" t="str">
        <f t="shared" si="283"/>
        <v/>
      </c>
      <c r="K1452" s="14"/>
      <c r="L1452" s="15"/>
      <c r="M1452">
        <f t="shared" si="284"/>
        <v>0</v>
      </c>
      <c r="N1452"/>
      <c r="O1452" s="1"/>
      <c r="P1452" s="2"/>
    </row>
    <row r="1453" spans="1:16">
      <c r="A1453" s="13"/>
      <c r="B1453" s="68" t="str">
        <f t="shared" si="278"/>
        <v/>
      </c>
      <c r="C1453" s="69" t="str">
        <f t="shared" si="285"/>
        <v/>
      </c>
      <c r="D1453" s="70" t="str">
        <f t="shared" si="279"/>
        <v/>
      </c>
      <c r="E1453" s="70" t="str">
        <f t="shared" si="280"/>
        <v/>
      </c>
      <c r="F1453" s="70" t="str">
        <f t="shared" si="281"/>
        <v/>
      </c>
      <c r="G1453" s="70" t="str">
        <f t="shared" si="282"/>
        <v/>
      </c>
      <c r="H1453" s="70" t="str">
        <f>IF(M1453=0,"",1+COUNTIF(会員コール!$A$1:$A$198,M1453))</f>
        <v/>
      </c>
      <c r="I1453" s="71"/>
      <c r="J1453" s="71" t="str">
        <f t="shared" si="283"/>
        <v/>
      </c>
      <c r="K1453" s="14"/>
      <c r="L1453" s="15"/>
      <c r="M1453">
        <f t="shared" si="284"/>
        <v>0</v>
      </c>
      <c r="N1453"/>
      <c r="O1453" s="1"/>
      <c r="P1453" s="2"/>
    </row>
    <row r="1454" spans="1:16">
      <c r="A1454" s="13">
        <v>20</v>
      </c>
      <c r="B1454" s="68" t="str">
        <f t="shared" si="278"/>
        <v/>
      </c>
      <c r="C1454" s="69" t="str">
        <f t="shared" si="285"/>
        <v/>
      </c>
      <c r="D1454" s="70" t="str">
        <f t="shared" si="279"/>
        <v/>
      </c>
      <c r="E1454" s="70" t="str">
        <f t="shared" si="280"/>
        <v/>
      </c>
      <c r="F1454" s="70" t="str">
        <f t="shared" si="281"/>
        <v/>
      </c>
      <c r="G1454" s="70" t="str">
        <f t="shared" si="282"/>
        <v/>
      </c>
      <c r="H1454" s="70" t="str">
        <f>IF(M1454=0,"",1+COUNTIF(会員コール!$A$1:$A$198,M1454))</f>
        <v/>
      </c>
      <c r="I1454" s="71"/>
      <c r="J1454" s="71" t="str">
        <f t="shared" si="283"/>
        <v/>
      </c>
      <c r="K1454" s="14"/>
      <c r="L1454" s="15"/>
      <c r="M1454">
        <f t="shared" si="284"/>
        <v>0</v>
      </c>
      <c r="N1454"/>
      <c r="O1454" s="1"/>
      <c r="P1454" s="2"/>
    </row>
    <row r="1455" spans="1:16">
      <c r="A1455" s="13"/>
      <c r="B1455" s="68" t="str">
        <f t="shared" si="278"/>
        <v/>
      </c>
      <c r="C1455" s="69" t="str">
        <f t="shared" si="285"/>
        <v/>
      </c>
      <c r="D1455" s="70" t="str">
        <f t="shared" si="279"/>
        <v/>
      </c>
      <c r="E1455" s="70" t="str">
        <f t="shared" si="280"/>
        <v/>
      </c>
      <c r="F1455" s="70" t="str">
        <f t="shared" si="281"/>
        <v/>
      </c>
      <c r="G1455" s="70" t="str">
        <f t="shared" si="282"/>
        <v/>
      </c>
      <c r="H1455" s="70" t="str">
        <f>IF(M1455=0,"",1+COUNTIF(会員コール!$A$1:$A$198,M1455))</f>
        <v/>
      </c>
      <c r="I1455" s="71"/>
      <c r="J1455" s="71" t="str">
        <f t="shared" si="283"/>
        <v/>
      </c>
      <c r="K1455" s="14"/>
      <c r="L1455" s="15"/>
      <c r="M1455">
        <f t="shared" si="284"/>
        <v>0</v>
      </c>
      <c r="N1455"/>
      <c r="O1455" s="1"/>
      <c r="P1455" s="2"/>
    </row>
    <row r="1456" spans="1:16">
      <c r="A1456" s="13"/>
      <c r="B1456" s="68" t="str">
        <f t="shared" si="278"/>
        <v/>
      </c>
      <c r="C1456" s="69" t="str">
        <f t="shared" si="285"/>
        <v/>
      </c>
      <c r="D1456" s="70" t="str">
        <f t="shared" si="279"/>
        <v/>
      </c>
      <c r="E1456" s="70" t="str">
        <f t="shared" si="280"/>
        <v/>
      </c>
      <c r="F1456" s="70" t="str">
        <f t="shared" si="281"/>
        <v/>
      </c>
      <c r="G1456" s="70" t="str">
        <f t="shared" si="282"/>
        <v/>
      </c>
      <c r="H1456" s="70" t="str">
        <f>IF(M1456=0,"",1+COUNTIF(会員コール!$A$1:$A$198,M1456))</f>
        <v/>
      </c>
      <c r="I1456" s="71"/>
      <c r="J1456" s="71" t="str">
        <f t="shared" si="283"/>
        <v/>
      </c>
      <c r="K1456" s="14"/>
      <c r="L1456" s="15"/>
      <c r="M1456">
        <f t="shared" si="284"/>
        <v>0</v>
      </c>
      <c r="N1456"/>
      <c r="O1456" s="1"/>
      <c r="P1456" s="2"/>
    </row>
    <row r="1457" spans="1:16">
      <c r="A1457" s="13"/>
      <c r="B1457" s="68" t="str">
        <f t="shared" si="278"/>
        <v/>
      </c>
      <c r="C1457" s="69" t="str">
        <f t="shared" si="285"/>
        <v/>
      </c>
      <c r="D1457" s="70" t="str">
        <f t="shared" si="279"/>
        <v/>
      </c>
      <c r="E1457" s="70" t="str">
        <f t="shared" si="280"/>
        <v/>
      </c>
      <c r="F1457" s="70" t="str">
        <f t="shared" si="281"/>
        <v/>
      </c>
      <c r="G1457" s="70" t="str">
        <f t="shared" si="282"/>
        <v/>
      </c>
      <c r="H1457" s="70" t="str">
        <f>IF(M1457=0,"",1+COUNTIF(会員コール!$A$1:$A$198,M1457))</f>
        <v/>
      </c>
      <c r="I1457" s="71"/>
      <c r="J1457" s="71" t="str">
        <f t="shared" si="283"/>
        <v/>
      </c>
      <c r="K1457" s="14"/>
      <c r="L1457" s="15"/>
      <c r="M1457">
        <f t="shared" si="284"/>
        <v>0</v>
      </c>
      <c r="N1457"/>
      <c r="O1457" s="1"/>
      <c r="P1457" s="2"/>
    </row>
    <row r="1458" spans="1:16">
      <c r="A1458" s="13"/>
      <c r="B1458" s="68" t="str">
        <f t="shared" si="278"/>
        <v/>
      </c>
      <c r="C1458" s="69" t="str">
        <f t="shared" si="285"/>
        <v/>
      </c>
      <c r="D1458" s="70" t="str">
        <f t="shared" si="279"/>
        <v/>
      </c>
      <c r="E1458" s="70" t="str">
        <f t="shared" si="280"/>
        <v/>
      </c>
      <c r="F1458" s="70" t="str">
        <f t="shared" si="281"/>
        <v/>
      </c>
      <c r="G1458" s="70" t="str">
        <f t="shared" si="282"/>
        <v/>
      </c>
      <c r="H1458" s="70" t="str">
        <f>IF(M1458=0,"",1+COUNTIF(会員コール!$A$1:$A$198,M1458))</f>
        <v/>
      </c>
      <c r="I1458" s="71"/>
      <c r="J1458" s="71" t="str">
        <f t="shared" si="283"/>
        <v/>
      </c>
      <c r="K1458" s="14"/>
      <c r="L1458" s="15"/>
      <c r="M1458">
        <f t="shared" si="284"/>
        <v>0</v>
      </c>
      <c r="N1458"/>
      <c r="O1458" s="1"/>
      <c r="P1458" s="2"/>
    </row>
    <row r="1459" spans="1:16">
      <c r="A1459" s="13">
        <v>25</v>
      </c>
      <c r="B1459" s="68" t="str">
        <f t="shared" si="278"/>
        <v/>
      </c>
      <c r="C1459" s="69" t="str">
        <f t="shared" si="285"/>
        <v/>
      </c>
      <c r="D1459" s="70" t="str">
        <f t="shared" si="279"/>
        <v/>
      </c>
      <c r="E1459" s="70" t="str">
        <f t="shared" si="280"/>
        <v/>
      </c>
      <c r="F1459" s="70" t="str">
        <f t="shared" si="281"/>
        <v/>
      </c>
      <c r="G1459" s="70" t="str">
        <f t="shared" si="282"/>
        <v/>
      </c>
      <c r="H1459" s="70" t="str">
        <f>IF(M1459=0,"",1+COUNTIF(会員コール!$A$1:$A$198,M1459))</f>
        <v/>
      </c>
      <c r="I1459" s="71"/>
      <c r="J1459" s="71" t="str">
        <f t="shared" si="283"/>
        <v/>
      </c>
      <c r="K1459" s="14"/>
      <c r="L1459" s="15"/>
      <c r="M1459">
        <f t="shared" si="284"/>
        <v>0</v>
      </c>
      <c r="N1459"/>
      <c r="O1459" s="1"/>
      <c r="P1459" s="2"/>
    </row>
    <row r="1460" spans="1:16">
      <c r="A1460" s="13"/>
      <c r="B1460" s="72" t="str">
        <f t="shared" si="278"/>
        <v/>
      </c>
      <c r="C1460" s="69" t="str">
        <f t="shared" si="285"/>
        <v/>
      </c>
      <c r="D1460" s="73" t="str">
        <f t="shared" si="279"/>
        <v/>
      </c>
      <c r="E1460" s="73" t="str">
        <f t="shared" si="280"/>
        <v/>
      </c>
      <c r="F1460" s="73" t="str">
        <f t="shared" si="281"/>
        <v/>
      </c>
      <c r="G1460" s="73" t="str">
        <f t="shared" si="282"/>
        <v/>
      </c>
      <c r="H1460" s="73" t="str">
        <f>IF(M1460=0,"",1+COUNTIF(会員コール!$A$1:$A$198,M1460))</f>
        <v/>
      </c>
      <c r="I1460" s="74"/>
      <c r="J1460" s="74" t="str">
        <f t="shared" si="283"/>
        <v/>
      </c>
      <c r="K1460" s="14"/>
      <c r="L1460" s="15"/>
      <c r="M1460">
        <f t="shared" si="284"/>
        <v>0</v>
      </c>
      <c r="N1460"/>
      <c r="O1460" s="1"/>
      <c r="P1460" s="2"/>
    </row>
    <row r="1461" spans="1:16">
      <c r="A1461" s="13"/>
      <c r="B1461" s="68" t="str">
        <f t="shared" si="278"/>
        <v/>
      </c>
      <c r="C1461" s="69" t="str">
        <f t="shared" si="285"/>
        <v/>
      </c>
      <c r="D1461" s="70" t="str">
        <f t="shared" si="279"/>
        <v/>
      </c>
      <c r="E1461" s="70" t="str">
        <f t="shared" si="280"/>
        <v/>
      </c>
      <c r="F1461" s="70" t="str">
        <f t="shared" si="281"/>
        <v/>
      </c>
      <c r="G1461" s="70" t="str">
        <f t="shared" si="282"/>
        <v/>
      </c>
      <c r="H1461" s="70" t="str">
        <f>IF(M1461=0,"",1+COUNTIF(会員コール!$A$1:$A$198,M1461))</f>
        <v/>
      </c>
      <c r="I1461" s="71"/>
      <c r="J1461" s="71" t="str">
        <f t="shared" si="283"/>
        <v/>
      </c>
      <c r="K1461" s="14"/>
      <c r="L1461" s="15"/>
      <c r="M1461">
        <f t="shared" si="284"/>
        <v>0</v>
      </c>
      <c r="N1461"/>
      <c r="O1461" s="1"/>
      <c r="P1461" s="2"/>
    </row>
    <row r="1462" spans="1:16">
      <c r="A1462" s="13"/>
      <c r="B1462" s="72" t="str">
        <f t="shared" si="278"/>
        <v/>
      </c>
      <c r="C1462" s="69" t="str">
        <f t="shared" si="285"/>
        <v/>
      </c>
      <c r="D1462" s="73" t="str">
        <f t="shared" si="279"/>
        <v/>
      </c>
      <c r="E1462" s="73" t="str">
        <f t="shared" si="280"/>
        <v/>
      </c>
      <c r="F1462" s="73" t="str">
        <f t="shared" si="281"/>
        <v/>
      </c>
      <c r="G1462" s="73" t="str">
        <f t="shared" si="282"/>
        <v/>
      </c>
      <c r="H1462" s="73" t="str">
        <f>IF(M1462=0,"",1+COUNTIF(会員コール!$A$1:$A$198,M1462))</f>
        <v/>
      </c>
      <c r="I1462" s="74"/>
      <c r="J1462" s="74" t="str">
        <f t="shared" si="283"/>
        <v/>
      </c>
      <c r="K1462" s="14"/>
      <c r="L1462" s="15"/>
      <c r="M1462">
        <f t="shared" si="284"/>
        <v>0</v>
      </c>
      <c r="N1462"/>
      <c r="O1462" s="1"/>
      <c r="P1462" s="2"/>
    </row>
    <row r="1463" spans="1:16">
      <c r="A1463" s="13"/>
      <c r="B1463" s="68" t="str">
        <f t="shared" si="278"/>
        <v/>
      </c>
      <c r="C1463" s="69" t="str">
        <f t="shared" si="285"/>
        <v/>
      </c>
      <c r="D1463" s="70" t="str">
        <f t="shared" si="279"/>
        <v/>
      </c>
      <c r="E1463" s="70" t="str">
        <f t="shared" si="280"/>
        <v/>
      </c>
      <c r="F1463" s="70" t="str">
        <f t="shared" si="281"/>
        <v/>
      </c>
      <c r="G1463" s="70" t="str">
        <f t="shared" si="282"/>
        <v/>
      </c>
      <c r="H1463" s="70" t="str">
        <f>IF(M1463=0,"",1+COUNTIF(会員コール!$A$1:$A$198,M1463))</f>
        <v/>
      </c>
      <c r="I1463" s="71"/>
      <c r="J1463" s="71" t="str">
        <f t="shared" si="283"/>
        <v/>
      </c>
      <c r="K1463" s="14"/>
      <c r="L1463" s="15"/>
      <c r="M1463">
        <f t="shared" si="284"/>
        <v>0</v>
      </c>
      <c r="N1463"/>
      <c r="O1463" s="1"/>
      <c r="P1463" s="2"/>
    </row>
    <row r="1464" spans="1:16">
      <c r="A1464" s="13">
        <v>30</v>
      </c>
      <c r="B1464" s="72" t="str">
        <f t="shared" si="278"/>
        <v/>
      </c>
      <c r="C1464" s="69" t="str">
        <f t="shared" si="285"/>
        <v/>
      </c>
      <c r="D1464" s="73" t="str">
        <f t="shared" si="279"/>
        <v/>
      </c>
      <c r="E1464" s="73" t="str">
        <f t="shared" si="280"/>
        <v/>
      </c>
      <c r="F1464" s="73" t="str">
        <f t="shared" si="281"/>
        <v/>
      </c>
      <c r="G1464" s="73" t="str">
        <f t="shared" si="282"/>
        <v/>
      </c>
      <c r="H1464" s="73" t="str">
        <f>IF(M1464=0,"",1+COUNTIF(会員コール!$A$1:$A$198,M1464))</f>
        <v/>
      </c>
      <c r="I1464" s="74"/>
      <c r="J1464" s="74" t="str">
        <f t="shared" si="283"/>
        <v/>
      </c>
      <c r="K1464" s="14"/>
      <c r="L1464" s="15"/>
      <c r="M1464">
        <f t="shared" si="284"/>
        <v>0</v>
      </c>
      <c r="N1464"/>
      <c r="O1464" s="1"/>
      <c r="P1464" s="2"/>
    </row>
    <row r="1465" spans="1:16">
      <c r="A1465" s="13"/>
      <c r="B1465" s="68" t="str">
        <f t="shared" si="278"/>
        <v/>
      </c>
      <c r="C1465" s="69" t="str">
        <f t="shared" si="285"/>
        <v/>
      </c>
      <c r="D1465" s="70" t="str">
        <f t="shared" si="279"/>
        <v/>
      </c>
      <c r="E1465" s="70" t="str">
        <f t="shared" si="280"/>
        <v/>
      </c>
      <c r="F1465" s="70" t="str">
        <f t="shared" si="281"/>
        <v/>
      </c>
      <c r="G1465" s="70" t="str">
        <f t="shared" si="282"/>
        <v/>
      </c>
      <c r="H1465" s="70" t="str">
        <f>IF(M1465=0,"",1+COUNTIF(会員コール!$A$1:$A$198,M1465))</f>
        <v/>
      </c>
      <c r="I1465" s="71"/>
      <c r="J1465" s="71" t="str">
        <f t="shared" si="283"/>
        <v/>
      </c>
      <c r="K1465" s="14"/>
      <c r="L1465" s="15"/>
      <c r="M1465">
        <f t="shared" si="284"/>
        <v>0</v>
      </c>
      <c r="N1465"/>
      <c r="O1465" s="1"/>
      <c r="P1465" s="2"/>
    </row>
    <row r="1466" spans="1:16">
      <c r="A1466" s="13"/>
      <c r="B1466" s="72" t="str">
        <f t="shared" si="278"/>
        <v/>
      </c>
      <c r="C1466" s="69" t="str">
        <f t="shared" si="285"/>
        <v/>
      </c>
      <c r="D1466" s="73" t="str">
        <f t="shared" si="279"/>
        <v/>
      </c>
      <c r="E1466" s="73" t="str">
        <f t="shared" si="280"/>
        <v/>
      </c>
      <c r="F1466" s="73" t="str">
        <f t="shared" si="281"/>
        <v/>
      </c>
      <c r="G1466" s="73" t="str">
        <f t="shared" si="282"/>
        <v/>
      </c>
      <c r="H1466" s="73" t="str">
        <f>IF(M1466=0,"",1+COUNTIF(会員コール!$A$1:$A$198,M1466))</f>
        <v/>
      </c>
      <c r="I1466" s="74"/>
      <c r="J1466" s="74" t="str">
        <f t="shared" si="283"/>
        <v/>
      </c>
      <c r="K1466" s="14"/>
      <c r="L1466" s="15"/>
      <c r="M1466">
        <f t="shared" si="284"/>
        <v>0</v>
      </c>
      <c r="N1466"/>
      <c r="O1466" s="1"/>
      <c r="P1466" s="2"/>
    </row>
    <row r="1467" spans="1:16">
      <c r="A1467" s="13"/>
      <c r="B1467" s="68" t="str">
        <f t="shared" si="278"/>
        <v/>
      </c>
      <c r="C1467" s="69" t="str">
        <f t="shared" si="285"/>
        <v/>
      </c>
      <c r="D1467" s="70" t="str">
        <f t="shared" si="279"/>
        <v/>
      </c>
      <c r="E1467" s="70" t="str">
        <f t="shared" si="280"/>
        <v/>
      </c>
      <c r="F1467" s="70" t="str">
        <f t="shared" si="281"/>
        <v/>
      </c>
      <c r="G1467" s="70" t="str">
        <f t="shared" si="282"/>
        <v/>
      </c>
      <c r="H1467" s="70" t="str">
        <f>IF(M1467=0,"",1+COUNTIF(会員コール!$A$1:$A$198,M1467))</f>
        <v/>
      </c>
      <c r="I1467" s="71"/>
      <c r="J1467" s="71" t="str">
        <f t="shared" si="283"/>
        <v/>
      </c>
      <c r="K1467" s="14"/>
      <c r="L1467" s="15"/>
      <c r="M1467">
        <f t="shared" si="284"/>
        <v>0</v>
      </c>
      <c r="N1467"/>
      <c r="O1467" s="1"/>
      <c r="P1467" s="2"/>
    </row>
    <row r="1468" spans="1:16">
      <c r="A1468" s="13"/>
      <c r="B1468" s="72" t="str">
        <f t="shared" si="278"/>
        <v/>
      </c>
      <c r="C1468" s="69" t="str">
        <f t="shared" si="285"/>
        <v/>
      </c>
      <c r="D1468" s="73" t="str">
        <f t="shared" si="279"/>
        <v/>
      </c>
      <c r="E1468" s="73" t="str">
        <f t="shared" si="280"/>
        <v/>
      </c>
      <c r="F1468" s="73" t="str">
        <f t="shared" si="281"/>
        <v/>
      </c>
      <c r="G1468" s="73" t="str">
        <f t="shared" si="282"/>
        <v/>
      </c>
      <c r="H1468" s="73" t="str">
        <f>IF(M1468=0,"",1+COUNTIF(会員コール!$A$1:$A$198,M1468))</f>
        <v/>
      </c>
      <c r="I1468" s="74"/>
      <c r="J1468" s="74" t="str">
        <f t="shared" si="283"/>
        <v/>
      </c>
      <c r="K1468" s="14"/>
      <c r="L1468" s="15"/>
      <c r="M1468">
        <f t="shared" si="284"/>
        <v>0</v>
      </c>
      <c r="N1468"/>
      <c r="O1468" s="1"/>
      <c r="P1468" s="2"/>
    </row>
    <row r="1469" spans="1:16">
      <c r="A1469" s="13">
        <v>35</v>
      </c>
      <c r="B1469" s="68" t="str">
        <f t="shared" si="278"/>
        <v/>
      </c>
      <c r="C1469" s="69" t="str">
        <f t="shared" si="285"/>
        <v/>
      </c>
      <c r="D1469" s="70" t="str">
        <f t="shared" si="279"/>
        <v/>
      </c>
      <c r="E1469" s="70" t="str">
        <f t="shared" si="280"/>
        <v/>
      </c>
      <c r="F1469" s="70" t="str">
        <f t="shared" si="281"/>
        <v/>
      </c>
      <c r="G1469" s="70" t="str">
        <f t="shared" si="282"/>
        <v/>
      </c>
      <c r="H1469" s="70" t="str">
        <f>IF(M1469=0,"",1+COUNTIF(会員コール!$A$1:$A$198,M1469))</f>
        <v/>
      </c>
      <c r="I1469" s="71"/>
      <c r="J1469" s="71" t="str">
        <f t="shared" si="283"/>
        <v/>
      </c>
      <c r="K1469" s="14"/>
      <c r="L1469" s="15"/>
      <c r="M1469">
        <f t="shared" si="284"/>
        <v>0</v>
      </c>
      <c r="N1469"/>
      <c r="O1469" s="1"/>
      <c r="P1469" s="2"/>
    </row>
    <row r="1470" spans="1:16">
      <c r="A1470" s="13"/>
      <c r="B1470" s="72" t="str">
        <f t="shared" si="278"/>
        <v/>
      </c>
      <c r="C1470" s="69" t="str">
        <f t="shared" si="285"/>
        <v/>
      </c>
      <c r="D1470" s="73" t="str">
        <f t="shared" si="279"/>
        <v/>
      </c>
      <c r="E1470" s="73" t="str">
        <f t="shared" si="280"/>
        <v/>
      </c>
      <c r="F1470" s="73" t="str">
        <f t="shared" si="281"/>
        <v/>
      </c>
      <c r="G1470" s="73" t="str">
        <f t="shared" si="282"/>
        <v/>
      </c>
      <c r="H1470" s="73" t="str">
        <f>IF(M1470=0,"",1+COUNTIF(会員コール!$A$1:$A$198,M1470))</f>
        <v/>
      </c>
      <c r="I1470" s="74"/>
      <c r="J1470" s="74" t="str">
        <f t="shared" si="283"/>
        <v/>
      </c>
      <c r="K1470" s="14"/>
      <c r="L1470" s="15"/>
      <c r="M1470">
        <f t="shared" si="284"/>
        <v>0</v>
      </c>
      <c r="N1470"/>
      <c r="O1470" s="1"/>
      <c r="P1470" s="2"/>
    </row>
    <row r="1471" spans="1:16">
      <c r="A1471" s="13"/>
      <c r="B1471" s="68" t="str">
        <f t="shared" si="278"/>
        <v/>
      </c>
      <c r="C1471" s="69" t="str">
        <f t="shared" si="285"/>
        <v/>
      </c>
      <c r="D1471" s="70" t="str">
        <f t="shared" si="279"/>
        <v/>
      </c>
      <c r="E1471" s="70" t="str">
        <f t="shared" si="280"/>
        <v/>
      </c>
      <c r="F1471" s="70" t="str">
        <f t="shared" si="281"/>
        <v/>
      </c>
      <c r="G1471" s="70" t="str">
        <f t="shared" si="282"/>
        <v/>
      </c>
      <c r="H1471" s="70" t="str">
        <f>IF(M1471=0,"",1+COUNTIF(会員コール!$A$1:$A$198,M1471))</f>
        <v/>
      </c>
      <c r="I1471" s="71"/>
      <c r="J1471" s="71" t="str">
        <f t="shared" si="283"/>
        <v/>
      </c>
      <c r="K1471" s="14"/>
      <c r="L1471" s="15"/>
      <c r="M1471">
        <f t="shared" si="284"/>
        <v>0</v>
      </c>
      <c r="N1471"/>
      <c r="O1471" s="1"/>
      <c r="P1471" s="2"/>
    </row>
    <row r="1472" spans="1:16">
      <c r="A1472" s="13"/>
      <c r="B1472" s="72" t="str">
        <f t="shared" si="278"/>
        <v/>
      </c>
      <c r="C1472" s="69" t="str">
        <f t="shared" si="285"/>
        <v/>
      </c>
      <c r="D1472" s="73" t="str">
        <f t="shared" si="279"/>
        <v/>
      </c>
      <c r="E1472" s="73" t="str">
        <f t="shared" si="280"/>
        <v/>
      </c>
      <c r="F1472" s="73" t="str">
        <f t="shared" si="281"/>
        <v/>
      </c>
      <c r="G1472" s="73" t="str">
        <f t="shared" si="282"/>
        <v/>
      </c>
      <c r="H1472" s="73" t="str">
        <f>IF(M1472=0,"",1+COUNTIF(会員コール!$A$1:$A$198,M1472))</f>
        <v/>
      </c>
      <c r="I1472" s="74"/>
      <c r="J1472" s="74" t="str">
        <f t="shared" si="283"/>
        <v/>
      </c>
      <c r="K1472" s="14"/>
      <c r="L1472" s="15"/>
      <c r="M1472">
        <f t="shared" si="284"/>
        <v>0</v>
      </c>
      <c r="N1472"/>
      <c r="O1472" s="1"/>
      <c r="P1472" s="2"/>
    </row>
    <row r="1473" spans="1:20">
      <c r="A1473" s="13"/>
      <c r="B1473" s="68" t="str">
        <f t="shared" si="278"/>
        <v/>
      </c>
      <c r="C1473" s="69" t="str">
        <f t="shared" si="285"/>
        <v/>
      </c>
      <c r="D1473" s="70" t="str">
        <f t="shared" si="279"/>
        <v/>
      </c>
      <c r="E1473" s="70" t="str">
        <f t="shared" si="280"/>
        <v/>
      </c>
      <c r="F1473" s="70" t="str">
        <f t="shared" si="281"/>
        <v/>
      </c>
      <c r="G1473" s="70" t="str">
        <f t="shared" si="282"/>
        <v/>
      </c>
      <c r="H1473" s="70" t="str">
        <f>IF(M1473=0,"",1+COUNTIF(会員コール!$A$1:$A$198,M1473))</f>
        <v/>
      </c>
      <c r="I1473" s="71"/>
      <c r="J1473" s="71" t="str">
        <f t="shared" si="283"/>
        <v/>
      </c>
      <c r="K1473" s="14"/>
      <c r="L1473" s="15"/>
      <c r="M1473">
        <f t="shared" si="284"/>
        <v>0</v>
      </c>
      <c r="N1473"/>
      <c r="O1473" s="1"/>
      <c r="P1473" s="2"/>
    </row>
    <row r="1474" spans="1:20">
      <c r="A1474" s="13">
        <v>40</v>
      </c>
      <c r="B1474" s="72" t="str">
        <f t="shared" si="278"/>
        <v/>
      </c>
      <c r="C1474" s="69" t="str">
        <f t="shared" si="285"/>
        <v/>
      </c>
      <c r="D1474" s="73" t="str">
        <f t="shared" si="279"/>
        <v/>
      </c>
      <c r="E1474" s="73" t="str">
        <f t="shared" si="280"/>
        <v/>
      </c>
      <c r="F1474" s="73" t="str">
        <f t="shared" si="281"/>
        <v/>
      </c>
      <c r="G1474" s="73" t="str">
        <f t="shared" si="282"/>
        <v/>
      </c>
      <c r="H1474" s="73" t="str">
        <f>IF(M1474=0,"",1+COUNTIF(会員コール!$A$1:$A$198,M1474))</f>
        <v/>
      </c>
      <c r="I1474" s="74"/>
      <c r="J1474" s="74" t="str">
        <f t="shared" si="283"/>
        <v/>
      </c>
      <c r="K1474" s="14"/>
      <c r="L1474" s="15"/>
      <c r="M1474">
        <f t="shared" si="284"/>
        <v>0</v>
      </c>
      <c r="N1474"/>
      <c r="O1474" s="1"/>
      <c r="P1474" s="2"/>
    </row>
    <row r="1475" spans="1:20">
      <c r="A1475" s="13"/>
      <c r="B1475" s="68" t="str">
        <f t="shared" si="278"/>
        <v/>
      </c>
      <c r="C1475" s="69" t="str">
        <f t="shared" si="285"/>
        <v/>
      </c>
      <c r="D1475" s="70" t="str">
        <f t="shared" si="279"/>
        <v/>
      </c>
      <c r="E1475" s="70" t="str">
        <f t="shared" si="280"/>
        <v/>
      </c>
      <c r="F1475" s="70" t="str">
        <f t="shared" si="281"/>
        <v/>
      </c>
      <c r="G1475" s="70" t="str">
        <f t="shared" si="282"/>
        <v/>
      </c>
      <c r="H1475" s="70" t="str">
        <f>IF(M1475=0,"",1+COUNTIF(会員コール!$A$1:$A$198,M1475))</f>
        <v/>
      </c>
      <c r="I1475" s="71"/>
      <c r="J1475" s="71" t="str">
        <f t="shared" si="283"/>
        <v/>
      </c>
      <c r="K1475" s="14"/>
      <c r="L1475" s="15"/>
      <c r="M1475">
        <f t="shared" si="284"/>
        <v>0</v>
      </c>
      <c r="N1475"/>
      <c r="O1475" s="1"/>
      <c r="P1475" s="2"/>
    </row>
    <row r="1476" spans="1:20">
      <c r="A1476" s="13"/>
      <c r="B1476" s="68" t="str">
        <f t="shared" si="278"/>
        <v/>
      </c>
      <c r="C1476" s="69" t="str">
        <f t="shared" si="285"/>
        <v/>
      </c>
      <c r="D1476" s="70" t="str">
        <f t="shared" si="279"/>
        <v/>
      </c>
      <c r="E1476" s="70" t="str">
        <f t="shared" si="280"/>
        <v/>
      </c>
      <c r="F1476" s="70" t="str">
        <f t="shared" si="281"/>
        <v/>
      </c>
      <c r="G1476" s="70" t="str">
        <f t="shared" si="282"/>
        <v/>
      </c>
      <c r="H1476" s="70" t="str">
        <f>IF(M1476=0,"",1+COUNTIF(会員コール!$A$1:$A$198,M1476))</f>
        <v/>
      </c>
      <c r="I1476" s="71"/>
      <c r="J1476" s="71" t="str">
        <f t="shared" si="283"/>
        <v/>
      </c>
      <c r="K1476" s="14"/>
      <c r="L1476" s="15"/>
      <c r="M1476">
        <f t="shared" si="284"/>
        <v>0</v>
      </c>
      <c r="N1476"/>
      <c r="O1476" s="1"/>
      <c r="P1476" s="2"/>
    </row>
    <row r="1477" spans="1:20">
      <c r="A1477" s="13"/>
      <c r="B1477" s="72" t="str">
        <f t="shared" si="278"/>
        <v/>
      </c>
      <c r="C1477" s="69" t="str">
        <f t="shared" si="285"/>
        <v/>
      </c>
      <c r="D1477" s="73" t="str">
        <f t="shared" si="279"/>
        <v/>
      </c>
      <c r="E1477" s="73" t="str">
        <f t="shared" si="280"/>
        <v/>
      </c>
      <c r="F1477" s="73" t="str">
        <f t="shared" si="281"/>
        <v/>
      </c>
      <c r="G1477" s="73" t="str">
        <f t="shared" si="282"/>
        <v/>
      </c>
      <c r="H1477" s="73" t="str">
        <f>IF(M1477=0,"",1+COUNTIF(会員コール!$A$1:$A$198,M1477))</f>
        <v/>
      </c>
      <c r="I1477" s="74"/>
      <c r="J1477" s="74" t="str">
        <f t="shared" si="283"/>
        <v/>
      </c>
      <c r="K1477" s="14"/>
      <c r="L1477" s="15"/>
      <c r="M1477">
        <f t="shared" si="284"/>
        <v>0</v>
      </c>
      <c r="N1477"/>
      <c r="O1477" s="1"/>
      <c r="P1477" s="2"/>
    </row>
    <row r="1478" spans="1:20">
      <c r="A1478" s="13"/>
      <c r="B1478" s="68" t="str">
        <f t="shared" si="278"/>
        <v/>
      </c>
      <c r="C1478" s="69" t="str">
        <f t="shared" si="285"/>
        <v/>
      </c>
      <c r="D1478" s="70" t="str">
        <f t="shared" si="279"/>
        <v/>
      </c>
      <c r="E1478" s="70" t="str">
        <f t="shared" si="280"/>
        <v/>
      </c>
      <c r="F1478" s="70" t="str">
        <f t="shared" si="281"/>
        <v/>
      </c>
      <c r="G1478" s="70" t="str">
        <f t="shared" si="282"/>
        <v/>
      </c>
      <c r="H1478" s="70" t="str">
        <f>IF(M1478=0,"",1+COUNTIF(会員コール!$A$1:$A$198,M1478))</f>
        <v/>
      </c>
      <c r="I1478" s="71"/>
      <c r="J1478" s="71" t="str">
        <f t="shared" si="283"/>
        <v/>
      </c>
      <c r="K1478" s="14"/>
      <c r="L1478" s="15"/>
      <c r="M1478">
        <f t="shared" si="284"/>
        <v>0</v>
      </c>
      <c r="N1478"/>
      <c r="O1478" s="1"/>
      <c r="P1478" s="2"/>
    </row>
    <row r="1479" spans="1:20">
      <c r="A1479" s="13">
        <v>45</v>
      </c>
      <c r="B1479" s="72" t="str">
        <f t="shared" si="278"/>
        <v/>
      </c>
      <c r="C1479" s="69" t="str">
        <f t="shared" si="285"/>
        <v/>
      </c>
      <c r="D1479" s="73" t="str">
        <f t="shared" si="279"/>
        <v/>
      </c>
      <c r="E1479" s="73" t="str">
        <f t="shared" si="280"/>
        <v/>
      </c>
      <c r="F1479" s="73" t="str">
        <f t="shared" si="281"/>
        <v/>
      </c>
      <c r="G1479" s="73" t="str">
        <f t="shared" si="282"/>
        <v/>
      </c>
      <c r="H1479" s="73" t="str">
        <f>IF(M1479=0,"",1+COUNTIF(会員コール!$A$1:$A$198,M1479))</f>
        <v/>
      </c>
      <c r="I1479" s="74"/>
      <c r="J1479" s="74" t="str">
        <f t="shared" si="283"/>
        <v/>
      </c>
      <c r="K1479" s="14"/>
      <c r="L1479" s="15"/>
      <c r="M1479">
        <f t="shared" si="284"/>
        <v>0</v>
      </c>
      <c r="N1479"/>
      <c r="O1479" s="1"/>
      <c r="P1479" s="2"/>
    </row>
    <row r="1480" spans="1:20">
      <c r="A1480" s="13"/>
      <c r="B1480" s="68" t="str">
        <f t="shared" si="278"/>
        <v/>
      </c>
      <c r="C1480" s="69" t="str">
        <f t="shared" si="285"/>
        <v/>
      </c>
      <c r="D1480" s="70" t="str">
        <f t="shared" si="279"/>
        <v/>
      </c>
      <c r="E1480" s="70" t="str">
        <f t="shared" si="280"/>
        <v/>
      </c>
      <c r="F1480" s="70" t="str">
        <f t="shared" si="281"/>
        <v/>
      </c>
      <c r="G1480" s="70" t="str">
        <f t="shared" si="282"/>
        <v/>
      </c>
      <c r="H1480" s="70" t="str">
        <f>IF(M1480=0,"",1+COUNTIF(会員コール!$A$1:$A$198,M1480))</f>
        <v/>
      </c>
      <c r="I1480" s="71"/>
      <c r="J1480" s="71" t="str">
        <f t="shared" si="283"/>
        <v/>
      </c>
      <c r="K1480" s="14"/>
      <c r="L1480" s="15"/>
      <c r="M1480">
        <f t="shared" si="284"/>
        <v>0</v>
      </c>
      <c r="N1480"/>
      <c r="O1480" s="1"/>
      <c r="P1480" s="2"/>
    </row>
    <row r="1481" spans="1:20">
      <c r="A1481" s="13"/>
      <c r="B1481" s="72" t="str">
        <f t="shared" si="278"/>
        <v/>
      </c>
      <c r="C1481" s="69" t="str">
        <f t="shared" si="285"/>
        <v/>
      </c>
      <c r="D1481" s="73" t="str">
        <f t="shared" si="279"/>
        <v/>
      </c>
      <c r="E1481" s="73" t="str">
        <f t="shared" si="280"/>
        <v/>
      </c>
      <c r="F1481" s="73" t="str">
        <f t="shared" si="281"/>
        <v/>
      </c>
      <c r="G1481" s="73" t="str">
        <f t="shared" si="282"/>
        <v/>
      </c>
      <c r="H1481" s="73" t="str">
        <f>IF(M1481=0,"",1+COUNTIF(会員コール!$A$1:$A$198,M1481))</f>
        <v/>
      </c>
      <c r="I1481" s="74"/>
      <c r="J1481" s="74" t="str">
        <f t="shared" si="283"/>
        <v/>
      </c>
      <c r="K1481" s="14"/>
      <c r="L1481" s="15"/>
      <c r="M1481">
        <f t="shared" si="284"/>
        <v>0</v>
      </c>
      <c r="N1481"/>
      <c r="O1481" s="1"/>
      <c r="P1481" s="2"/>
    </row>
    <row r="1482" spans="1:20">
      <c r="A1482" s="13"/>
      <c r="B1482" s="68" t="str">
        <f t="shared" si="278"/>
        <v/>
      </c>
      <c r="C1482" s="69" t="str">
        <f t="shared" si="285"/>
        <v/>
      </c>
      <c r="D1482" s="70" t="str">
        <f t="shared" si="279"/>
        <v/>
      </c>
      <c r="E1482" s="70" t="str">
        <f t="shared" si="280"/>
        <v/>
      </c>
      <c r="F1482" s="70" t="str">
        <f t="shared" si="281"/>
        <v/>
      </c>
      <c r="G1482" s="70" t="str">
        <f t="shared" si="282"/>
        <v/>
      </c>
      <c r="H1482" s="70" t="str">
        <f>IF(M1482=0,"",1+COUNTIF(会員コール!$A$1:$A$198,M1482))</f>
        <v/>
      </c>
      <c r="I1482" s="71"/>
      <c r="J1482" s="71" t="str">
        <f t="shared" si="283"/>
        <v/>
      </c>
      <c r="K1482" s="14"/>
      <c r="L1482" s="15"/>
      <c r="M1482">
        <f t="shared" si="284"/>
        <v>0</v>
      </c>
      <c r="N1482"/>
      <c r="O1482" s="1"/>
      <c r="P1482" s="2"/>
    </row>
    <row r="1483" spans="1:20">
      <c r="A1483" s="13"/>
      <c r="B1483" s="68" t="str">
        <f t="shared" si="278"/>
        <v/>
      </c>
      <c r="C1483" s="69" t="str">
        <f t="shared" si="285"/>
        <v/>
      </c>
      <c r="D1483" s="70" t="str">
        <f t="shared" si="279"/>
        <v/>
      </c>
      <c r="E1483" s="70" t="str">
        <f t="shared" si="280"/>
        <v/>
      </c>
      <c r="F1483" s="70" t="str">
        <f t="shared" si="281"/>
        <v/>
      </c>
      <c r="G1483" s="70" t="str">
        <f t="shared" si="282"/>
        <v/>
      </c>
      <c r="H1483" s="70" t="str">
        <f>IF(M1483=0,"",1+COUNTIF(会員コール!$A$1:$A$198,M1483))</f>
        <v/>
      </c>
      <c r="I1483" s="71"/>
      <c r="J1483" s="71" t="str">
        <f t="shared" si="283"/>
        <v/>
      </c>
      <c r="K1483" s="14"/>
      <c r="L1483" s="15"/>
      <c r="M1483">
        <f t="shared" si="284"/>
        <v>0</v>
      </c>
      <c r="N1483"/>
      <c r="O1483" s="1"/>
      <c r="P1483" s="2"/>
    </row>
    <row r="1484" spans="1:20">
      <c r="A1484" s="13">
        <v>50</v>
      </c>
      <c r="B1484" s="75" t="str">
        <f t="shared" si="278"/>
        <v/>
      </c>
      <c r="C1484" s="76" t="str">
        <f>IF(P1484="","",LEFT(P1484,6))</f>
        <v/>
      </c>
      <c r="D1484" s="77" t="str">
        <f t="shared" si="279"/>
        <v/>
      </c>
      <c r="E1484" s="77" t="str">
        <f t="shared" si="280"/>
        <v/>
      </c>
      <c r="F1484" s="77" t="str">
        <f t="shared" si="281"/>
        <v/>
      </c>
      <c r="G1484" s="77" t="str">
        <f t="shared" si="282"/>
        <v/>
      </c>
      <c r="H1484" s="77" t="str">
        <f>IF(M1484=0,"",1+COUNTIF(会員コール!$A$1:$A$198,M1484))</f>
        <v/>
      </c>
      <c r="I1484" s="78"/>
      <c r="J1484" s="78" t="str">
        <f t="shared" si="283"/>
        <v/>
      </c>
      <c r="K1484" s="14"/>
      <c r="L1484" s="15"/>
      <c r="M1484">
        <f t="shared" si="284"/>
        <v>0</v>
      </c>
      <c r="N1484"/>
      <c r="O1484" s="1"/>
      <c r="P1484" s="2"/>
    </row>
    <row r="1485" spans="1:20">
      <c r="A1485" s="13"/>
      <c r="B1485" s="166" t="s">
        <v>7</v>
      </c>
      <c r="C1485" s="167"/>
      <c r="D1485" s="24">
        <f>50-COUNTBLANK(D1435:D1484)</f>
        <v>0</v>
      </c>
      <c r="E1485" s="20"/>
      <c r="F1485" s="21" t="s">
        <v>7</v>
      </c>
      <c r="G1485" s="19"/>
      <c r="H1485" s="25">
        <f>SUM(H1435:H1484)</f>
        <v>0</v>
      </c>
      <c r="I1485" s="22"/>
      <c r="J1485" s="22"/>
      <c r="K1485" s="14"/>
      <c r="L1485" s="15"/>
      <c r="N1485"/>
      <c r="O1485" s="1"/>
      <c r="P1485" s="2"/>
    </row>
    <row r="1486" spans="1:20" ht="14.25">
      <c r="A1486" s="8"/>
      <c r="B1486" s="168" t="s">
        <v>9</v>
      </c>
      <c r="C1486" s="168"/>
      <c r="D1486" s="168"/>
      <c r="E1486" s="62" t="s">
        <v>135</v>
      </c>
      <c r="F1486" s="50">
        <f>基本データ入力!$B$6</f>
        <v>2016</v>
      </c>
      <c r="G1486" s="169" t="str">
        <f>基本データ入力!$B$4</f>
        <v>第13回　JARL横須賀ｸﾗﾌﾞﾏﾗｿﾝｺﾝﾃｽﾄ</v>
      </c>
      <c r="H1486" s="169"/>
      <c r="I1486" s="169"/>
      <c r="J1486" s="169"/>
      <c r="K1486" s="10"/>
      <c r="L1486" s="8"/>
      <c r="M1486" s="8"/>
      <c r="N1486" s="9"/>
      <c r="O1486" s="8"/>
      <c r="P1486" s="8"/>
      <c r="Q1486" s="8"/>
      <c r="R1486" s="8"/>
      <c r="S1486" s="8"/>
      <c r="T1486" s="8"/>
    </row>
    <row r="1487" spans="1:20">
      <c r="A1487" s="8"/>
      <c r="B1487" s="170" t="s">
        <v>10</v>
      </c>
      <c r="C1487" s="170"/>
      <c r="D1487" s="47" t="str">
        <f>基本データ入力!$B$8</f>
        <v>JA1QRZ</v>
      </c>
      <c r="E1487" s="52" t="s">
        <v>136</v>
      </c>
      <c r="F1487" s="47" t="s">
        <v>287</v>
      </c>
      <c r="G1487" s="171" t="s">
        <v>137</v>
      </c>
      <c r="H1487" s="171"/>
      <c r="I1487" s="171"/>
      <c r="J1487" s="53" t="s">
        <v>408</v>
      </c>
      <c r="K1487" s="10"/>
      <c r="L1487" s="8"/>
      <c r="M1487" s="8"/>
      <c r="N1487" s="9"/>
      <c r="O1487" s="8"/>
      <c r="P1487" s="8"/>
      <c r="Q1487" s="8"/>
      <c r="R1487" s="8"/>
      <c r="S1487" s="8"/>
      <c r="T1487" s="8"/>
    </row>
    <row r="1488" spans="1:20">
      <c r="B1488" s="88" t="s">
        <v>11</v>
      </c>
      <c r="C1488" s="91" t="s">
        <v>411</v>
      </c>
      <c r="D1488" s="88" t="s">
        <v>12</v>
      </c>
      <c r="E1488" s="172" t="s">
        <v>13</v>
      </c>
      <c r="F1488" s="172"/>
      <c r="G1488" s="88" t="s">
        <v>14</v>
      </c>
      <c r="H1488" s="17" t="s">
        <v>15</v>
      </c>
      <c r="I1488" s="88" t="s">
        <v>16</v>
      </c>
      <c r="J1488" s="88" t="s">
        <v>17</v>
      </c>
      <c r="L1488" s="173" t="s">
        <v>134</v>
      </c>
      <c r="M1488" s="174"/>
      <c r="N1488" s="165" t="s">
        <v>31</v>
      </c>
      <c r="O1488" s="165"/>
      <c r="P1488" s="165"/>
      <c r="Q1488" s="165"/>
      <c r="R1488" s="165"/>
      <c r="S1488" s="165"/>
      <c r="T1488" s="165"/>
    </row>
    <row r="1489" spans="1:20">
      <c r="B1489" s="88" t="s">
        <v>8</v>
      </c>
      <c r="C1489" s="91" t="s">
        <v>412</v>
      </c>
      <c r="D1489" s="88" t="s">
        <v>0</v>
      </c>
      <c r="E1489" s="88" t="s">
        <v>1</v>
      </c>
      <c r="F1489" s="88" t="s">
        <v>2</v>
      </c>
      <c r="G1489" s="88" t="s">
        <v>3</v>
      </c>
      <c r="H1489" s="17" t="s">
        <v>4</v>
      </c>
      <c r="I1489" s="88" t="s">
        <v>5</v>
      </c>
      <c r="J1489" s="88" t="s">
        <v>6</v>
      </c>
      <c r="K1489" s="4"/>
      <c r="L1489" s="175"/>
      <c r="M1489" s="176"/>
      <c r="N1489" s="89" t="s">
        <v>33</v>
      </c>
      <c r="O1489" s="89" t="s">
        <v>34</v>
      </c>
      <c r="P1489" s="89" t="s">
        <v>35</v>
      </c>
      <c r="Q1489" s="89" t="s">
        <v>36</v>
      </c>
      <c r="R1489" s="89" t="s">
        <v>37</v>
      </c>
      <c r="S1489" s="89" t="s">
        <v>38</v>
      </c>
      <c r="T1489" s="89" t="s">
        <v>39</v>
      </c>
    </row>
    <row r="1490" spans="1:20">
      <c r="A1490" s="13">
        <v>1</v>
      </c>
      <c r="B1490" s="64" t="str">
        <f t="shared" ref="B1490:B1539" si="286">IF(O1490="","",O1490)</f>
        <v/>
      </c>
      <c r="C1490" s="65" t="str">
        <f>IF(P1490="","",LEFT(P1490,6))</f>
        <v/>
      </c>
      <c r="D1490" s="66" t="str">
        <f t="shared" ref="D1490:D1539" si="287">IF(N1490="","",N1490)</f>
        <v/>
      </c>
      <c r="E1490" s="66" t="str">
        <f t="shared" ref="E1490:E1539" si="288">IF(Q1490="","",Q1490)</f>
        <v/>
      </c>
      <c r="F1490" s="66" t="str">
        <f t="shared" ref="F1490:F1539" si="289">IF(R1490="","",R1490)</f>
        <v/>
      </c>
      <c r="G1490" s="66" t="str">
        <f t="shared" ref="G1490:G1539" si="290">IF(H1490="","",IF(H1490=1,"","M"))</f>
        <v/>
      </c>
      <c r="H1490" s="66" t="str">
        <f>IF(M1490=0,"",1+COUNTIF(会員コール!$A$1:$A$198,M1490))</f>
        <v/>
      </c>
      <c r="I1490" s="67"/>
      <c r="J1490" s="67" t="str">
        <f t="shared" ref="J1490:J1539" si="291">IF(T1490="","",T1490)</f>
        <v/>
      </c>
      <c r="K1490" s="14"/>
      <c r="L1490" s="49"/>
      <c r="M1490">
        <f t="shared" ref="M1490:M1539" si="292">IF(MID(N1490,6,1)="/",LEFT(N1490,5),IF(MID(N1490,7,1)="/",LEFT(N1490,6),N1490))</f>
        <v>0</v>
      </c>
      <c r="N1490"/>
      <c r="O1490" s="1"/>
      <c r="P1490" s="2"/>
    </row>
    <row r="1491" spans="1:20">
      <c r="A1491" s="13"/>
      <c r="B1491" s="68" t="str">
        <f t="shared" si="286"/>
        <v/>
      </c>
      <c r="C1491" s="69" t="str">
        <f>IF(P1491="","",LEFT(P1491,6))</f>
        <v/>
      </c>
      <c r="D1491" s="70" t="str">
        <f t="shared" si="287"/>
        <v/>
      </c>
      <c r="E1491" s="70" t="str">
        <f t="shared" si="288"/>
        <v/>
      </c>
      <c r="F1491" s="70" t="str">
        <f t="shared" si="289"/>
        <v/>
      </c>
      <c r="G1491" s="70" t="str">
        <f t="shared" si="290"/>
        <v/>
      </c>
      <c r="H1491" s="70" t="str">
        <f>IF(M1491=0,"",1+COUNTIF(会員コール!$A$1:$A$198,M1491))</f>
        <v/>
      </c>
      <c r="I1491" s="71"/>
      <c r="J1491" s="71" t="str">
        <f t="shared" si="291"/>
        <v/>
      </c>
      <c r="K1491" s="14"/>
      <c r="L1491" s="49"/>
      <c r="M1491">
        <f t="shared" si="292"/>
        <v>0</v>
      </c>
      <c r="N1491"/>
      <c r="O1491" s="1"/>
      <c r="P1491" s="2"/>
    </row>
    <row r="1492" spans="1:20">
      <c r="A1492" s="13"/>
      <c r="B1492" s="68" t="str">
        <f t="shared" si="286"/>
        <v/>
      </c>
      <c r="C1492" s="69" t="str">
        <f t="shared" ref="C1492:C1538" si="293">IF(P1492="","",LEFT(P1492,6))</f>
        <v/>
      </c>
      <c r="D1492" s="70" t="str">
        <f t="shared" si="287"/>
        <v/>
      </c>
      <c r="E1492" s="70" t="str">
        <f t="shared" si="288"/>
        <v/>
      </c>
      <c r="F1492" s="70" t="str">
        <f t="shared" si="289"/>
        <v/>
      </c>
      <c r="G1492" s="70" t="str">
        <f t="shared" si="290"/>
        <v/>
      </c>
      <c r="H1492" s="70" t="str">
        <f>IF(M1492=0,"",1+COUNTIF(会員コール!$A$1:$A$198,M1492))</f>
        <v/>
      </c>
      <c r="I1492" s="71"/>
      <c r="J1492" s="71" t="str">
        <f t="shared" si="291"/>
        <v/>
      </c>
      <c r="K1492" s="14"/>
      <c r="L1492" s="49"/>
      <c r="M1492">
        <f t="shared" si="292"/>
        <v>0</v>
      </c>
      <c r="N1492"/>
      <c r="O1492" s="1"/>
      <c r="P1492" s="2"/>
    </row>
    <row r="1493" spans="1:20">
      <c r="A1493" s="13"/>
      <c r="B1493" s="68" t="str">
        <f t="shared" si="286"/>
        <v/>
      </c>
      <c r="C1493" s="69" t="str">
        <f t="shared" si="293"/>
        <v/>
      </c>
      <c r="D1493" s="70" t="str">
        <f t="shared" si="287"/>
        <v/>
      </c>
      <c r="E1493" s="70" t="str">
        <f t="shared" si="288"/>
        <v/>
      </c>
      <c r="F1493" s="70" t="str">
        <f t="shared" si="289"/>
        <v/>
      </c>
      <c r="G1493" s="70" t="str">
        <f t="shared" si="290"/>
        <v/>
      </c>
      <c r="H1493" s="70" t="str">
        <f>IF(M1493=0,"",1+COUNTIF(会員コール!$A$1:$A$198,M1493))</f>
        <v/>
      </c>
      <c r="I1493" s="71"/>
      <c r="J1493" s="71" t="str">
        <f t="shared" si="291"/>
        <v/>
      </c>
      <c r="K1493" s="14"/>
      <c r="L1493" s="49"/>
      <c r="M1493">
        <f t="shared" si="292"/>
        <v>0</v>
      </c>
      <c r="N1493"/>
      <c r="O1493" s="1"/>
      <c r="P1493" s="2"/>
    </row>
    <row r="1494" spans="1:20">
      <c r="A1494" s="13">
        <v>5</v>
      </c>
      <c r="B1494" s="68" t="str">
        <f t="shared" si="286"/>
        <v/>
      </c>
      <c r="C1494" s="69" t="str">
        <f t="shared" si="293"/>
        <v/>
      </c>
      <c r="D1494" s="70" t="str">
        <f t="shared" si="287"/>
        <v/>
      </c>
      <c r="E1494" s="70" t="str">
        <f t="shared" si="288"/>
        <v/>
      </c>
      <c r="F1494" s="70" t="str">
        <f t="shared" si="289"/>
        <v/>
      </c>
      <c r="G1494" s="70" t="str">
        <f t="shared" si="290"/>
        <v/>
      </c>
      <c r="H1494" s="70" t="str">
        <f>IF(M1494=0,"",1+COUNTIF(会員コール!$A$1:$A$198,M1494))</f>
        <v/>
      </c>
      <c r="I1494" s="71"/>
      <c r="J1494" s="71" t="str">
        <f t="shared" si="291"/>
        <v/>
      </c>
      <c r="K1494" s="14"/>
      <c r="L1494" s="49"/>
      <c r="M1494">
        <f t="shared" si="292"/>
        <v>0</v>
      </c>
      <c r="N1494"/>
      <c r="O1494" s="1"/>
      <c r="P1494" s="2"/>
    </row>
    <row r="1495" spans="1:20">
      <c r="A1495" s="13"/>
      <c r="B1495" s="68" t="str">
        <f t="shared" si="286"/>
        <v/>
      </c>
      <c r="C1495" s="69" t="str">
        <f t="shared" si="293"/>
        <v/>
      </c>
      <c r="D1495" s="70" t="str">
        <f t="shared" si="287"/>
        <v/>
      </c>
      <c r="E1495" s="70" t="str">
        <f t="shared" si="288"/>
        <v/>
      </c>
      <c r="F1495" s="70" t="str">
        <f t="shared" si="289"/>
        <v/>
      </c>
      <c r="G1495" s="70" t="str">
        <f t="shared" si="290"/>
        <v/>
      </c>
      <c r="H1495" s="70" t="str">
        <f>IF(M1495=0,"",1+COUNTIF(会員コール!$A$1:$A$198,M1495))</f>
        <v/>
      </c>
      <c r="I1495" s="71"/>
      <c r="J1495" s="71" t="str">
        <f t="shared" si="291"/>
        <v/>
      </c>
      <c r="K1495" s="14"/>
      <c r="L1495" s="49"/>
      <c r="M1495">
        <f t="shared" si="292"/>
        <v>0</v>
      </c>
      <c r="N1495"/>
      <c r="O1495" s="1"/>
      <c r="P1495" s="2"/>
    </row>
    <row r="1496" spans="1:20">
      <c r="A1496" s="13"/>
      <c r="B1496" s="68" t="str">
        <f t="shared" si="286"/>
        <v/>
      </c>
      <c r="C1496" s="69" t="str">
        <f t="shared" si="293"/>
        <v/>
      </c>
      <c r="D1496" s="70" t="str">
        <f t="shared" si="287"/>
        <v/>
      </c>
      <c r="E1496" s="70" t="str">
        <f t="shared" si="288"/>
        <v/>
      </c>
      <c r="F1496" s="70" t="str">
        <f t="shared" si="289"/>
        <v/>
      </c>
      <c r="G1496" s="70" t="str">
        <f t="shared" si="290"/>
        <v/>
      </c>
      <c r="H1496" s="70" t="str">
        <f>IF(M1496=0,"",1+COUNTIF(会員コール!$A$1:$A$198,M1496))</f>
        <v/>
      </c>
      <c r="I1496" s="71"/>
      <c r="J1496" s="71" t="str">
        <f t="shared" si="291"/>
        <v/>
      </c>
      <c r="K1496" s="14"/>
      <c r="L1496" s="49"/>
      <c r="M1496">
        <f t="shared" si="292"/>
        <v>0</v>
      </c>
      <c r="N1496"/>
      <c r="O1496" s="1"/>
      <c r="P1496" s="2"/>
    </row>
    <row r="1497" spans="1:20">
      <c r="A1497" s="13"/>
      <c r="B1497" s="68" t="str">
        <f t="shared" si="286"/>
        <v/>
      </c>
      <c r="C1497" s="69" t="str">
        <f t="shared" si="293"/>
        <v/>
      </c>
      <c r="D1497" s="70" t="str">
        <f t="shared" si="287"/>
        <v/>
      </c>
      <c r="E1497" s="70" t="str">
        <f t="shared" si="288"/>
        <v/>
      </c>
      <c r="F1497" s="70" t="str">
        <f t="shared" si="289"/>
        <v/>
      </c>
      <c r="G1497" s="70" t="str">
        <f t="shared" si="290"/>
        <v/>
      </c>
      <c r="H1497" s="70" t="str">
        <f>IF(M1497=0,"",1+COUNTIF(会員コール!$A$1:$A$198,M1497))</f>
        <v/>
      </c>
      <c r="I1497" s="71"/>
      <c r="J1497" s="71" t="str">
        <f t="shared" si="291"/>
        <v/>
      </c>
      <c r="K1497" s="14"/>
      <c r="L1497" s="49"/>
      <c r="M1497">
        <f t="shared" si="292"/>
        <v>0</v>
      </c>
      <c r="N1497"/>
      <c r="O1497" s="1"/>
      <c r="P1497" s="2"/>
    </row>
    <row r="1498" spans="1:20">
      <c r="A1498" s="13"/>
      <c r="B1498" s="68" t="str">
        <f t="shared" si="286"/>
        <v/>
      </c>
      <c r="C1498" s="69" t="str">
        <f t="shared" si="293"/>
        <v/>
      </c>
      <c r="D1498" s="70" t="str">
        <f t="shared" si="287"/>
        <v/>
      </c>
      <c r="E1498" s="70" t="str">
        <f t="shared" si="288"/>
        <v/>
      </c>
      <c r="F1498" s="70" t="str">
        <f t="shared" si="289"/>
        <v/>
      </c>
      <c r="G1498" s="70" t="str">
        <f t="shared" si="290"/>
        <v/>
      </c>
      <c r="H1498" s="70" t="str">
        <f>IF(M1498=0,"",1+COUNTIF(会員コール!$A$1:$A$198,M1498))</f>
        <v/>
      </c>
      <c r="I1498" s="71"/>
      <c r="J1498" s="71" t="str">
        <f t="shared" si="291"/>
        <v/>
      </c>
      <c r="K1498" s="14"/>
      <c r="L1498" s="49"/>
      <c r="M1498">
        <f t="shared" si="292"/>
        <v>0</v>
      </c>
      <c r="N1498"/>
      <c r="O1498" s="1"/>
      <c r="P1498" s="2"/>
    </row>
    <row r="1499" spans="1:20">
      <c r="A1499" s="13">
        <v>10</v>
      </c>
      <c r="B1499" s="68" t="str">
        <f t="shared" si="286"/>
        <v/>
      </c>
      <c r="C1499" s="69" t="str">
        <f t="shared" si="293"/>
        <v/>
      </c>
      <c r="D1499" s="70" t="str">
        <f t="shared" si="287"/>
        <v/>
      </c>
      <c r="E1499" s="70" t="str">
        <f t="shared" si="288"/>
        <v/>
      </c>
      <c r="F1499" s="70" t="str">
        <f t="shared" si="289"/>
        <v/>
      </c>
      <c r="G1499" s="70" t="str">
        <f t="shared" si="290"/>
        <v/>
      </c>
      <c r="H1499" s="70" t="str">
        <f>IF(M1499=0,"",1+COUNTIF(会員コール!$A$1:$A$198,M1499))</f>
        <v/>
      </c>
      <c r="I1499" s="71"/>
      <c r="J1499" s="71" t="str">
        <f t="shared" si="291"/>
        <v/>
      </c>
      <c r="K1499" s="14"/>
      <c r="L1499" s="49"/>
      <c r="M1499">
        <f t="shared" si="292"/>
        <v>0</v>
      </c>
      <c r="N1499"/>
      <c r="O1499" s="1"/>
      <c r="P1499" s="2"/>
    </row>
    <row r="1500" spans="1:20">
      <c r="A1500" s="13"/>
      <c r="B1500" s="68" t="str">
        <f t="shared" si="286"/>
        <v/>
      </c>
      <c r="C1500" s="69" t="str">
        <f t="shared" si="293"/>
        <v/>
      </c>
      <c r="D1500" s="70" t="str">
        <f t="shared" si="287"/>
        <v/>
      </c>
      <c r="E1500" s="70" t="str">
        <f t="shared" si="288"/>
        <v/>
      </c>
      <c r="F1500" s="70" t="str">
        <f t="shared" si="289"/>
        <v/>
      </c>
      <c r="G1500" s="70" t="str">
        <f t="shared" si="290"/>
        <v/>
      </c>
      <c r="H1500" s="70" t="str">
        <f>IF(M1500=0,"",1+COUNTIF(会員コール!$A$1:$A$198,M1500))</f>
        <v/>
      </c>
      <c r="I1500" s="71"/>
      <c r="J1500" s="71" t="str">
        <f t="shared" si="291"/>
        <v/>
      </c>
      <c r="K1500" s="14"/>
      <c r="L1500" s="49"/>
      <c r="M1500">
        <f t="shared" si="292"/>
        <v>0</v>
      </c>
      <c r="N1500"/>
      <c r="O1500" s="1"/>
      <c r="P1500" s="2"/>
    </row>
    <row r="1501" spans="1:20">
      <c r="A1501" s="13"/>
      <c r="B1501" s="68" t="str">
        <f t="shared" si="286"/>
        <v/>
      </c>
      <c r="C1501" s="69" t="str">
        <f t="shared" si="293"/>
        <v/>
      </c>
      <c r="D1501" s="70" t="str">
        <f t="shared" si="287"/>
        <v/>
      </c>
      <c r="E1501" s="70" t="str">
        <f t="shared" si="288"/>
        <v/>
      </c>
      <c r="F1501" s="70" t="str">
        <f t="shared" si="289"/>
        <v/>
      </c>
      <c r="G1501" s="70" t="str">
        <f t="shared" si="290"/>
        <v/>
      </c>
      <c r="H1501" s="70" t="str">
        <f>IF(M1501=0,"",1+COUNTIF(会員コール!$A$1:$A$198,M1501))</f>
        <v/>
      </c>
      <c r="I1501" s="71"/>
      <c r="J1501" s="71" t="str">
        <f t="shared" si="291"/>
        <v/>
      </c>
      <c r="K1501" s="14"/>
      <c r="L1501" s="49"/>
      <c r="M1501">
        <f t="shared" si="292"/>
        <v>0</v>
      </c>
      <c r="N1501"/>
      <c r="O1501" s="1"/>
      <c r="P1501" s="2"/>
    </row>
    <row r="1502" spans="1:20">
      <c r="A1502" s="13"/>
      <c r="B1502" s="68" t="str">
        <f t="shared" si="286"/>
        <v/>
      </c>
      <c r="C1502" s="69" t="str">
        <f t="shared" si="293"/>
        <v/>
      </c>
      <c r="D1502" s="70" t="str">
        <f t="shared" si="287"/>
        <v/>
      </c>
      <c r="E1502" s="70" t="str">
        <f t="shared" si="288"/>
        <v/>
      </c>
      <c r="F1502" s="70" t="str">
        <f t="shared" si="289"/>
        <v/>
      </c>
      <c r="G1502" s="70" t="str">
        <f t="shared" si="290"/>
        <v/>
      </c>
      <c r="H1502" s="70" t="str">
        <f>IF(M1502=0,"",1+COUNTIF(会員コール!$A$1:$A$198,M1502))</f>
        <v/>
      </c>
      <c r="I1502" s="71"/>
      <c r="J1502" s="71" t="str">
        <f t="shared" si="291"/>
        <v/>
      </c>
      <c r="K1502" s="14"/>
      <c r="L1502" s="49"/>
      <c r="M1502">
        <f t="shared" si="292"/>
        <v>0</v>
      </c>
      <c r="N1502"/>
      <c r="O1502" s="1"/>
      <c r="P1502" s="2"/>
    </row>
    <row r="1503" spans="1:20">
      <c r="A1503" s="13"/>
      <c r="B1503" s="68" t="str">
        <f t="shared" si="286"/>
        <v/>
      </c>
      <c r="C1503" s="69" t="str">
        <f t="shared" si="293"/>
        <v/>
      </c>
      <c r="D1503" s="70" t="str">
        <f t="shared" si="287"/>
        <v/>
      </c>
      <c r="E1503" s="70" t="str">
        <f t="shared" si="288"/>
        <v/>
      </c>
      <c r="F1503" s="70" t="str">
        <f t="shared" si="289"/>
        <v/>
      </c>
      <c r="G1503" s="70" t="str">
        <f t="shared" si="290"/>
        <v/>
      </c>
      <c r="H1503" s="70" t="str">
        <f>IF(M1503=0,"",1+COUNTIF(会員コール!$A$1:$A$198,M1503))</f>
        <v/>
      </c>
      <c r="I1503" s="71"/>
      <c r="J1503" s="71" t="str">
        <f t="shared" si="291"/>
        <v/>
      </c>
      <c r="K1503" s="14"/>
      <c r="L1503" s="49"/>
      <c r="M1503">
        <f t="shared" si="292"/>
        <v>0</v>
      </c>
      <c r="N1503"/>
      <c r="O1503" s="1"/>
      <c r="P1503" s="2"/>
    </row>
    <row r="1504" spans="1:20">
      <c r="A1504" s="13">
        <v>15</v>
      </c>
      <c r="B1504" s="68" t="str">
        <f t="shared" si="286"/>
        <v/>
      </c>
      <c r="C1504" s="69" t="str">
        <f t="shared" si="293"/>
        <v/>
      </c>
      <c r="D1504" s="70" t="str">
        <f t="shared" si="287"/>
        <v/>
      </c>
      <c r="E1504" s="70" t="str">
        <f t="shared" si="288"/>
        <v/>
      </c>
      <c r="F1504" s="70" t="str">
        <f t="shared" si="289"/>
        <v/>
      </c>
      <c r="G1504" s="70" t="str">
        <f t="shared" si="290"/>
        <v/>
      </c>
      <c r="H1504" s="70" t="str">
        <f>IF(M1504=0,"",1+COUNTIF(会員コール!$A$1:$A$198,M1504))</f>
        <v/>
      </c>
      <c r="I1504" s="71"/>
      <c r="J1504" s="71" t="str">
        <f t="shared" si="291"/>
        <v/>
      </c>
      <c r="K1504" s="14"/>
      <c r="L1504" s="49"/>
      <c r="M1504">
        <f t="shared" si="292"/>
        <v>0</v>
      </c>
      <c r="N1504"/>
      <c r="O1504" s="1"/>
      <c r="P1504" s="2"/>
    </row>
    <row r="1505" spans="1:16">
      <c r="A1505" s="13"/>
      <c r="B1505" s="68" t="str">
        <f t="shared" si="286"/>
        <v/>
      </c>
      <c r="C1505" s="69" t="str">
        <f t="shared" si="293"/>
        <v/>
      </c>
      <c r="D1505" s="70" t="str">
        <f t="shared" si="287"/>
        <v/>
      </c>
      <c r="E1505" s="70" t="str">
        <f t="shared" si="288"/>
        <v/>
      </c>
      <c r="F1505" s="70" t="str">
        <f t="shared" si="289"/>
        <v/>
      </c>
      <c r="G1505" s="70" t="str">
        <f t="shared" si="290"/>
        <v/>
      </c>
      <c r="H1505" s="70" t="str">
        <f>IF(M1505=0,"",1+COUNTIF(会員コール!$A$1:$A$198,M1505))</f>
        <v/>
      </c>
      <c r="I1505" s="71"/>
      <c r="J1505" s="71" t="str">
        <f t="shared" si="291"/>
        <v/>
      </c>
      <c r="K1505" s="14"/>
      <c r="L1505" s="49"/>
      <c r="M1505">
        <f t="shared" si="292"/>
        <v>0</v>
      </c>
      <c r="N1505"/>
      <c r="O1505" s="1"/>
      <c r="P1505" s="2"/>
    </row>
    <row r="1506" spans="1:16">
      <c r="A1506" s="13"/>
      <c r="B1506" s="68" t="str">
        <f t="shared" si="286"/>
        <v/>
      </c>
      <c r="C1506" s="69" t="str">
        <f t="shared" si="293"/>
        <v/>
      </c>
      <c r="D1506" s="70" t="str">
        <f t="shared" si="287"/>
        <v/>
      </c>
      <c r="E1506" s="70" t="str">
        <f t="shared" si="288"/>
        <v/>
      </c>
      <c r="F1506" s="70" t="str">
        <f t="shared" si="289"/>
        <v/>
      </c>
      <c r="G1506" s="70" t="str">
        <f t="shared" si="290"/>
        <v/>
      </c>
      <c r="H1506" s="70" t="str">
        <f>IF(M1506=0,"",1+COUNTIF(会員コール!$A$1:$A$198,M1506))</f>
        <v/>
      </c>
      <c r="I1506" s="71"/>
      <c r="J1506" s="71" t="str">
        <f t="shared" si="291"/>
        <v/>
      </c>
      <c r="K1506" s="14"/>
      <c r="L1506" s="15"/>
      <c r="M1506">
        <f t="shared" si="292"/>
        <v>0</v>
      </c>
      <c r="N1506"/>
      <c r="O1506" s="1"/>
      <c r="P1506" s="2"/>
    </row>
    <row r="1507" spans="1:16">
      <c r="A1507" s="13"/>
      <c r="B1507" s="72" t="str">
        <f t="shared" si="286"/>
        <v/>
      </c>
      <c r="C1507" s="69" t="str">
        <f t="shared" si="293"/>
        <v/>
      </c>
      <c r="D1507" s="73" t="str">
        <f t="shared" si="287"/>
        <v/>
      </c>
      <c r="E1507" s="73" t="str">
        <f t="shared" si="288"/>
        <v/>
      </c>
      <c r="F1507" s="73" t="str">
        <f t="shared" si="289"/>
        <v/>
      </c>
      <c r="G1507" s="73" t="str">
        <f t="shared" si="290"/>
        <v/>
      </c>
      <c r="H1507" s="73" t="str">
        <f>IF(M1507=0,"",1+COUNTIF(会員コール!$A$1:$A$198,M1507))</f>
        <v/>
      </c>
      <c r="I1507" s="74"/>
      <c r="J1507" s="74" t="str">
        <f t="shared" si="291"/>
        <v/>
      </c>
      <c r="K1507" s="14"/>
      <c r="L1507" s="15"/>
      <c r="M1507">
        <f t="shared" si="292"/>
        <v>0</v>
      </c>
      <c r="N1507"/>
      <c r="O1507" s="1"/>
      <c r="P1507" s="2"/>
    </row>
    <row r="1508" spans="1:16">
      <c r="A1508" s="13"/>
      <c r="B1508" s="68" t="str">
        <f t="shared" si="286"/>
        <v/>
      </c>
      <c r="C1508" s="69" t="str">
        <f t="shared" si="293"/>
        <v/>
      </c>
      <c r="D1508" s="70" t="str">
        <f t="shared" si="287"/>
        <v/>
      </c>
      <c r="E1508" s="70" t="str">
        <f t="shared" si="288"/>
        <v/>
      </c>
      <c r="F1508" s="70" t="str">
        <f t="shared" si="289"/>
        <v/>
      </c>
      <c r="G1508" s="70" t="str">
        <f t="shared" si="290"/>
        <v/>
      </c>
      <c r="H1508" s="70" t="str">
        <f>IF(M1508=0,"",1+COUNTIF(会員コール!$A$1:$A$198,M1508))</f>
        <v/>
      </c>
      <c r="I1508" s="71"/>
      <c r="J1508" s="71" t="str">
        <f t="shared" si="291"/>
        <v/>
      </c>
      <c r="K1508" s="14"/>
      <c r="L1508" s="15"/>
      <c r="M1508">
        <f t="shared" si="292"/>
        <v>0</v>
      </c>
      <c r="N1508"/>
      <c r="O1508" s="1"/>
      <c r="P1508" s="2"/>
    </row>
    <row r="1509" spans="1:16">
      <c r="A1509" s="13">
        <v>20</v>
      </c>
      <c r="B1509" s="68" t="str">
        <f t="shared" si="286"/>
        <v/>
      </c>
      <c r="C1509" s="69" t="str">
        <f t="shared" si="293"/>
        <v/>
      </c>
      <c r="D1509" s="70" t="str">
        <f t="shared" si="287"/>
        <v/>
      </c>
      <c r="E1509" s="70" t="str">
        <f t="shared" si="288"/>
        <v/>
      </c>
      <c r="F1509" s="70" t="str">
        <f t="shared" si="289"/>
        <v/>
      </c>
      <c r="G1509" s="70" t="str">
        <f t="shared" si="290"/>
        <v/>
      </c>
      <c r="H1509" s="70" t="str">
        <f>IF(M1509=0,"",1+COUNTIF(会員コール!$A$1:$A$198,M1509))</f>
        <v/>
      </c>
      <c r="I1509" s="71"/>
      <c r="J1509" s="71" t="str">
        <f t="shared" si="291"/>
        <v/>
      </c>
      <c r="K1509" s="14"/>
      <c r="L1509" s="15"/>
      <c r="M1509">
        <f t="shared" si="292"/>
        <v>0</v>
      </c>
      <c r="N1509"/>
      <c r="O1509" s="1"/>
      <c r="P1509" s="2"/>
    </row>
    <row r="1510" spans="1:16">
      <c r="A1510" s="13"/>
      <c r="B1510" s="68" t="str">
        <f t="shared" si="286"/>
        <v/>
      </c>
      <c r="C1510" s="69" t="str">
        <f t="shared" si="293"/>
        <v/>
      </c>
      <c r="D1510" s="70" t="str">
        <f t="shared" si="287"/>
        <v/>
      </c>
      <c r="E1510" s="70" t="str">
        <f t="shared" si="288"/>
        <v/>
      </c>
      <c r="F1510" s="70" t="str">
        <f t="shared" si="289"/>
        <v/>
      </c>
      <c r="G1510" s="70" t="str">
        <f t="shared" si="290"/>
        <v/>
      </c>
      <c r="H1510" s="70" t="str">
        <f>IF(M1510=0,"",1+COUNTIF(会員コール!$A$1:$A$198,M1510))</f>
        <v/>
      </c>
      <c r="I1510" s="71"/>
      <c r="J1510" s="71" t="str">
        <f t="shared" si="291"/>
        <v/>
      </c>
      <c r="K1510" s="14"/>
      <c r="L1510" s="15"/>
      <c r="M1510">
        <f t="shared" si="292"/>
        <v>0</v>
      </c>
      <c r="N1510"/>
      <c r="O1510" s="1"/>
      <c r="P1510" s="2"/>
    </row>
    <row r="1511" spans="1:16">
      <c r="A1511" s="13"/>
      <c r="B1511" s="68" t="str">
        <f t="shared" si="286"/>
        <v/>
      </c>
      <c r="C1511" s="69" t="str">
        <f t="shared" si="293"/>
        <v/>
      </c>
      <c r="D1511" s="70" t="str">
        <f t="shared" si="287"/>
        <v/>
      </c>
      <c r="E1511" s="70" t="str">
        <f t="shared" si="288"/>
        <v/>
      </c>
      <c r="F1511" s="70" t="str">
        <f t="shared" si="289"/>
        <v/>
      </c>
      <c r="G1511" s="70" t="str">
        <f t="shared" si="290"/>
        <v/>
      </c>
      <c r="H1511" s="70" t="str">
        <f>IF(M1511=0,"",1+COUNTIF(会員コール!$A$1:$A$198,M1511))</f>
        <v/>
      </c>
      <c r="I1511" s="71"/>
      <c r="J1511" s="71" t="str">
        <f t="shared" si="291"/>
        <v/>
      </c>
      <c r="K1511" s="14"/>
      <c r="L1511" s="15"/>
      <c r="M1511">
        <f t="shared" si="292"/>
        <v>0</v>
      </c>
      <c r="N1511"/>
      <c r="O1511" s="1"/>
      <c r="P1511" s="2"/>
    </row>
    <row r="1512" spans="1:16">
      <c r="A1512" s="13"/>
      <c r="B1512" s="68" t="str">
        <f t="shared" si="286"/>
        <v/>
      </c>
      <c r="C1512" s="69" t="str">
        <f t="shared" si="293"/>
        <v/>
      </c>
      <c r="D1512" s="70" t="str">
        <f t="shared" si="287"/>
        <v/>
      </c>
      <c r="E1512" s="70" t="str">
        <f t="shared" si="288"/>
        <v/>
      </c>
      <c r="F1512" s="70" t="str">
        <f t="shared" si="289"/>
        <v/>
      </c>
      <c r="G1512" s="70" t="str">
        <f t="shared" si="290"/>
        <v/>
      </c>
      <c r="H1512" s="70" t="str">
        <f>IF(M1512=0,"",1+COUNTIF(会員コール!$A$1:$A$198,M1512))</f>
        <v/>
      </c>
      <c r="I1512" s="71"/>
      <c r="J1512" s="71" t="str">
        <f t="shared" si="291"/>
        <v/>
      </c>
      <c r="K1512" s="14"/>
      <c r="L1512" s="15"/>
      <c r="M1512">
        <f t="shared" si="292"/>
        <v>0</v>
      </c>
      <c r="N1512"/>
      <c r="O1512" s="1"/>
      <c r="P1512" s="2"/>
    </row>
    <row r="1513" spans="1:16">
      <c r="A1513" s="13"/>
      <c r="B1513" s="68" t="str">
        <f t="shared" si="286"/>
        <v/>
      </c>
      <c r="C1513" s="69" t="str">
        <f t="shared" si="293"/>
        <v/>
      </c>
      <c r="D1513" s="70" t="str">
        <f t="shared" si="287"/>
        <v/>
      </c>
      <c r="E1513" s="70" t="str">
        <f t="shared" si="288"/>
        <v/>
      </c>
      <c r="F1513" s="70" t="str">
        <f t="shared" si="289"/>
        <v/>
      </c>
      <c r="G1513" s="70" t="str">
        <f t="shared" si="290"/>
        <v/>
      </c>
      <c r="H1513" s="70" t="str">
        <f>IF(M1513=0,"",1+COUNTIF(会員コール!$A$1:$A$198,M1513))</f>
        <v/>
      </c>
      <c r="I1513" s="71"/>
      <c r="J1513" s="71" t="str">
        <f t="shared" si="291"/>
        <v/>
      </c>
      <c r="K1513" s="14"/>
      <c r="L1513" s="15"/>
      <c r="M1513">
        <f t="shared" si="292"/>
        <v>0</v>
      </c>
      <c r="N1513"/>
      <c r="O1513" s="1"/>
      <c r="P1513" s="2"/>
    </row>
    <row r="1514" spans="1:16">
      <c r="A1514" s="13">
        <v>25</v>
      </c>
      <c r="B1514" s="68" t="str">
        <f t="shared" si="286"/>
        <v/>
      </c>
      <c r="C1514" s="69" t="str">
        <f t="shared" si="293"/>
        <v/>
      </c>
      <c r="D1514" s="70" t="str">
        <f t="shared" si="287"/>
        <v/>
      </c>
      <c r="E1514" s="70" t="str">
        <f t="shared" si="288"/>
        <v/>
      </c>
      <c r="F1514" s="70" t="str">
        <f t="shared" si="289"/>
        <v/>
      </c>
      <c r="G1514" s="70" t="str">
        <f t="shared" si="290"/>
        <v/>
      </c>
      <c r="H1514" s="70" t="str">
        <f>IF(M1514=0,"",1+COUNTIF(会員コール!$A$1:$A$198,M1514))</f>
        <v/>
      </c>
      <c r="I1514" s="71"/>
      <c r="J1514" s="71" t="str">
        <f t="shared" si="291"/>
        <v/>
      </c>
      <c r="K1514" s="14"/>
      <c r="L1514" s="15"/>
      <c r="M1514">
        <f t="shared" si="292"/>
        <v>0</v>
      </c>
      <c r="N1514"/>
      <c r="O1514" s="1"/>
      <c r="P1514" s="2"/>
    </row>
    <row r="1515" spans="1:16">
      <c r="A1515" s="13"/>
      <c r="B1515" s="72" t="str">
        <f t="shared" si="286"/>
        <v/>
      </c>
      <c r="C1515" s="69" t="str">
        <f t="shared" si="293"/>
        <v/>
      </c>
      <c r="D1515" s="73" t="str">
        <f t="shared" si="287"/>
        <v/>
      </c>
      <c r="E1515" s="73" t="str">
        <f t="shared" si="288"/>
        <v/>
      </c>
      <c r="F1515" s="73" t="str">
        <f t="shared" si="289"/>
        <v/>
      </c>
      <c r="G1515" s="73" t="str">
        <f t="shared" si="290"/>
        <v/>
      </c>
      <c r="H1515" s="73" t="str">
        <f>IF(M1515=0,"",1+COUNTIF(会員コール!$A$1:$A$198,M1515))</f>
        <v/>
      </c>
      <c r="I1515" s="74"/>
      <c r="J1515" s="74" t="str">
        <f t="shared" si="291"/>
        <v/>
      </c>
      <c r="K1515" s="14"/>
      <c r="L1515" s="15"/>
      <c r="M1515">
        <f t="shared" si="292"/>
        <v>0</v>
      </c>
      <c r="N1515"/>
      <c r="O1515" s="1"/>
      <c r="P1515" s="2"/>
    </row>
    <row r="1516" spans="1:16">
      <c r="A1516" s="13"/>
      <c r="B1516" s="68" t="str">
        <f t="shared" si="286"/>
        <v/>
      </c>
      <c r="C1516" s="69" t="str">
        <f t="shared" si="293"/>
        <v/>
      </c>
      <c r="D1516" s="70" t="str">
        <f t="shared" si="287"/>
        <v/>
      </c>
      <c r="E1516" s="70" t="str">
        <f t="shared" si="288"/>
        <v/>
      </c>
      <c r="F1516" s="70" t="str">
        <f t="shared" si="289"/>
        <v/>
      </c>
      <c r="G1516" s="70" t="str">
        <f t="shared" si="290"/>
        <v/>
      </c>
      <c r="H1516" s="70" t="str">
        <f>IF(M1516=0,"",1+COUNTIF(会員コール!$A$1:$A$198,M1516))</f>
        <v/>
      </c>
      <c r="I1516" s="71"/>
      <c r="J1516" s="71" t="str">
        <f t="shared" si="291"/>
        <v/>
      </c>
      <c r="K1516" s="14"/>
      <c r="L1516" s="15"/>
      <c r="M1516">
        <f t="shared" si="292"/>
        <v>0</v>
      </c>
      <c r="N1516"/>
      <c r="O1516" s="1"/>
      <c r="P1516" s="2"/>
    </row>
    <row r="1517" spans="1:16">
      <c r="A1517" s="13"/>
      <c r="B1517" s="72" t="str">
        <f t="shared" si="286"/>
        <v/>
      </c>
      <c r="C1517" s="69" t="str">
        <f t="shared" si="293"/>
        <v/>
      </c>
      <c r="D1517" s="73" t="str">
        <f t="shared" si="287"/>
        <v/>
      </c>
      <c r="E1517" s="73" t="str">
        <f t="shared" si="288"/>
        <v/>
      </c>
      <c r="F1517" s="73" t="str">
        <f t="shared" si="289"/>
        <v/>
      </c>
      <c r="G1517" s="73" t="str">
        <f t="shared" si="290"/>
        <v/>
      </c>
      <c r="H1517" s="73" t="str">
        <f>IF(M1517=0,"",1+COUNTIF(会員コール!$A$1:$A$198,M1517))</f>
        <v/>
      </c>
      <c r="I1517" s="74"/>
      <c r="J1517" s="74" t="str">
        <f t="shared" si="291"/>
        <v/>
      </c>
      <c r="K1517" s="14"/>
      <c r="L1517" s="15"/>
      <c r="M1517">
        <f t="shared" si="292"/>
        <v>0</v>
      </c>
      <c r="N1517"/>
      <c r="O1517" s="1"/>
      <c r="P1517" s="2"/>
    </row>
    <row r="1518" spans="1:16">
      <c r="A1518" s="13"/>
      <c r="B1518" s="68" t="str">
        <f t="shared" si="286"/>
        <v/>
      </c>
      <c r="C1518" s="69" t="str">
        <f t="shared" si="293"/>
        <v/>
      </c>
      <c r="D1518" s="70" t="str">
        <f t="shared" si="287"/>
        <v/>
      </c>
      <c r="E1518" s="70" t="str">
        <f t="shared" si="288"/>
        <v/>
      </c>
      <c r="F1518" s="70" t="str">
        <f t="shared" si="289"/>
        <v/>
      </c>
      <c r="G1518" s="70" t="str">
        <f t="shared" si="290"/>
        <v/>
      </c>
      <c r="H1518" s="70" t="str">
        <f>IF(M1518=0,"",1+COUNTIF(会員コール!$A$1:$A$198,M1518))</f>
        <v/>
      </c>
      <c r="I1518" s="71"/>
      <c r="J1518" s="71" t="str">
        <f t="shared" si="291"/>
        <v/>
      </c>
      <c r="K1518" s="14"/>
      <c r="L1518" s="15"/>
      <c r="M1518">
        <f t="shared" si="292"/>
        <v>0</v>
      </c>
      <c r="N1518"/>
      <c r="O1518" s="1"/>
      <c r="P1518" s="2"/>
    </row>
    <row r="1519" spans="1:16">
      <c r="A1519" s="13">
        <v>30</v>
      </c>
      <c r="B1519" s="72" t="str">
        <f t="shared" si="286"/>
        <v/>
      </c>
      <c r="C1519" s="69" t="str">
        <f t="shared" si="293"/>
        <v/>
      </c>
      <c r="D1519" s="73" t="str">
        <f t="shared" si="287"/>
        <v/>
      </c>
      <c r="E1519" s="73" t="str">
        <f t="shared" si="288"/>
        <v/>
      </c>
      <c r="F1519" s="73" t="str">
        <f t="shared" si="289"/>
        <v/>
      </c>
      <c r="G1519" s="73" t="str">
        <f t="shared" si="290"/>
        <v/>
      </c>
      <c r="H1519" s="73" t="str">
        <f>IF(M1519=0,"",1+COUNTIF(会員コール!$A$1:$A$198,M1519))</f>
        <v/>
      </c>
      <c r="I1519" s="74"/>
      <c r="J1519" s="74" t="str">
        <f t="shared" si="291"/>
        <v/>
      </c>
      <c r="K1519" s="14"/>
      <c r="L1519" s="15"/>
      <c r="M1519">
        <f t="shared" si="292"/>
        <v>0</v>
      </c>
      <c r="N1519"/>
      <c r="O1519" s="1"/>
      <c r="P1519" s="2"/>
    </row>
    <row r="1520" spans="1:16">
      <c r="A1520" s="13"/>
      <c r="B1520" s="68" t="str">
        <f t="shared" si="286"/>
        <v/>
      </c>
      <c r="C1520" s="69" t="str">
        <f t="shared" si="293"/>
        <v/>
      </c>
      <c r="D1520" s="70" t="str">
        <f t="shared" si="287"/>
        <v/>
      </c>
      <c r="E1520" s="70" t="str">
        <f t="shared" si="288"/>
        <v/>
      </c>
      <c r="F1520" s="70" t="str">
        <f t="shared" si="289"/>
        <v/>
      </c>
      <c r="G1520" s="70" t="str">
        <f t="shared" si="290"/>
        <v/>
      </c>
      <c r="H1520" s="70" t="str">
        <f>IF(M1520=0,"",1+COUNTIF(会員コール!$A$1:$A$198,M1520))</f>
        <v/>
      </c>
      <c r="I1520" s="71"/>
      <c r="J1520" s="71" t="str">
        <f t="shared" si="291"/>
        <v/>
      </c>
      <c r="K1520" s="14"/>
      <c r="L1520" s="15"/>
      <c r="M1520">
        <f t="shared" si="292"/>
        <v>0</v>
      </c>
      <c r="N1520"/>
      <c r="O1520" s="1"/>
      <c r="P1520" s="2"/>
    </row>
    <row r="1521" spans="1:16">
      <c r="A1521" s="13"/>
      <c r="B1521" s="72" t="str">
        <f t="shared" si="286"/>
        <v/>
      </c>
      <c r="C1521" s="69" t="str">
        <f t="shared" si="293"/>
        <v/>
      </c>
      <c r="D1521" s="73" t="str">
        <f t="shared" si="287"/>
        <v/>
      </c>
      <c r="E1521" s="73" t="str">
        <f t="shared" si="288"/>
        <v/>
      </c>
      <c r="F1521" s="73" t="str">
        <f t="shared" si="289"/>
        <v/>
      </c>
      <c r="G1521" s="73" t="str">
        <f t="shared" si="290"/>
        <v/>
      </c>
      <c r="H1521" s="73" t="str">
        <f>IF(M1521=0,"",1+COUNTIF(会員コール!$A$1:$A$198,M1521))</f>
        <v/>
      </c>
      <c r="I1521" s="74"/>
      <c r="J1521" s="74" t="str">
        <f t="shared" si="291"/>
        <v/>
      </c>
      <c r="K1521" s="14"/>
      <c r="L1521" s="15"/>
      <c r="M1521">
        <f t="shared" si="292"/>
        <v>0</v>
      </c>
      <c r="N1521"/>
      <c r="O1521" s="1"/>
      <c r="P1521" s="2"/>
    </row>
    <row r="1522" spans="1:16">
      <c r="A1522" s="13"/>
      <c r="B1522" s="68" t="str">
        <f t="shared" si="286"/>
        <v/>
      </c>
      <c r="C1522" s="69" t="str">
        <f t="shared" si="293"/>
        <v/>
      </c>
      <c r="D1522" s="70" t="str">
        <f t="shared" si="287"/>
        <v/>
      </c>
      <c r="E1522" s="70" t="str">
        <f t="shared" si="288"/>
        <v/>
      </c>
      <c r="F1522" s="70" t="str">
        <f t="shared" si="289"/>
        <v/>
      </c>
      <c r="G1522" s="70" t="str">
        <f t="shared" si="290"/>
        <v/>
      </c>
      <c r="H1522" s="70" t="str">
        <f>IF(M1522=0,"",1+COUNTIF(会員コール!$A$1:$A$198,M1522))</f>
        <v/>
      </c>
      <c r="I1522" s="71"/>
      <c r="J1522" s="71" t="str">
        <f t="shared" si="291"/>
        <v/>
      </c>
      <c r="K1522" s="14"/>
      <c r="L1522" s="15"/>
      <c r="M1522">
        <f t="shared" si="292"/>
        <v>0</v>
      </c>
      <c r="N1522"/>
      <c r="O1522" s="1"/>
      <c r="P1522" s="2"/>
    </row>
    <row r="1523" spans="1:16">
      <c r="A1523" s="13"/>
      <c r="B1523" s="72" t="str">
        <f t="shared" si="286"/>
        <v/>
      </c>
      <c r="C1523" s="69" t="str">
        <f t="shared" si="293"/>
        <v/>
      </c>
      <c r="D1523" s="73" t="str">
        <f t="shared" si="287"/>
        <v/>
      </c>
      <c r="E1523" s="73" t="str">
        <f t="shared" si="288"/>
        <v/>
      </c>
      <c r="F1523" s="73" t="str">
        <f t="shared" si="289"/>
        <v/>
      </c>
      <c r="G1523" s="73" t="str">
        <f t="shared" si="290"/>
        <v/>
      </c>
      <c r="H1523" s="73" t="str">
        <f>IF(M1523=0,"",1+COUNTIF(会員コール!$A$1:$A$198,M1523))</f>
        <v/>
      </c>
      <c r="I1523" s="74"/>
      <c r="J1523" s="74" t="str">
        <f t="shared" si="291"/>
        <v/>
      </c>
      <c r="K1523" s="14"/>
      <c r="L1523" s="15"/>
      <c r="M1523">
        <f t="shared" si="292"/>
        <v>0</v>
      </c>
      <c r="N1523"/>
      <c r="O1523" s="1"/>
      <c r="P1523" s="2"/>
    </row>
    <row r="1524" spans="1:16">
      <c r="A1524" s="13">
        <v>35</v>
      </c>
      <c r="B1524" s="68" t="str">
        <f t="shared" si="286"/>
        <v/>
      </c>
      <c r="C1524" s="69" t="str">
        <f t="shared" si="293"/>
        <v/>
      </c>
      <c r="D1524" s="70" t="str">
        <f t="shared" si="287"/>
        <v/>
      </c>
      <c r="E1524" s="70" t="str">
        <f t="shared" si="288"/>
        <v/>
      </c>
      <c r="F1524" s="70" t="str">
        <f t="shared" si="289"/>
        <v/>
      </c>
      <c r="G1524" s="70" t="str">
        <f t="shared" si="290"/>
        <v/>
      </c>
      <c r="H1524" s="70" t="str">
        <f>IF(M1524=0,"",1+COUNTIF(会員コール!$A$1:$A$198,M1524))</f>
        <v/>
      </c>
      <c r="I1524" s="71"/>
      <c r="J1524" s="71" t="str">
        <f t="shared" si="291"/>
        <v/>
      </c>
      <c r="K1524" s="14"/>
      <c r="L1524" s="15"/>
      <c r="M1524">
        <f t="shared" si="292"/>
        <v>0</v>
      </c>
      <c r="N1524"/>
      <c r="O1524" s="1"/>
      <c r="P1524" s="2"/>
    </row>
    <row r="1525" spans="1:16">
      <c r="A1525" s="13"/>
      <c r="B1525" s="72" t="str">
        <f t="shared" si="286"/>
        <v/>
      </c>
      <c r="C1525" s="69" t="str">
        <f t="shared" si="293"/>
        <v/>
      </c>
      <c r="D1525" s="73" t="str">
        <f t="shared" si="287"/>
        <v/>
      </c>
      <c r="E1525" s="73" t="str">
        <f t="shared" si="288"/>
        <v/>
      </c>
      <c r="F1525" s="73" t="str">
        <f t="shared" si="289"/>
        <v/>
      </c>
      <c r="G1525" s="73" t="str">
        <f t="shared" si="290"/>
        <v/>
      </c>
      <c r="H1525" s="73" t="str">
        <f>IF(M1525=0,"",1+COUNTIF(会員コール!$A$1:$A$198,M1525))</f>
        <v/>
      </c>
      <c r="I1525" s="74"/>
      <c r="J1525" s="74" t="str">
        <f t="shared" si="291"/>
        <v/>
      </c>
      <c r="K1525" s="14"/>
      <c r="L1525" s="15"/>
      <c r="M1525">
        <f t="shared" si="292"/>
        <v>0</v>
      </c>
      <c r="N1525"/>
      <c r="O1525" s="1"/>
      <c r="P1525" s="2"/>
    </row>
    <row r="1526" spans="1:16">
      <c r="A1526" s="13"/>
      <c r="B1526" s="68" t="str">
        <f t="shared" si="286"/>
        <v/>
      </c>
      <c r="C1526" s="69" t="str">
        <f t="shared" si="293"/>
        <v/>
      </c>
      <c r="D1526" s="70" t="str">
        <f t="shared" si="287"/>
        <v/>
      </c>
      <c r="E1526" s="70" t="str">
        <f t="shared" si="288"/>
        <v/>
      </c>
      <c r="F1526" s="70" t="str">
        <f t="shared" si="289"/>
        <v/>
      </c>
      <c r="G1526" s="70" t="str">
        <f t="shared" si="290"/>
        <v/>
      </c>
      <c r="H1526" s="70" t="str">
        <f>IF(M1526=0,"",1+COUNTIF(会員コール!$A$1:$A$198,M1526))</f>
        <v/>
      </c>
      <c r="I1526" s="71"/>
      <c r="J1526" s="71" t="str">
        <f t="shared" si="291"/>
        <v/>
      </c>
      <c r="K1526" s="14"/>
      <c r="L1526" s="15"/>
      <c r="M1526">
        <f t="shared" si="292"/>
        <v>0</v>
      </c>
      <c r="N1526"/>
      <c r="O1526" s="1"/>
      <c r="P1526" s="2"/>
    </row>
    <row r="1527" spans="1:16">
      <c r="A1527" s="13"/>
      <c r="B1527" s="72" t="str">
        <f t="shared" si="286"/>
        <v/>
      </c>
      <c r="C1527" s="69" t="str">
        <f t="shared" si="293"/>
        <v/>
      </c>
      <c r="D1527" s="73" t="str">
        <f t="shared" si="287"/>
        <v/>
      </c>
      <c r="E1527" s="73" t="str">
        <f t="shared" si="288"/>
        <v/>
      </c>
      <c r="F1527" s="73" t="str">
        <f t="shared" si="289"/>
        <v/>
      </c>
      <c r="G1527" s="73" t="str">
        <f t="shared" si="290"/>
        <v/>
      </c>
      <c r="H1527" s="73" t="str">
        <f>IF(M1527=0,"",1+COUNTIF(会員コール!$A$1:$A$198,M1527))</f>
        <v/>
      </c>
      <c r="I1527" s="74"/>
      <c r="J1527" s="74" t="str">
        <f t="shared" si="291"/>
        <v/>
      </c>
      <c r="K1527" s="14"/>
      <c r="L1527" s="15"/>
      <c r="M1527">
        <f t="shared" si="292"/>
        <v>0</v>
      </c>
      <c r="N1527"/>
      <c r="O1527" s="1"/>
      <c r="P1527" s="2"/>
    </row>
    <row r="1528" spans="1:16">
      <c r="A1528" s="13"/>
      <c r="B1528" s="68" t="str">
        <f t="shared" si="286"/>
        <v/>
      </c>
      <c r="C1528" s="69" t="str">
        <f t="shared" si="293"/>
        <v/>
      </c>
      <c r="D1528" s="70" t="str">
        <f t="shared" si="287"/>
        <v/>
      </c>
      <c r="E1528" s="70" t="str">
        <f t="shared" si="288"/>
        <v/>
      </c>
      <c r="F1528" s="70" t="str">
        <f t="shared" si="289"/>
        <v/>
      </c>
      <c r="G1528" s="70" t="str">
        <f t="shared" si="290"/>
        <v/>
      </c>
      <c r="H1528" s="70" t="str">
        <f>IF(M1528=0,"",1+COUNTIF(会員コール!$A$1:$A$198,M1528))</f>
        <v/>
      </c>
      <c r="I1528" s="71"/>
      <c r="J1528" s="71" t="str">
        <f t="shared" si="291"/>
        <v/>
      </c>
      <c r="K1528" s="14"/>
      <c r="L1528" s="15"/>
      <c r="M1528">
        <f t="shared" si="292"/>
        <v>0</v>
      </c>
      <c r="N1528"/>
      <c r="O1528" s="1"/>
      <c r="P1528" s="2"/>
    </row>
    <row r="1529" spans="1:16">
      <c r="A1529" s="13">
        <v>40</v>
      </c>
      <c r="B1529" s="72" t="str">
        <f t="shared" si="286"/>
        <v/>
      </c>
      <c r="C1529" s="69" t="str">
        <f t="shared" si="293"/>
        <v/>
      </c>
      <c r="D1529" s="73" t="str">
        <f t="shared" si="287"/>
        <v/>
      </c>
      <c r="E1529" s="73" t="str">
        <f t="shared" si="288"/>
        <v/>
      </c>
      <c r="F1529" s="73" t="str">
        <f t="shared" si="289"/>
        <v/>
      </c>
      <c r="G1529" s="73" t="str">
        <f t="shared" si="290"/>
        <v/>
      </c>
      <c r="H1529" s="73" t="str">
        <f>IF(M1529=0,"",1+COUNTIF(会員コール!$A$1:$A$198,M1529))</f>
        <v/>
      </c>
      <c r="I1529" s="74"/>
      <c r="J1529" s="74" t="str">
        <f t="shared" si="291"/>
        <v/>
      </c>
      <c r="K1529" s="14"/>
      <c r="L1529" s="15"/>
      <c r="M1529">
        <f t="shared" si="292"/>
        <v>0</v>
      </c>
      <c r="N1529"/>
      <c r="O1529" s="1"/>
      <c r="P1529" s="2"/>
    </row>
    <row r="1530" spans="1:16">
      <c r="A1530" s="13"/>
      <c r="B1530" s="68" t="str">
        <f t="shared" si="286"/>
        <v/>
      </c>
      <c r="C1530" s="69" t="str">
        <f t="shared" si="293"/>
        <v/>
      </c>
      <c r="D1530" s="70" t="str">
        <f t="shared" si="287"/>
        <v/>
      </c>
      <c r="E1530" s="70" t="str">
        <f t="shared" si="288"/>
        <v/>
      </c>
      <c r="F1530" s="70" t="str">
        <f t="shared" si="289"/>
        <v/>
      </c>
      <c r="G1530" s="70" t="str">
        <f t="shared" si="290"/>
        <v/>
      </c>
      <c r="H1530" s="70" t="str">
        <f>IF(M1530=0,"",1+COUNTIF(会員コール!$A$1:$A$198,M1530))</f>
        <v/>
      </c>
      <c r="I1530" s="71"/>
      <c r="J1530" s="71" t="str">
        <f t="shared" si="291"/>
        <v/>
      </c>
      <c r="K1530" s="14"/>
      <c r="L1530" s="15"/>
      <c r="M1530">
        <f t="shared" si="292"/>
        <v>0</v>
      </c>
      <c r="N1530"/>
      <c r="O1530" s="1"/>
      <c r="P1530" s="2"/>
    </row>
    <row r="1531" spans="1:16">
      <c r="A1531" s="13"/>
      <c r="B1531" s="68" t="str">
        <f t="shared" si="286"/>
        <v/>
      </c>
      <c r="C1531" s="69" t="str">
        <f t="shared" si="293"/>
        <v/>
      </c>
      <c r="D1531" s="70" t="str">
        <f t="shared" si="287"/>
        <v/>
      </c>
      <c r="E1531" s="70" t="str">
        <f t="shared" si="288"/>
        <v/>
      </c>
      <c r="F1531" s="70" t="str">
        <f t="shared" si="289"/>
        <v/>
      </c>
      <c r="G1531" s="70" t="str">
        <f t="shared" si="290"/>
        <v/>
      </c>
      <c r="H1531" s="70" t="str">
        <f>IF(M1531=0,"",1+COUNTIF(会員コール!$A$1:$A$198,M1531))</f>
        <v/>
      </c>
      <c r="I1531" s="71"/>
      <c r="J1531" s="71" t="str">
        <f t="shared" si="291"/>
        <v/>
      </c>
      <c r="K1531" s="14"/>
      <c r="L1531" s="15"/>
      <c r="M1531">
        <f t="shared" si="292"/>
        <v>0</v>
      </c>
      <c r="N1531"/>
      <c r="O1531" s="1"/>
      <c r="P1531" s="2"/>
    </row>
    <row r="1532" spans="1:16">
      <c r="A1532" s="13"/>
      <c r="B1532" s="72" t="str">
        <f t="shared" si="286"/>
        <v/>
      </c>
      <c r="C1532" s="69" t="str">
        <f t="shared" si="293"/>
        <v/>
      </c>
      <c r="D1532" s="73" t="str">
        <f t="shared" si="287"/>
        <v/>
      </c>
      <c r="E1532" s="73" t="str">
        <f t="shared" si="288"/>
        <v/>
      </c>
      <c r="F1532" s="73" t="str">
        <f t="shared" si="289"/>
        <v/>
      </c>
      <c r="G1532" s="73" t="str">
        <f t="shared" si="290"/>
        <v/>
      </c>
      <c r="H1532" s="73" t="str">
        <f>IF(M1532=0,"",1+COUNTIF(会員コール!$A$1:$A$198,M1532))</f>
        <v/>
      </c>
      <c r="I1532" s="74"/>
      <c r="J1532" s="74" t="str">
        <f t="shared" si="291"/>
        <v/>
      </c>
      <c r="K1532" s="14"/>
      <c r="L1532" s="15"/>
      <c r="M1532">
        <f t="shared" si="292"/>
        <v>0</v>
      </c>
      <c r="N1532"/>
      <c r="O1532" s="1"/>
      <c r="P1532" s="2"/>
    </row>
    <row r="1533" spans="1:16">
      <c r="A1533" s="13"/>
      <c r="B1533" s="68" t="str">
        <f t="shared" si="286"/>
        <v/>
      </c>
      <c r="C1533" s="69" t="str">
        <f t="shared" si="293"/>
        <v/>
      </c>
      <c r="D1533" s="70" t="str">
        <f t="shared" si="287"/>
        <v/>
      </c>
      <c r="E1533" s="70" t="str">
        <f t="shared" si="288"/>
        <v/>
      </c>
      <c r="F1533" s="70" t="str">
        <f t="shared" si="289"/>
        <v/>
      </c>
      <c r="G1533" s="70" t="str">
        <f t="shared" si="290"/>
        <v/>
      </c>
      <c r="H1533" s="70" t="str">
        <f>IF(M1533=0,"",1+COUNTIF(会員コール!$A$1:$A$198,M1533))</f>
        <v/>
      </c>
      <c r="I1533" s="71"/>
      <c r="J1533" s="71" t="str">
        <f t="shared" si="291"/>
        <v/>
      </c>
      <c r="K1533" s="14"/>
      <c r="L1533" s="15"/>
      <c r="M1533">
        <f t="shared" si="292"/>
        <v>0</v>
      </c>
      <c r="N1533"/>
      <c r="O1533" s="1"/>
      <c r="P1533" s="2"/>
    </row>
    <row r="1534" spans="1:16">
      <c r="A1534" s="13">
        <v>45</v>
      </c>
      <c r="B1534" s="72" t="str">
        <f t="shared" si="286"/>
        <v/>
      </c>
      <c r="C1534" s="69" t="str">
        <f t="shared" si="293"/>
        <v/>
      </c>
      <c r="D1534" s="73" t="str">
        <f t="shared" si="287"/>
        <v/>
      </c>
      <c r="E1534" s="73" t="str">
        <f t="shared" si="288"/>
        <v/>
      </c>
      <c r="F1534" s="73" t="str">
        <f t="shared" si="289"/>
        <v/>
      </c>
      <c r="G1534" s="73" t="str">
        <f t="shared" si="290"/>
        <v/>
      </c>
      <c r="H1534" s="73" t="str">
        <f>IF(M1534=0,"",1+COUNTIF(会員コール!$A$1:$A$198,M1534))</f>
        <v/>
      </c>
      <c r="I1534" s="74"/>
      <c r="J1534" s="74" t="str">
        <f t="shared" si="291"/>
        <v/>
      </c>
      <c r="K1534" s="14"/>
      <c r="L1534" s="15"/>
      <c r="M1534">
        <f t="shared" si="292"/>
        <v>0</v>
      </c>
      <c r="N1534"/>
      <c r="O1534" s="1"/>
      <c r="P1534" s="2"/>
    </row>
    <row r="1535" spans="1:16">
      <c r="A1535" s="13"/>
      <c r="B1535" s="68" t="str">
        <f t="shared" si="286"/>
        <v/>
      </c>
      <c r="C1535" s="69" t="str">
        <f t="shared" si="293"/>
        <v/>
      </c>
      <c r="D1535" s="70" t="str">
        <f t="shared" si="287"/>
        <v/>
      </c>
      <c r="E1535" s="70" t="str">
        <f t="shared" si="288"/>
        <v/>
      </c>
      <c r="F1535" s="70" t="str">
        <f t="shared" si="289"/>
        <v/>
      </c>
      <c r="G1535" s="70" t="str">
        <f t="shared" si="290"/>
        <v/>
      </c>
      <c r="H1535" s="70" t="str">
        <f>IF(M1535=0,"",1+COUNTIF(会員コール!$A$1:$A$198,M1535))</f>
        <v/>
      </c>
      <c r="I1535" s="71"/>
      <c r="J1535" s="71" t="str">
        <f t="shared" si="291"/>
        <v/>
      </c>
      <c r="K1535" s="14"/>
      <c r="L1535" s="15"/>
      <c r="M1535">
        <f t="shared" si="292"/>
        <v>0</v>
      </c>
      <c r="N1535"/>
      <c r="O1535" s="1"/>
      <c r="P1535" s="2"/>
    </row>
    <row r="1536" spans="1:16">
      <c r="A1536" s="13"/>
      <c r="B1536" s="72" t="str">
        <f t="shared" si="286"/>
        <v/>
      </c>
      <c r="C1536" s="69" t="str">
        <f t="shared" si="293"/>
        <v/>
      </c>
      <c r="D1536" s="73" t="str">
        <f t="shared" si="287"/>
        <v/>
      </c>
      <c r="E1536" s="73" t="str">
        <f t="shared" si="288"/>
        <v/>
      </c>
      <c r="F1536" s="73" t="str">
        <f t="shared" si="289"/>
        <v/>
      </c>
      <c r="G1536" s="73" t="str">
        <f t="shared" si="290"/>
        <v/>
      </c>
      <c r="H1536" s="73" t="str">
        <f>IF(M1536=0,"",1+COUNTIF(会員コール!$A$1:$A$198,M1536))</f>
        <v/>
      </c>
      <c r="I1536" s="74"/>
      <c r="J1536" s="74" t="str">
        <f t="shared" si="291"/>
        <v/>
      </c>
      <c r="K1536" s="14"/>
      <c r="L1536" s="15"/>
      <c r="M1536">
        <f t="shared" si="292"/>
        <v>0</v>
      </c>
      <c r="N1536"/>
      <c r="O1536" s="1"/>
      <c r="P1536" s="2"/>
    </row>
    <row r="1537" spans="1:20">
      <c r="A1537" s="13"/>
      <c r="B1537" s="68" t="str">
        <f t="shared" si="286"/>
        <v/>
      </c>
      <c r="C1537" s="69" t="str">
        <f t="shared" si="293"/>
        <v/>
      </c>
      <c r="D1537" s="70" t="str">
        <f t="shared" si="287"/>
        <v/>
      </c>
      <c r="E1537" s="70" t="str">
        <f t="shared" si="288"/>
        <v/>
      </c>
      <c r="F1537" s="70" t="str">
        <f t="shared" si="289"/>
        <v/>
      </c>
      <c r="G1537" s="70" t="str">
        <f t="shared" si="290"/>
        <v/>
      </c>
      <c r="H1537" s="70" t="str">
        <f>IF(M1537=0,"",1+COUNTIF(会員コール!$A$1:$A$198,M1537))</f>
        <v/>
      </c>
      <c r="I1537" s="71"/>
      <c r="J1537" s="71" t="str">
        <f t="shared" si="291"/>
        <v/>
      </c>
      <c r="K1537" s="14"/>
      <c r="L1537" s="15"/>
      <c r="M1537">
        <f t="shared" si="292"/>
        <v>0</v>
      </c>
      <c r="N1537"/>
      <c r="O1537" s="1"/>
      <c r="P1537" s="2"/>
    </row>
    <row r="1538" spans="1:20">
      <c r="A1538" s="13"/>
      <c r="B1538" s="68" t="str">
        <f t="shared" si="286"/>
        <v/>
      </c>
      <c r="C1538" s="69" t="str">
        <f t="shared" si="293"/>
        <v/>
      </c>
      <c r="D1538" s="70" t="str">
        <f t="shared" si="287"/>
        <v/>
      </c>
      <c r="E1538" s="70" t="str">
        <f t="shared" si="288"/>
        <v/>
      </c>
      <c r="F1538" s="70" t="str">
        <f t="shared" si="289"/>
        <v/>
      </c>
      <c r="G1538" s="70" t="str">
        <f t="shared" si="290"/>
        <v/>
      </c>
      <c r="H1538" s="70" t="str">
        <f>IF(M1538=0,"",1+COUNTIF(会員コール!$A$1:$A$198,M1538))</f>
        <v/>
      </c>
      <c r="I1538" s="71"/>
      <c r="J1538" s="71" t="str">
        <f t="shared" si="291"/>
        <v/>
      </c>
      <c r="K1538" s="14"/>
      <c r="L1538" s="15"/>
      <c r="M1538">
        <f t="shared" si="292"/>
        <v>0</v>
      </c>
      <c r="N1538"/>
      <c r="O1538" s="1"/>
      <c r="P1538" s="2"/>
    </row>
    <row r="1539" spans="1:20">
      <c r="A1539" s="13">
        <v>50</v>
      </c>
      <c r="B1539" s="75" t="str">
        <f t="shared" si="286"/>
        <v/>
      </c>
      <c r="C1539" s="76" t="str">
        <f>IF(P1539="","",LEFT(P1539,6))</f>
        <v/>
      </c>
      <c r="D1539" s="77" t="str">
        <f t="shared" si="287"/>
        <v/>
      </c>
      <c r="E1539" s="77" t="str">
        <f t="shared" si="288"/>
        <v/>
      </c>
      <c r="F1539" s="77" t="str">
        <f t="shared" si="289"/>
        <v/>
      </c>
      <c r="G1539" s="77" t="str">
        <f t="shared" si="290"/>
        <v/>
      </c>
      <c r="H1539" s="77" t="str">
        <f>IF(M1539=0,"",1+COUNTIF(会員コール!$A$1:$A$198,M1539))</f>
        <v/>
      </c>
      <c r="I1539" s="78"/>
      <c r="J1539" s="78" t="str">
        <f t="shared" si="291"/>
        <v/>
      </c>
      <c r="K1539" s="14"/>
      <c r="L1539" s="15"/>
      <c r="M1539">
        <f t="shared" si="292"/>
        <v>0</v>
      </c>
      <c r="N1539"/>
      <c r="O1539" s="1"/>
      <c r="P1539" s="2"/>
    </row>
    <row r="1540" spans="1:20">
      <c r="A1540" s="13"/>
      <c r="B1540" s="166" t="s">
        <v>7</v>
      </c>
      <c r="C1540" s="167"/>
      <c r="D1540" s="24">
        <f>50-COUNTBLANK(D1490:D1539)</f>
        <v>0</v>
      </c>
      <c r="E1540" s="20"/>
      <c r="F1540" s="21" t="s">
        <v>7</v>
      </c>
      <c r="G1540" s="19"/>
      <c r="H1540" s="25">
        <f>SUM(H1490:H1539)</f>
        <v>0</v>
      </c>
      <c r="I1540" s="22"/>
      <c r="J1540" s="22"/>
      <c r="K1540" s="14"/>
      <c r="L1540" s="15"/>
      <c r="N1540"/>
      <c r="O1540" s="1"/>
      <c r="P1540" s="2"/>
    </row>
    <row r="1541" spans="1:20" ht="14.25">
      <c r="A1541" s="8"/>
      <c r="B1541" s="168" t="s">
        <v>9</v>
      </c>
      <c r="C1541" s="168"/>
      <c r="D1541" s="168"/>
      <c r="E1541" s="62" t="s">
        <v>135</v>
      </c>
      <c r="F1541" s="50">
        <f>基本データ入力!$B$6</f>
        <v>2016</v>
      </c>
      <c r="G1541" s="169" t="str">
        <f>基本データ入力!$B$4</f>
        <v>第13回　JARL横須賀ｸﾗﾌﾞﾏﾗｿﾝｺﾝﾃｽﾄ</v>
      </c>
      <c r="H1541" s="169"/>
      <c r="I1541" s="169"/>
      <c r="J1541" s="169"/>
      <c r="K1541" s="10"/>
      <c r="L1541" s="8"/>
      <c r="M1541" s="8"/>
      <c r="N1541" s="9"/>
      <c r="O1541" s="8"/>
      <c r="P1541" s="8"/>
      <c r="Q1541" s="8"/>
      <c r="R1541" s="8"/>
      <c r="S1541" s="8"/>
      <c r="T1541" s="8"/>
    </row>
    <row r="1542" spans="1:20">
      <c r="A1542" s="8"/>
      <c r="B1542" s="170" t="s">
        <v>10</v>
      </c>
      <c r="C1542" s="170"/>
      <c r="D1542" s="47" t="str">
        <f>基本データ入力!$B$8</f>
        <v>JA1QRZ</v>
      </c>
      <c r="E1542" s="52" t="s">
        <v>136</v>
      </c>
      <c r="F1542" s="47" t="s">
        <v>287</v>
      </c>
      <c r="G1542" s="171" t="s">
        <v>137</v>
      </c>
      <c r="H1542" s="171"/>
      <c r="I1542" s="171"/>
      <c r="J1542" s="53" t="s">
        <v>409</v>
      </c>
      <c r="K1542" s="10"/>
      <c r="L1542" s="8"/>
      <c r="M1542" s="8"/>
      <c r="N1542" s="9"/>
      <c r="O1542" s="8"/>
      <c r="P1542" s="8"/>
      <c r="Q1542" s="8"/>
      <c r="R1542" s="8"/>
      <c r="S1542" s="8"/>
      <c r="T1542" s="8"/>
    </row>
    <row r="1543" spans="1:20">
      <c r="B1543" s="88" t="s">
        <v>11</v>
      </c>
      <c r="C1543" s="91" t="s">
        <v>411</v>
      </c>
      <c r="D1543" s="88" t="s">
        <v>12</v>
      </c>
      <c r="E1543" s="172" t="s">
        <v>13</v>
      </c>
      <c r="F1543" s="172"/>
      <c r="G1543" s="88" t="s">
        <v>14</v>
      </c>
      <c r="H1543" s="17" t="s">
        <v>15</v>
      </c>
      <c r="I1543" s="88" t="s">
        <v>16</v>
      </c>
      <c r="J1543" s="88" t="s">
        <v>17</v>
      </c>
      <c r="L1543" s="173" t="s">
        <v>134</v>
      </c>
      <c r="M1543" s="174"/>
      <c r="N1543" s="165" t="s">
        <v>31</v>
      </c>
      <c r="O1543" s="165"/>
      <c r="P1543" s="165"/>
      <c r="Q1543" s="165"/>
      <c r="R1543" s="165"/>
      <c r="S1543" s="165"/>
      <c r="T1543" s="165"/>
    </row>
    <row r="1544" spans="1:20">
      <c r="B1544" s="88" t="s">
        <v>8</v>
      </c>
      <c r="C1544" s="91" t="s">
        <v>412</v>
      </c>
      <c r="D1544" s="88" t="s">
        <v>0</v>
      </c>
      <c r="E1544" s="88" t="s">
        <v>1</v>
      </c>
      <c r="F1544" s="88" t="s">
        <v>2</v>
      </c>
      <c r="G1544" s="88" t="s">
        <v>3</v>
      </c>
      <c r="H1544" s="17" t="s">
        <v>4</v>
      </c>
      <c r="I1544" s="88" t="s">
        <v>5</v>
      </c>
      <c r="J1544" s="88" t="s">
        <v>6</v>
      </c>
      <c r="K1544" s="4"/>
      <c r="L1544" s="175"/>
      <c r="M1544" s="176"/>
      <c r="N1544" s="89" t="s">
        <v>33</v>
      </c>
      <c r="O1544" s="89" t="s">
        <v>34</v>
      </c>
      <c r="P1544" s="89" t="s">
        <v>35</v>
      </c>
      <c r="Q1544" s="89" t="s">
        <v>36</v>
      </c>
      <c r="R1544" s="89" t="s">
        <v>37</v>
      </c>
      <c r="S1544" s="89" t="s">
        <v>38</v>
      </c>
      <c r="T1544" s="89" t="s">
        <v>39</v>
      </c>
    </row>
    <row r="1545" spans="1:20">
      <c r="A1545" s="13">
        <v>1</v>
      </c>
      <c r="B1545" s="64" t="str">
        <f t="shared" ref="B1545:B1594" si="294">IF(O1545="","",O1545)</f>
        <v/>
      </c>
      <c r="C1545" s="65" t="str">
        <f>IF(P1545="","",LEFT(P1545,6))</f>
        <v/>
      </c>
      <c r="D1545" s="66" t="str">
        <f t="shared" ref="D1545:D1594" si="295">IF(N1545="","",N1545)</f>
        <v/>
      </c>
      <c r="E1545" s="66" t="str">
        <f t="shared" ref="E1545:E1594" si="296">IF(Q1545="","",Q1545)</f>
        <v/>
      </c>
      <c r="F1545" s="66" t="str">
        <f t="shared" ref="F1545:F1594" si="297">IF(R1545="","",R1545)</f>
        <v/>
      </c>
      <c r="G1545" s="66" t="str">
        <f t="shared" ref="G1545:G1594" si="298">IF(H1545="","",IF(H1545=1,"","M"))</f>
        <v/>
      </c>
      <c r="H1545" s="66" t="str">
        <f>IF(M1545=0,"",1+COUNTIF(会員コール!$A$1:$A$198,M1545))</f>
        <v/>
      </c>
      <c r="I1545" s="67"/>
      <c r="J1545" s="67" t="str">
        <f t="shared" ref="J1545:J1594" si="299">IF(T1545="","",T1545)</f>
        <v/>
      </c>
      <c r="K1545" s="14"/>
      <c r="L1545" s="49"/>
      <c r="M1545">
        <f t="shared" ref="M1545:M1594" si="300">IF(MID(N1545,6,1)="/",LEFT(N1545,5),IF(MID(N1545,7,1)="/",LEFT(N1545,6),N1545))</f>
        <v>0</v>
      </c>
      <c r="N1545"/>
      <c r="O1545" s="1"/>
      <c r="P1545" s="2"/>
    </row>
    <row r="1546" spans="1:20">
      <c r="A1546" s="13"/>
      <c r="B1546" s="68" t="str">
        <f t="shared" si="294"/>
        <v/>
      </c>
      <c r="C1546" s="69" t="str">
        <f>IF(P1546="","",LEFT(P1546,6))</f>
        <v/>
      </c>
      <c r="D1546" s="70" t="str">
        <f t="shared" si="295"/>
        <v/>
      </c>
      <c r="E1546" s="70" t="str">
        <f t="shared" si="296"/>
        <v/>
      </c>
      <c r="F1546" s="70" t="str">
        <f t="shared" si="297"/>
        <v/>
      </c>
      <c r="G1546" s="70" t="str">
        <f t="shared" si="298"/>
        <v/>
      </c>
      <c r="H1546" s="70" t="str">
        <f>IF(M1546=0,"",1+COUNTIF(会員コール!$A$1:$A$198,M1546))</f>
        <v/>
      </c>
      <c r="I1546" s="71"/>
      <c r="J1546" s="71" t="str">
        <f t="shared" si="299"/>
        <v/>
      </c>
      <c r="K1546" s="14"/>
      <c r="L1546" s="49"/>
      <c r="M1546">
        <f t="shared" si="300"/>
        <v>0</v>
      </c>
      <c r="N1546"/>
      <c r="O1546" s="1"/>
      <c r="P1546" s="2"/>
    </row>
    <row r="1547" spans="1:20">
      <c r="A1547" s="13"/>
      <c r="B1547" s="68" t="str">
        <f t="shared" si="294"/>
        <v/>
      </c>
      <c r="C1547" s="69" t="str">
        <f t="shared" ref="C1547:C1593" si="301">IF(P1547="","",LEFT(P1547,6))</f>
        <v/>
      </c>
      <c r="D1547" s="70" t="str">
        <f t="shared" si="295"/>
        <v/>
      </c>
      <c r="E1547" s="70" t="str">
        <f t="shared" si="296"/>
        <v/>
      </c>
      <c r="F1547" s="70" t="str">
        <f t="shared" si="297"/>
        <v/>
      </c>
      <c r="G1547" s="70" t="str">
        <f t="shared" si="298"/>
        <v/>
      </c>
      <c r="H1547" s="70" t="str">
        <f>IF(M1547=0,"",1+COUNTIF(会員コール!$A$1:$A$198,M1547))</f>
        <v/>
      </c>
      <c r="I1547" s="71"/>
      <c r="J1547" s="71" t="str">
        <f t="shared" si="299"/>
        <v/>
      </c>
      <c r="K1547" s="14"/>
      <c r="L1547" s="49"/>
      <c r="M1547">
        <f t="shared" si="300"/>
        <v>0</v>
      </c>
      <c r="N1547"/>
      <c r="O1547" s="1"/>
      <c r="P1547" s="2"/>
    </row>
    <row r="1548" spans="1:20">
      <c r="A1548" s="13"/>
      <c r="B1548" s="68" t="str">
        <f t="shared" si="294"/>
        <v/>
      </c>
      <c r="C1548" s="69" t="str">
        <f t="shared" si="301"/>
        <v/>
      </c>
      <c r="D1548" s="70" t="str">
        <f t="shared" si="295"/>
        <v/>
      </c>
      <c r="E1548" s="70" t="str">
        <f t="shared" si="296"/>
        <v/>
      </c>
      <c r="F1548" s="70" t="str">
        <f t="shared" si="297"/>
        <v/>
      </c>
      <c r="G1548" s="70" t="str">
        <f t="shared" si="298"/>
        <v/>
      </c>
      <c r="H1548" s="70" t="str">
        <f>IF(M1548=0,"",1+COUNTIF(会員コール!$A$1:$A$198,M1548))</f>
        <v/>
      </c>
      <c r="I1548" s="71"/>
      <c r="J1548" s="71" t="str">
        <f t="shared" si="299"/>
        <v/>
      </c>
      <c r="K1548" s="14"/>
      <c r="L1548" s="49"/>
      <c r="M1548">
        <f t="shared" si="300"/>
        <v>0</v>
      </c>
      <c r="N1548"/>
      <c r="O1548" s="1"/>
      <c r="P1548" s="2"/>
    </row>
    <row r="1549" spans="1:20">
      <c r="A1549" s="13">
        <v>5</v>
      </c>
      <c r="B1549" s="68" t="str">
        <f t="shared" si="294"/>
        <v/>
      </c>
      <c r="C1549" s="69" t="str">
        <f t="shared" si="301"/>
        <v/>
      </c>
      <c r="D1549" s="70" t="str">
        <f t="shared" si="295"/>
        <v/>
      </c>
      <c r="E1549" s="70" t="str">
        <f t="shared" si="296"/>
        <v/>
      </c>
      <c r="F1549" s="70" t="str">
        <f t="shared" si="297"/>
        <v/>
      </c>
      <c r="G1549" s="70" t="str">
        <f t="shared" si="298"/>
        <v/>
      </c>
      <c r="H1549" s="70" t="str">
        <f>IF(M1549=0,"",1+COUNTIF(会員コール!$A$1:$A$198,M1549))</f>
        <v/>
      </c>
      <c r="I1549" s="71"/>
      <c r="J1549" s="71" t="str">
        <f t="shared" si="299"/>
        <v/>
      </c>
      <c r="K1549" s="14"/>
      <c r="L1549" s="49"/>
      <c r="M1549">
        <f t="shared" si="300"/>
        <v>0</v>
      </c>
      <c r="N1549"/>
      <c r="O1549" s="1"/>
      <c r="P1549" s="2"/>
    </row>
    <row r="1550" spans="1:20">
      <c r="A1550" s="13"/>
      <c r="B1550" s="68" t="str">
        <f t="shared" si="294"/>
        <v/>
      </c>
      <c r="C1550" s="69" t="str">
        <f t="shared" si="301"/>
        <v/>
      </c>
      <c r="D1550" s="70" t="str">
        <f t="shared" si="295"/>
        <v/>
      </c>
      <c r="E1550" s="70" t="str">
        <f t="shared" si="296"/>
        <v/>
      </c>
      <c r="F1550" s="70" t="str">
        <f t="shared" si="297"/>
        <v/>
      </c>
      <c r="G1550" s="70" t="str">
        <f t="shared" si="298"/>
        <v/>
      </c>
      <c r="H1550" s="70" t="str">
        <f>IF(M1550=0,"",1+COUNTIF(会員コール!$A$1:$A$198,M1550))</f>
        <v/>
      </c>
      <c r="I1550" s="71"/>
      <c r="J1550" s="71" t="str">
        <f t="shared" si="299"/>
        <v/>
      </c>
      <c r="K1550" s="14"/>
      <c r="L1550" s="49"/>
      <c r="M1550">
        <f t="shared" si="300"/>
        <v>0</v>
      </c>
      <c r="N1550"/>
      <c r="O1550" s="1"/>
      <c r="P1550" s="2"/>
    </row>
    <row r="1551" spans="1:20">
      <c r="A1551" s="13"/>
      <c r="B1551" s="68" t="str">
        <f t="shared" si="294"/>
        <v/>
      </c>
      <c r="C1551" s="69" t="str">
        <f t="shared" si="301"/>
        <v/>
      </c>
      <c r="D1551" s="70" t="str">
        <f t="shared" si="295"/>
        <v/>
      </c>
      <c r="E1551" s="70" t="str">
        <f t="shared" si="296"/>
        <v/>
      </c>
      <c r="F1551" s="70" t="str">
        <f t="shared" si="297"/>
        <v/>
      </c>
      <c r="G1551" s="70" t="str">
        <f t="shared" si="298"/>
        <v/>
      </c>
      <c r="H1551" s="70" t="str">
        <f>IF(M1551=0,"",1+COUNTIF(会員コール!$A$1:$A$198,M1551))</f>
        <v/>
      </c>
      <c r="I1551" s="71"/>
      <c r="J1551" s="71" t="str">
        <f t="shared" si="299"/>
        <v/>
      </c>
      <c r="K1551" s="14"/>
      <c r="L1551" s="49"/>
      <c r="M1551">
        <f t="shared" si="300"/>
        <v>0</v>
      </c>
      <c r="N1551"/>
      <c r="O1551" s="1"/>
      <c r="P1551" s="2"/>
    </row>
    <row r="1552" spans="1:20">
      <c r="A1552" s="13"/>
      <c r="B1552" s="68" t="str">
        <f t="shared" si="294"/>
        <v/>
      </c>
      <c r="C1552" s="69" t="str">
        <f t="shared" si="301"/>
        <v/>
      </c>
      <c r="D1552" s="70" t="str">
        <f t="shared" si="295"/>
        <v/>
      </c>
      <c r="E1552" s="70" t="str">
        <f t="shared" si="296"/>
        <v/>
      </c>
      <c r="F1552" s="70" t="str">
        <f t="shared" si="297"/>
        <v/>
      </c>
      <c r="G1552" s="70" t="str">
        <f t="shared" si="298"/>
        <v/>
      </c>
      <c r="H1552" s="70" t="str">
        <f>IF(M1552=0,"",1+COUNTIF(会員コール!$A$1:$A$198,M1552))</f>
        <v/>
      </c>
      <c r="I1552" s="71"/>
      <c r="J1552" s="71" t="str">
        <f t="shared" si="299"/>
        <v/>
      </c>
      <c r="K1552" s="14"/>
      <c r="L1552" s="49"/>
      <c r="M1552">
        <f t="shared" si="300"/>
        <v>0</v>
      </c>
      <c r="N1552"/>
      <c r="O1552" s="1"/>
      <c r="P1552" s="2"/>
    </row>
    <row r="1553" spans="1:16">
      <c r="A1553" s="13"/>
      <c r="B1553" s="68" t="str">
        <f t="shared" si="294"/>
        <v/>
      </c>
      <c r="C1553" s="69" t="str">
        <f t="shared" si="301"/>
        <v/>
      </c>
      <c r="D1553" s="70" t="str">
        <f t="shared" si="295"/>
        <v/>
      </c>
      <c r="E1553" s="70" t="str">
        <f t="shared" si="296"/>
        <v/>
      </c>
      <c r="F1553" s="70" t="str">
        <f t="shared" si="297"/>
        <v/>
      </c>
      <c r="G1553" s="70" t="str">
        <f t="shared" si="298"/>
        <v/>
      </c>
      <c r="H1553" s="70" t="str">
        <f>IF(M1553=0,"",1+COUNTIF(会員コール!$A$1:$A$198,M1553))</f>
        <v/>
      </c>
      <c r="I1553" s="71"/>
      <c r="J1553" s="71" t="str">
        <f t="shared" si="299"/>
        <v/>
      </c>
      <c r="K1553" s="14"/>
      <c r="L1553" s="49"/>
      <c r="M1553">
        <f t="shared" si="300"/>
        <v>0</v>
      </c>
      <c r="N1553"/>
      <c r="O1553" s="1"/>
      <c r="P1553" s="2"/>
    </row>
    <row r="1554" spans="1:16">
      <c r="A1554" s="13">
        <v>10</v>
      </c>
      <c r="B1554" s="68" t="str">
        <f t="shared" si="294"/>
        <v/>
      </c>
      <c r="C1554" s="69" t="str">
        <f t="shared" si="301"/>
        <v/>
      </c>
      <c r="D1554" s="70" t="str">
        <f t="shared" si="295"/>
        <v/>
      </c>
      <c r="E1554" s="70" t="str">
        <f t="shared" si="296"/>
        <v/>
      </c>
      <c r="F1554" s="70" t="str">
        <f t="shared" si="297"/>
        <v/>
      </c>
      <c r="G1554" s="70" t="str">
        <f t="shared" si="298"/>
        <v/>
      </c>
      <c r="H1554" s="70" t="str">
        <f>IF(M1554=0,"",1+COUNTIF(会員コール!$A$1:$A$198,M1554))</f>
        <v/>
      </c>
      <c r="I1554" s="71"/>
      <c r="J1554" s="71" t="str">
        <f t="shared" si="299"/>
        <v/>
      </c>
      <c r="K1554" s="14"/>
      <c r="L1554" s="49"/>
      <c r="M1554">
        <f t="shared" si="300"/>
        <v>0</v>
      </c>
      <c r="N1554"/>
      <c r="O1554" s="1"/>
      <c r="P1554" s="2"/>
    </row>
    <row r="1555" spans="1:16">
      <c r="A1555" s="13"/>
      <c r="B1555" s="68" t="str">
        <f t="shared" si="294"/>
        <v/>
      </c>
      <c r="C1555" s="69" t="str">
        <f t="shared" si="301"/>
        <v/>
      </c>
      <c r="D1555" s="70" t="str">
        <f t="shared" si="295"/>
        <v/>
      </c>
      <c r="E1555" s="70" t="str">
        <f t="shared" si="296"/>
        <v/>
      </c>
      <c r="F1555" s="70" t="str">
        <f t="shared" si="297"/>
        <v/>
      </c>
      <c r="G1555" s="70" t="str">
        <f t="shared" si="298"/>
        <v/>
      </c>
      <c r="H1555" s="70" t="str">
        <f>IF(M1555=0,"",1+COUNTIF(会員コール!$A$1:$A$198,M1555))</f>
        <v/>
      </c>
      <c r="I1555" s="71"/>
      <c r="J1555" s="71" t="str">
        <f t="shared" si="299"/>
        <v/>
      </c>
      <c r="K1555" s="14"/>
      <c r="L1555" s="49"/>
      <c r="M1555">
        <f t="shared" si="300"/>
        <v>0</v>
      </c>
      <c r="N1555"/>
      <c r="O1555" s="1"/>
      <c r="P1555" s="2"/>
    </row>
    <row r="1556" spans="1:16">
      <c r="A1556" s="13"/>
      <c r="B1556" s="68" t="str">
        <f t="shared" si="294"/>
        <v/>
      </c>
      <c r="C1556" s="69" t="str">
        <f t="shared" si="301"/>
        <v/>
      </c>
      <c r="D1556" s="70" t="str">
        <f t="shared" si="295"/>
        <v/>
      </c>
      <c r="E1556" s="70" t="str">
        <f t="shared" si="296"/>
        <v/>
      </c>
      <c r="F1556" s="70" t="str">
        <f t="shared" si="297"/>
        <v/>
      </c>
      <c r="G1556" s="70" t="str">
        <f t="shared" si="298"/>
        <v/>
      </c>
      <c r="H1556" s="70" t="str">
        <f>IF(M1556=0,"",1+COUNTIF(会員コール!$A$1:$A$198,M1556))</f>
        <v/>
      </c>
      <c r="I1556" s="71"/>
      <c r="J1556" s="71" t="str">
        <f t="shared" si="299"/>
        <v/>
      </c>
      <c r="K1556" s="14"/>
      <c r="L1556" s="49"/>
      <c r="M1556">
        <f t="shared" si="300"/>
        <v>0</v>
      </c>
      <c r="N1556"/>
      <c r="O1556" s="1"/>
      <c r="P1556" s="2"/>
    </row>
    <row r="1557" spans="1:16">
      <c r="A1557" s="13"/>
      <c r="B1557" s="68" t="str">
        <f t="shared" si="294"/>
        <v/>
      </c>
      <c r="C1557" s="69" t="str">
        <f t="shared" si="301"/>
        <v/>
      </c>
      <c r="D1557" s="70" t="str">
        <f t="shared" si="295"/>
        <v/>
      </c>
      <c r="E1557" s="70" t="str">
        <f t="shared" si="296"/>
        <v/>
      </c>
      <c r="F1557" s="70" t="str">
        <f t="shared" si="297"/>
        <v/>
      </c>
      <c r="G1557" s="70" t="str">
        <f t="shared" si="298"/>
        <v/>
      </c>
      <c r="H1557" s="70" t="str">
        <f>IF(M1557=0,"",1+COUNTIF(会員コール!$A$1:$A$198,M1557))</f>
        <v/>
      </c>
      <c r="I1557" s="71"/>
      <c r="J1557" s="71" t="str">
        <f t="shared" si="299"/>
        <v/>
      </c>
      <c r="K1557" s="14"/>
      <c r="L1557" s="49"/>
      <c r="M1557">
        <f t="shared" si="300"/>
        <v>0</v>
      </c>
      <c r="N1557"/>
      <c r="O1557" s="1"/>
      <c r="P1557" s="2"/>
    </row>
    <row r="1558" spans="1:16">
      <c r="A1558" s="13"/>
      <c r="B1558" s="68" t="str">
        <f t="shared" si="294"/>
        <v/>
      </c>
      <c r="C1558" s="69" t="str">
        <f t="shared" si="301"/>
        <v/>
      </c>
      <c r="D1558" s="70" t="str">
        <f t="shared" si="295"/>
        <v/>
      </c>
      <c r="E1558" s="70" t="str">
        <f t="shared" si="296"/>
        <v/>
      </c>
      <c r="F1558" s="70" t="str">
        <f t="shared" si="297"/>
        <v/>
      </c>
      <c r="G1558" s="70" t="str">
        <f t="shared" si="298"/>
        <v/>
      </c>
      <c r="H1558" s="70" t="str">
        <f>IF(M1558=0,"",1+COUNTIF(会員コール!$A$1:$A$198,M1558))</f>
        <v/>
      </c>
      <c r="I1558" s="71"/>
      <c r="J1558" s="71" t="str">
        <f t="shared" si="299"/>
        <v/>
      </c>
      <c r="K1558" s="14"/>
      <c r="L1558" s="49"/>
      <c r="M1558">
        <f t="shared" si="300"/>
        <v>0</v>
      </c>
      <c r="N1558"/>
      <c r="O1558" s="1"/>
      <c r="P1558" s="2"/>
    </row>
    <row r="1559" spans="1:16">
      <c r="A1559" s="13">
        <v>15</v>
      </c>
      <c r="B1559" s="68" t="str">
        <f t="shared" si="294"/>
        <v/>
      </c>
      <c r="C1559" s="69" t="str">
        <f t="shared" si="301"/>
        <v/>
      </c>
      <c r="D1559" s="70" t="str">
        <f t="shared" si="295"/>
        <v/>
      </c>
      <c r="E1559" s="70" t="str">
        <f t="shared" si="296"/>
        <v/>
      </c>
      <c r="F1559" s="70" t="str">
        <f t="shared" si="297"/>
        <v/>
      </c>
      <c r="G1559" s="70" t="str">
        <f t="shared" si="298"/>
        <v/>
      </c>
      <c r="H1559" s="70" t="str">
        <f>IF(M1559=0,"",1+COUNTIF(会員コール!$A$1:$A$198,M1559))</f>
        <v/>
      </c>
      <c r="I1559" s="71"/>
      <c r="J1559" s="71" t="str">
        <f t="shared" si="299"/>
        <v/>
      </c>
      <c r="K1559" s="14"/>
      <c r="L1559" s="49"/>
      <c r="M1559">
        <f t="shared" si="300"/>
        <v>0</v>
      </c>
      <c r="N1559"/>
      <c r="O1559" s="1"/>
      <c r="P1559" s="2"/>
    </row>
    <row r="1560" spans="1:16">
      <c r="A1560" s="13"/>
      <c r="B1560" s="68" t="str">
        <f t="shared" si="294"/>
        <v/>
      </c>
      <c r="C1560" s="69" t="str">
        <f t="shared" si="301"/>
        <v/>
      </c>
      <c r="D1560" s="70" t="str">
        <f t="shared" si="295"/>
        <v/>
      </c>
      <c r="E1560" s="70" t="str">
        <f t="shared" si="296"/>
        <v/>
      </c>
      <c r="F1560" s="70" t="str">
        <f t="shared" si="297"/>
        <v/>
      </c>
      <c r="G1560" s="70" t="str">
        <f t="shared" si="298"/>
        <v/>
      </c>
      <c r="H1560" s="70" t="str">
        <f>IF(M1560=0,"",1+COUNTIF(会員コール!$A$1:$A$198,M1560))</f>
        <v/>
      </c>
      <c r="I1560" s="71"/>
      <c r="J1560" s="71" t="str">
        <f t="shared" si="299"/>
        <v/>
      </c>
      <c r="K1560" s="14"/>
      <c r="L1560" s="49"/>
      <c r="M1560">
        <f t="shared" si="300"/>
        <v>0</v>
      </c>
      <c r="N1560"/>
      <c r="O1560" s="1"/>
      <c r="P1560" s="2"/>
    </row>
    <row r="1561" spans="1:16">
      <c r="A1561" s="13"/>
      <c r="B1561" s="68" t="str">
        <f t="shared" si="294"/>
        <v/>
      </c>
      <c r="C1561" s="69" t="str">
        <f t="shared" si="301"/>
        <v/>
      </c>
      <c r="D1561" s="70" t="str">
        <f t="shared" si="295"/>
        <v/>
      </c>
      <c r="E1561" s="70" t="str">
        <f t="shared" si="296"/>
        <v/>
      </c>
      <c r="F1561" s="70" t="str">
        <f t="shared" si="297"/>
        <v/>
      </c>
      <c r="G1561" s="70" t="str">
        <f t="shared" si="298"/>
        <v/>
      </c>
      <c r="H1561" s="70" t="str">
        <f>IF(M1561=0,"",1+COUNTIF(会員コール!$A$1:$A$198,M1561))</f>
        <v/>
      </c>
      <c r="I1561" s="71"/>
      <c r="J1561" s="71" t="str">
        <f t="shared" si="299"/>
        <v/>
      </c>
      <c r="K1561" s="14"/>
      <c r="L1561" s="15"/>
      <c r="M1561">
        <f t="shared" si="300"/>
        <v>0</v>
      </c>
      <c r="N1561"/>
      <c r="O1561" s="1"/>
      <c r="P1561" s="2"/>
    </row>
    <row r="1562" spans="1:16">
      <c r="A1562" s="13"/>
      <c r="B1562" s="72" t="str">
        <f t="shared" si="294"/>
        <v/>
      </c>
      <c r="C1562" s="69" t="str">
        <f t="shared" si="301"/>
        <v/>
      </c>
      <c r="D1562" s="73" t="str">
        <f t="shared" si="295"/>
        <v/>
      </c>
      <c r="E1562" s="73" t="str">
        <f t="shared" si="296"/>
        <v/>
      </c>
      <c r="F1562" s="73" t="str">
        <f t="shared" si="297"/>
        <v/>
      </c>
      <c r="G1562" s="73" t="str">
        <f t="shared" si="298"/>
        <v/>
      </c>
      <c r="H1562" s="73" t="str">
        <f>IF(M1562=0,"",1+COUNTIF(会員コール!$A$1:$A$198,M1562))</f>
        <v/>
      </c>
      <c r="I1562" s="74"/>
      <c r="J1562" s="74" t="str">
        <f t="shared" si="299"/>
        <v/>
      </c>
      <c r="K1562" s="14"/>
      <c r="L1562" s="15"/>
      <c r="M1562">
        <f t="shared" si="300"/>
        <v>0</v>
      </c>
      <c r="N1562"/>
      <c r="O1562" s="1"/>
      <c r="P1562" s="2"/>
    </row>
    <row r="1563" spans="1:16">
      <c r="A1563" s="13"/>
      <c r="B1563" s="68" t="str">
        <f t="shared" si="294"/>
        <v/>
      </c>
      <c r="C1563" s="69" t="str">
        <f t="shared" si="301"/>
        <v/>
      </c>
      <c r="D1563" s="70" t="str">
        <f t="shared" si="295"/>
        <v/>
      </c>
      <c r="E1563" s="70" t="str">
        <f t="shared" si="296"/>
        <v/>
      </c>
      <c r="F1563" s="70" t="str">
        <f t="shared" si="297"/>
        <v/>
      </c>
      <c r="G1563" s="70" t="str">
        <f t="shared" si="298"/>
        <v/>
      </c>
      <c r="H1563" s="70" t="str">
        <f>IF(M1563=0,"",1+COUNTIF(会員コール!$A$1:$A$198,M1563))</f>
        <v/>
      </c>
      <c r="I1563" s="71"/>
      <c r="J1563" s="71" t="str">
        <f t="shared" si="299"/>
        <v/>
      </c>
      <c r="K1563" s="14"/>
      <c r="L1563" s="15"/>
      <c r="M1563">
        <f t="shared" si="300"/>
        <v>0</v>
      </c>
      <c r="N1563"/>
      <c r="O1563" s="1"/>
      <c r="P1563" s="2"/>
    </row>
    <row r="1564" spans="1:16">
      <c r="A1564" s="13">
        <v>20</v>
      </c>
      <c r="B1564" s="68" t="str">
        <f t="shared" si="294"/>
        <v/>
      </c>
      <c r="C1564" s="69" t="str">
        <f t="shared" si="301"/>
        <v/>
      </c>
      <c r="D1564" s="70" t="str">
        <f t="shared" si="295"/>
        <v/>
      </c>
      <c r="E1564" s="70" t="str">
        <f t="shared" si="296"/>
        <v/>
      </c>
      <c r="F1564" s="70" t="str">
        <f t="shared" si="297"/>
        <v/>
      </c>
      <c r="G1564" s="70" t="str">
        <f t="shared" si="298"/>
        <v/>
      </c>
      <c r="H1564" s="70" t="str">
        <f>IF(M1564=0,"",1+COUNTIF(会員コール!$A$1:$A$198,M1564))</f>
        <v/>
      </c>
      <c r="I1564" s="71"/>
      <c r="J1564" s="71" t="str">
        <f t="shared" si="299"/>
        <v/>
      </c>
      <c r="K1564" s="14"/>
      <c r="L1564" s="15"/>
      <c r="M1564">
        <f t="shared" si="300"/>
        <v>0</v>
      </c>
      <c r="N1564"/>
      <c r="O1564" s="1"/>
      <c r="P1564" s="2"/>
    </row>
    <row r="1565" spans="1:16">
      <c r="A1565" s="13"/>
      <c r="B1565" s="68" t="str">
        <f t="shared" si="294"/>
        <v/>
      </c>
      <c r="C1565" s="69" t="str">
        <f t="shared" si="301"/>
        <v/>
      </c>
      <c r="D1565" s="70" t="str">
        <f t="shared" si="295"/>
        <v/>
      </c>
      <c r="E1565" s="70" t="str">
        <f t="shared" si="296"/>
        <v/>
      </c>
      <c r="F1565" s="70" t="str">
        <f t="shared" si="297"/>
        <v/>
      </c>
      <c r="G1565" s="70" t="str">
        <f t="shared" si="298"/>
        <v/>
      </c>
      <c r="H1565" s="70" t="str">
        <f>IF(M1565=0,"",1+COUNTIF(会員コール!$A$1:$A$198,M1565))</f>
        <v/>
      </c>
      <c r="I1565" s="71"/>
      <c r="J1565" s="71" t="str">
        <f t="shared" si="299"/>
        <v/>
      </c>
      <c r="K1565" s="14"/>
      <c r="L1565" s="15"/>
      <c r="M1565">
        <f t="shared" si="300"/>
        <v>0</v>
      </c>
      <c r="N1565"/>
      <c r="O1565" s="1"/>
      <c r="P1565" s="2"/>
    </row>
    <row r="1566" spans="1:16">
      <c r="A1566" s="13"/>
      <c r="B1566" s="68" t="str">
        <f t="shared" si="294"/>
        <v/>
      </c>
      <c r="C1566" s="69" t="str">
        <f t="shared" si="301"/>
        <v/>
      </c>
      <c r="D1566" s="70" t="str">
        <f t="shared" si="295"/>
        <v/>
      </c>
      <c r="E1566" s="70" t="str">
        <f t="shared" si="296"/>
        <v/>
      </c>
      <c r="F1566" s="70" t="str">
        <f t="shared" si="297"/>
        <v/>
      </c>
      <c r="G1566" s="70" t="str">
        <f t="shared" si="298"/>
        <v/>
      </c>
      <c r="H1566" s="70" t="str">
        <f>IF(M1566=0,"",1+COUNTIF(会員コール!$A$1:$A$198,M1566))</f>
        <v/>
      </c>
      <c r="I1566" s="71"/>
      <c r="J1566" s="71" t="str">
        <f t="shared" si="299"/>
        <v/>
      </c>
      <c r="K1566" s="14"/>
      <c r="L1566" s="15"/>
      <c r="M1566">
        <f t="shared" si="300"/>
        <v>0</v>
      </c>
      <c r="N1566"/>
      <c r="O1566" s="1"/>
      <c r="P1566" s="2"/>
    </row>
    <row r="1567" spans="1:16">
      <c r="A1567" s="13"/>
      <c r="B1567" s="68" t="str">
        <f t="shared" si="294"/>
        <v/>
      </c>
      <c r="C1567" s="69" t="str">
        <f t="shared" si="301"/>
        <v/>
      </c>
      <c r="D1567" s="70" t="str">
        <f t="shared" si="295"/>
        <v/>
      </c>
      <c r="E1567" s="70" t="str">
        <f t="shared" si="296"/>
        <v/>
      </c>
      <c r="F1567" s="70" t="str">
        <f t="shared" si="297"/>
        <v/>
      </c>
      <c r="G1567" s="70" t="str">
        <f t="shared" si="298"/>
        <v/>
      </c>
      <c r="H1567" s="70" t="str">
        <f>IF(M1567=0,"",1+COUNTIF(会員コール!$A$1:$A$198,M1567))</f>
        <v/>
      </c>
      <c r="I1567" s="71"/>
      <c r="J1567" s="71" t="str">
        <f t="shared" si="299"/>
        <v/>
      </c>
      <c r="K1567" s="14"/>
      <c r="L1567" s="15"/>
      <c r="M1567">
        <f t="shared" si="300"/>
        <v>0</v>
      </c>
      <c r="N1567"/>
      <c r="O1567" s="1"/>
      <c r="P1567" s="2"/>
    </row>
    <row r="1568" spans="1:16">
      <c r="A1568" s="13"/>
      <c r="B1568" s="68" t="str">
        <f t="shared" si="294"/>
        <v/>
      </c>
      <c r="C1568" s="69" t="str">
        <f t="shared" si="301"/>
        <v/>
      </c>
      <c r="D1568" s="70" t="str">
        <f t="shared" si="295"/>
        <v/>
      </c>
      <c r="E1568" s="70" t="str">
        <f t="shared" si="296"/>
        <v/>
      </c>
      <c r="F1568" s="70" t="str">
        <f t="shared" si="297"/>
        <v/>
      </c>
      <c r="G1568" s="70" t="str">
        <f t="shared" si="298"/>
        <v/>
      </c>
      <c r="H1568" s="70" t="str">
        <f>IF(M1568=0,"",1+COUNTIF(会員コール!$A$1:$A$198,M1568))</f>
        <v/>
      </c>
      <c r="I1568" s="71"/>
      <c r="J1568" s="71" t="str">
        <f t="shared" si="299"/>
        <v/>
      </c>
      <c r="K1568" s="14"/>
      <c r="L1568" s="15"/>
      <c r="M1568">
        <f t="shared" si="300"/>
        <v>0</v>
      </c>
      <c r="N1568"/>
      <c r="O1568" s="1"/>
      <c r="P1568" s="2"/>
    </row>
    <row r="1569" spans="1:16">
      <c r="A1569" s="13">
        <v>25</v>
      </c>
      <c r="B1569" s="68" t="str">
        <f t="shared" si="294"/>
        <v/>
      </c>
      <c r="C1569" s="69" t="str">
        <f t="shared" si="301"/>
        <v/>
      </c>
      <c r="D1569" s="70" t="str">
        <f t="shared" si="295"/>
        <v/>
      </c>
      <c r="E1569" s="70" t="str">
        <f t="shared" si="296"/>
        <v/>
      </c>
      <c r="F1569" s="70" t="str">
        <f t="shared" si="297"/>
        <v/>
      </c>
      <c r="G1569" s="70" t="str">
        <f t="shared" si="298"/>
        <v/>
      </c>
      <c r="H1569" s="70" t="str">
        <f>IF(M1569=0,"",1+COUNTIF(会員コール!$A$1:$A$198,M1569))</f>
        <v/>
      </c>
      <c r="I1569" s="71"/>
      <c r="J1569" s="71" t="str">
        <f t="shared" si="299"/>
        <v/>
      </c>
      <c r="K1569" s="14"/>
      <c r="L1569" s="15"/>
      <c r="M1569">
        <f t="shared" si="300"/>
        <v>0</v>
      </c>
      <c r="N1569"/>
      <c r="O1569" s="1"/>
      <c r="P1569" s="2"/>
    </row>
    <row r="1570" spans="1:16">
      <c r="A1570" s="13"/>
      <c r="B1570" s="72" t="str">
        <f t="shared" si="294"/>
        <v/>
      </c>
      <c r="C1570" s="69" t="str">
        <f t="shared" si="301"/>
        <v/>
      </c>
      <c r="D1570" s="73" t="str">
        <f t="shared" si="295"/>
        <v/>
      </c>
      <c r="E1570" s="73" t="str">
        <f t="shared" si="296"/>
        <v/>
      </c>
      <c r="F1570" s="73" t="str">
        <f t="shared" si="297"/>
        <v/>
      </c>
      <c r="G1570" s="73" t="str">
        <f t="shared" si="298"/>
        <v/>
      </c>
      <c r="H1570" s="73" t="str">
        <f>IF(M1570=0,"",1+COUNTIF(会員コール!$A$1:$A$198,M1570))</f>
        <v/>
      </c>
      <c r="I1570" s="74"/>
      <c r="J1570" s="74" t="str">
        <f t="shared" si="299"/>
        <v/>
      </c>
      <c r="K1570" s="14"/>
      <c r="L1570" s="15"/>
      <c r="M1570">
        <f t="shared" si="300"/>
        <v>0</v>
      </c>
      <c r="N1570"/>
      <c r="O1570" s="1"/>
      <c r="P1570" s="2"/>
    </row>
    <row r="1571" spans="1:16">
      <c r="A1571" s="13"/>
      <c r="B1571" s="68" t="str">
        <f t="shared" si="294"/>
        <v/>
      </c>
      <c r="C1571" s="69" t="str">
        <f t="shared" si="301"/>
        <v/>
      </c>
      <c r="D1571" s="70" t="str">
        <f t="shared" si="295"/>
        <v/>
      </c>
      <c r="E1571" s="70" t="str">
        <f t="shared" si="296"/>
        <v/>
      </c>
      <c r="F1571" s="70" t="str">
        <f t="shared" si="297"/>
        <v/>
      </c>
      <c r="G1571" s="70" t="str">
        <f t="shared" si="298"/>
        <v/>
      </c>
      <c r="H1571" s="70" t="str">
        <f>IF(M1571=0,"",1+COUNTIF(会員コール!$A$1:$A$198,M1571))</f>
        <v/>
      </c>
      <c r="I1571" s="71"/>
      <c r="J1571" s="71" t="str">
        <f t="shared" si="299"/>
        <v/>
      </c>
      <c r="K1571" s="14"/>
      <c r="L1571" s="15"/>
      <c r="M1571">
        <f t="shared" si="300"/>
        <v>0</v>
      </c>
      <c r="N1571"/>
      <c r="O1571" s="1"/>
      <c r="P1571" s="2"/>
    </row>
    <row r="1572" spans="1:16">
      <c r="A1572" s="13"/>
      <c r="B1572" s="72" t="str">
        <f t="shared" si="294"/>
        <v/>
      </c>
      <c r="C1572" s="69" t="str">
        <f t="shared" si="301"/>
        <v/>
      </c>
      <c r="D1572" s="73" t="str">
        <f t="shared" si="295"/>
        <v/>
      </c>
      <c r="E1572" s="73" t="str">
        <f t="shared" si="296"/>
        <v/>
      </c>
      <c r="F1572" s="73" t="str">
        <f t="shared" si="297"/>
        <v/>
      </c>
      <c r="G1572" s="73" t="str">
        <f t="shared" si="298"/>
        <v/>
      </c>
      <c r="H1572" s="73" t="str">
        <f>IF(M1572=0,"",1+COUNTIF(会員コール!$A$1:$A$198,M1572))</f>
        <v/>
      </c>
      <c r="I1572" s="74"/>
      <c r="J1572" s="74" t="str">
        <f t="shared" si="299"/>
        <v/>
      </c>
      <c r="K1572" s="14"/>
      <c r="L1572" s="15"/>
      <c r="M1572">
        <f t="shared" si="300"/>
        <v>0</v>
      </c>
      <c r="N1572"/>
      <c r="O1572" s="1"/>
      <c r="P1572" s="2"/>
    </row>
    <row r="1573" spans="1:16">
      <c r="A1573" s="13"/>
      <c r="B1573" s="68" t="str">
        <f t="shared" si="294"/>
        <v/>
      </c>
      <c r="C1573" s="69" t="str">
        <f t="shared" si="301"/>
        <v/>
      </c>
      <c r="D1573" s="70" t="str">
        <f t="shared" si="295"/>
        <v/>
      </c>
      <c r="E1573" s="70" t="str">
        <f t="shared" si="296"/>
        <v/>
      </c>
      <c r="F1573" s="70" t="str">
        <f t="shared" si="297"/>
        <v/>
      </c>
      <c r="G1573" s="70" t="str">
        <f t="shared" si="298"/>
        <v/>
      </c>
      <c r="H1573" s="70" t="str">
        <f>IF(M1573=0,"",1+COUNTIF(会員コール!$A$1:$A$198,M1573))</f>
        <v/>
      </c>
      <c r="I1573" s="71"/>
      <c r="J1573" s="71" t="str">
        <f t="shared" si="299"/>
        <v/>
      </c>
      <c r="K1573" s="14"/>
      <c r="L1573" s="15"/>
      <c r="M1573">
        <f t="shared" si="300"/>
        <v>0</v>
      </c>
      <c r="N1573"/>
      <c r="O1573" s="1"/>
      <c r="P1573" s="2"/>
    </row>
    <row r="1574" spans="1:16">
      <c r="A1574" s="13">
        <v>30</v>
      </c>
      <c r="B1574" s="72" t="str">
        <f t="shared" si="294"/>
        <v/>
      </c>
      <c r="C1574" s="69" t="str">
        <f t="shared" si="301"/>
        <v/>
      </c>
      <c r="D1574" s="73" t="str">
        <f t="shared" si="295"/>
        <v/>
      </c>
      <c r="E1574" s="73" t="str">
        <f t="shared" si="296"/>
        <v/>
      </c>
      <c r="F1574" s="73" t="str">
        <f t="shared" si="297"/>
        <v/>
      </c>
      <c r="G1574" s="73" t="str">
        <f t="shared" si="298"/>
        <v/>
      </c>
      <c r="H1574" s="73" t="str">
        <f>IF(M1574=0,"",1+COUNTIF(会員コール!$A$1:$A$198,M1574))</f>
        <v/>
      </c>
      <c r="I1574" s="74"/>
      <c r="J1574" s="74" t="str">
        <f t="shared" si="299"/>
        <v/>
      </c>
      <c r="K1574" s="14"/>
      <c r="L1574" s="15"/>
      <c r="M1574">
        <f t="shared" si="300"/>
        <v>0</v>
      </c>
      <c r="N1574"/>
      <c r="O1574" s="1"/>
      <c r="P1574" s="2"/>
    </row>
    <row r="1575" spans="1:16">
      <c r="A1575" s="13"/>
      <c r="B1575" s="68" t="str">
        <f t="shared" si="294"/>
        <v/>
      </c>
      <c r="C1575" s="69" t="str">
        <f t="shared" si="301"/>
        <v/>
      </c>
      <c r="D1575" s="70" t="str">
        <f t="shared" si="295"/>
        <v/>
      </c>
      <c r="E1575" s="70" t="str">
        <f t="shared" si="296"/>
        <v/>
      </c>
      <c r="F1575" s="70" t="str">
        <f t="shared" si="297"/>
        <v/>
      </c>
      <c r="G1575" s="70" t="str">
        <f t="shared" si="298"/>
        <v/>
      </c>
      <c r="H1575" s="70" t="str">
        <f>IF(M1575=0,"",1+COUNTIF(会員コール!$A$1:$A$198,M1575))</f>
        <v/>
      </c>
      <c r="I1575" s="71"/>
      <c r="J1575" s="71" t="str">
        <f t="shared" si="299"/>
        <v/>
      </c>
      <c r="K1575" s="14"/>
      <c r="L1575" s="15"/>
      <c r="M1575">
        <f t="shared" si="300"/>
        <v>0</v>
      </c>
      <c r="N1575"/>
      <c r="O1575" s="1"/>
      <c r="P1575" s="2"/>
    </row>
    <row r="1576" spans="1:16">
      <c r="A1576" s="13"/>
      <c r="B1576" s="72" t="str">
        <f t="shared" si="294"/>
        <v/>
      </c>
      <c r="C1576" s="69" t="str">
        <f t="shared" si="301"/>
        <v/>
      </c>
      <c r="D1576" s="73" t="str">
        <f t="shared" si="295"/>
        <v/>
      </c>
      <c r="E1576" s="73" t="str">
        <f t="shared" si="296"/>
        <v/>
      </c>
      <c r="F1576" s="73" t="str">
        <f t="shared" si="297"/>
        <v/>
      </c>
      <c r="G1576" s="73" t="str">
        <f t="shared" si="298"/>
        <v/>
      </c>
      <c r="H1576" s="73" t="str">
        <f>IF(M1576=0,"",1+COUNTIF(会員コール!$A$1:$A$198,M1576))</f>
        <v/>
      </c>
      <c r="I1576" s="74"/>
      <c r="J1576" s="74" t="str">
        <f t="shared" si="299"/>
        <v/>
      </c>
      <c r="K1576" s="14"/>
      <c r="L1576" s="15"/>
      <c r="M1576">
        <f t="shared" si="300"/>
        <v>0</v>
      </c>
      <c r="N1576"/>
      <c r="O1576" s="1"/>
      <c r="P1576" s="2"/>
    </row>
    <row r="1577" spans="1:16">
      <c r="A1577" s="13"/>
      <c r="B1577" s="68" t="str">
        <f t="shared" si="294"/>
        <v/>
      </c>
      <c r="C1577" s="69" t="str">
        <f t="shared" si="301"/>
        <v/>
      </c>
      <c r="D1577" s="70" t="str">
        <f t="shared" si="295"/>
        <v/>
      </c>
      <c r="E1577" s="70" t="str">
        <f t="shared" si="296"/>
        <v/>
      </c>
      <c r="F1577" s="70" t="str">
        <f t="shared" si="297"/>
        <v/>
      </c>
      <c r="G1577" s="70" t="str">
        <f t="shared" si="298"/>
        <v/>
      </c>
      <c r="H1577" s="70" t="str">
        <f>IF(M1577=0,"",1+COUNTIF(会員コール!$A$1:$A$198,M1577))</f>
        <v/>
      </c>
      <c r="I1577" s="71"/>
      <c r="J1577" s="71" t="str">
        <f t="shared" si="299"/>
        <v/>
      </c>
      <c r="K1577" s="14"/>
      <c r="L1577" s="15"/>
      <c r="M1577">
        <f t="shared" si="300"/>
        <v>0</v>
      </c>
      <c r="N1577"/>
      <c r="O1577" s="1"/>
      <c r="P1577" s="2"/>
    </row>
    <row r="1578" spans="1:16">
      <c r="A1578" s="13"/>
      <c r="B1578" s="72" t="str">
        <f t="shared" si="294"/>
        <v/>
      </c>
      <c r="C1578" s="69" t="str">
        <f t="shared" si="301"/>
        <v/>
      </c>
      <c r="D1578" s="73" t="str">
        <f t="shared" si="295"/>
        <v/>
      </c>
      <c r="E1578" s="73" t="str">
        <f t="shared" si="296"/>
        <v/>
      </c>
      <c r="F1578" s="73" t="str">
        <f t="shared" si="297"/>
        <v/>
      </c>
      <c r="G1578" s="73" t="str">
        <f t="shared" si="298"/>
        <v/>
      </c>
      <c r="H1578" s="73" t="str">
        <f>IF(M1578=0,"",1+COUNTIF(会員コール!$A$1:$A$198,M1578))</f>
        <v/>
      </c>
      <c r="I1578" s="74"/>
      <c r="J1578" s="74" t="str">
        <f t="shared" si="299"/>
        <v/>
      </c>
      <c r="K1578" s="14"/>
      <c r="L1578" s="15"/>
      <c r="M1578">
        <f t="shared" si="300"/>
        <v>0</v>
      </c>
      <c r="N1578"/>
      <c r="O1578" s="1"/>
      <c r="P1578" s="2"/>
    </row>
    <row r="1579" spans="1:16">
      <c r="A1579" s="13">
        <v>35</v>
      </c>
      <c r="B1579" s="68" t="str">
        <f t="shared" si="294"/>
        <v/>
      </c>
      <c r="C1579" s="69" t="str">
        <f t="shared" si="301"/>
        <v/>
      </c>
      <c r="D1579" s="70" t="str">
        <f t="shared" si="295"/>
        <v/>
      </c>
      <c r="E1579" s="70" t="str">
        <f t="shared" si="296"/>
        <v/>
      </c>
      <c r="F1579" s="70" t="str">
        <f t="shared" si="297"/>
        <v/>
      </c>
      <c r="G1579" s="70" t="str">
        <f t="shared" si="298"/>
        <v/>
      </c>
      <c r="H1579" s="70" t="str">
        <f>IF(M1579=0,"",1+COUNTIF(会員コール!$A$1:$A$198,M1579))</f>
        <v/>
      </c>
      <c r="I1579" s="71"/>
      <c r="J1579" s="71" t="str">
        <f t="shared" si="299"/>
        <v/>
      </c>
      <c r="K1579" s="14"/>
      <c r="L1579" s="15"/>
      <c r="M1579">
        <f t="shared" si="300"/>
        <v>0</v>
      </c>
      <c r="N1579"/>
      <c r="O1579" s="1"/>
      <c r="P1579" s="2"/>
    </row>
    <row r="1580" spans="1:16">
      <c r="A1580" s="13"/>
      <c r="B1580" s="72" t="str">
        <f t="shared" si="294"/>
        <v/>
      </c>
      <c r="C1580" s="69" t="str">
        <f t="shared" si="301"/>
        <v/>
      </c>
      <c r="D1580" s="73" t="str">
        <f t="shared" si="295"/>
        <v/>
      </c>
      <c r="E1580" s="73" t="str">
        <f t="shared" si="296"/>
        <v/>
      </c>
      <c r="F1580" s="73" t="str">
        <f t="shared" si="297"/>
        <v/>
      </c>
      <c r="G1580" s="73" t="str">
        <f t="shared" si="298"/>
        <v/>
      </c>
      <c r="H1580" s="73" t="str">
        <f>IF(M1580=0,"",1+COUNTIF(会員コール!$A$1:$A$198,M1580))</f>
        <v/>
      </c>
      <c r="I1580" s="74"/>
      <c r="J1580" s="74" t="str">
        <f t="shared" si="299"/>
        <v/>
      </c>
      <c r="K1580" s="14"/>
      <c r="L1580" s="15"/>
      <c r="M1580">
        <f t="shared" si="300"/>
        <v>0</v>
      </c>
      <c r="N1580"/>
      <c r="O1580" s="1"/>
      <c r="P1580" s="2"/>
    </row>
    <row r="1581" spans="1:16">
      <c r="A1581" s="13"/>
      <c r="B1581" s="68" t="str">
        <f t="shared" si="294"/>
        <v/>
      </c>
      <c r="C1581" s="69" t="str">
        <f t="shared" si="301"/>
        <v/>
      </c>
      <c r="D1581" s="70" t="str">
        <f t="shared" si="295"/>
        <v/>
      </c>
      <c r="E1581" s="70" t="str">
        <f t="shared" si="296"/>
        <v/>
      </c>
      <c r="F1581" s="70" t="str">
        <f t="shared" si="297"/>
        <v/>
      </c>
      <c r="G1581" s="70" t="str">
        <f t="shared" si="298"/>
        <v/>
      </c>
      <c r="H1581" s="70" t="str">
        <f>IF(M1581=0,"",1+COUNTIF(会員コール!$A$1:$A$198,M1581))</f>
        <v/>
      </c>
      <c r="I1581" s="71"/>
      <c r="J1581" s="71" t="str">
        <f t="shared" si="299"/>
        <v/>
      </c>
      <c r="K1581" s="14"/>
      <c r="L1581" s="15"/>
      <c r="M1581">
        <f t="shared" si="300"/>
        <v>0</v>
      </c>
      <c r="N1581"/>
      <c r="O1581" s="1"/>
      <c r="P1581" s="2"/>
    </row>
    <row r="1582" spans="1:16">
      <c r="A1582" s="13"/>
      <c r="B1582" s="72" t="str">
        <f t="shared" si="294"/>
        <v/>
      </c>
      <c r="C1582" s="69" t="str">
        <f t="shared" si="301"/>
        <v/>
      </c>
      <c r="D1582" s="73" t="str">
        <f t="shared" si="295"/>
        <v/>
      </c>
      <c r="E1582" s="73" t="str">
        <f t="shared" si="296"/>
        <v/>
      </c>
      <c r="F1582" s="73" t="str">
        <f t="shared" si="297"/>
        <v/>
      </c>
      <c r="G1582" s="73" t="str">
        <f t="shared" si="298"/>
        <v/>
      </c>
      <c r="H1582" s="73" t="str">
        <f>IF(M1582=0,"",1+COUNTIF(会員コール!$A$1:$A$198,M1582))</f>
        <v/>
      </c>
      <c r="I1582" s="74"/>
      <c r="J1582" s="74" t="str">
        <f t="shared" si="299"/>
        <v/>
      </c>
      <c r="K1582" s="14"/>
      <c r="L1582" s="15"/>
      <c r="M1582">
        <f t="shared" si="300"/>
        <v>0</v>
      </c>
      <c r="N1582"/>
      <c r="O1582" s="1"/>
      <c r="P1582" s="2"/>
    </row>
    <row r="1583" spans="1:16">
      <c r="A1583" s="13"/>
      <c r="B1583" s="68" t="str">
        <f t="shared" si="294"/>
        <v/>
      </c>
      <c r="C1583" s="69" t="str">
        <f t="shared" si="301"/>
        <v/>
      </c>
      <c r="D1583" s="70" t="str">
        <f t="shared" si="295"/>
        <v/>
      </c>
      <c r="E1583" s="70" t="str">
        <f t="shared" si="296"/>
        <v/>
      </c>
      <c r="F1583" s="70" t="str">
        <f t="shared" si="297"/>
        <v/>
      </c>
      <c r="G1583" s="70" t="str">
        <f t="shared" si="298"/>
        <v/>
      </c>
      <c r="H1583" s="70" t="str">
        <f>IF(M1583=0,"",1+COUNTIF(会員コール!$A$1:$A$198,M1583))</f>
        <v/>
      </c>
      <c r="I1583" s="71"/>
      <c r="J1583" s="71" t="str">
        <f t="shared" si="299"/>
        <v/>
      </c>
      <c r="K1583" s="14"/>
      <c r="L1583" s="15"/>
      <c r="M1583">
        <f t="shared" si="300"/>
        <v>0</v>
      </c>
      <c r="N1583"/>
      <c r="O1583" s="1"/>
      <c r="P1583" s="2"/>
    </row>
    <row r="1584" spans="1:16">
      <c r="A1584" s="13">
        <v>40</v>
      </c>
      <c r="B1584" s="72" t="str">
        <f t="shared" si="294"/>
        <v/>
      </c>
      <c r="C1584" s="69" t="str">
        <f t="shared" si="301"/>
        <v/>
      </c>
      <c r="D1584" s="73" t="str">
        <f t="shared" si="295"/>
        <v/>
      </c>
      <c r="E1584" s="73" t="str">
        <f t="shared" si="296"/>
        <v/>
      </c>
      <c r="F1584" s="73" t="str">
        <f t="shared" si="297"/>
        <v/>
      </c>
      <c r="G1584" s="73" t="str">
        <f t="shared" si="298"/>
        <v/>
      </c>
      <c r="H1584" s="73" t="str">
        <f>IF(M1584=0,"",1+COUNTIF(会員コール!$A$1:$A$198,M1584))</f>
        <v/>
      </c>
      <c r="I1584" s="74"/>
      <c r="J1584" s="74" t="str">
        <f t="shared" si="299"/>
        <v/>
      </c>
      <c r="K1584" s="14"/>
      <c r="L1584" s="15"/>
      <c r="M1584">
        <f t="shared" si="300"/>
        <v>0</v>
      </c>
      <c r="N1584"/>
      <c r="O1584" s="1"/>
      <c r="P1584" s="2"/>
    </row>
    <row r="1585" spans="1:20">
      <c r="A1585" s="13"/>
      <c r="B1585" s="68" t="str">
        <f t="shared" si="294"/>
        <v/>
      </c>
      <c r="C1585" s="69" t="str">
        <f t="shared" si="301"/>
        <v/>
      </c>
      <c r="D1585" s="70" t="str">
        <f t="shared" si="295"/>
        <v/>
      </c>
      <c r="E1585" s="70" t="str">
        <f t="shared" si="296"/>
        <v/>
      </c>
      <c r="F1585" s="70" t="str">
        <f t="shared" si="297"/>
        <v/>
      </c>
      <c r="G1585" s="70" t="str">
        <f t="shared" si="298"/>
        <v/>
      </c>
      <c r="H1585" s="70" t="str">
        <f>IF(M1585=0,"",1+COUNTIF(会員コール!$A$1:$A$198,M1585))</f>
        <v/>
      </c>
      <c r="I1585" s="71"/>
      <c r="J1585" s="71" t="str">
        <f t="shared" si="299"/>
        <v/>
      </c>
      <c r="K1585" s="14"/>
      <c r="L1585" s="15"/>
      <c r="M1585">
        <f t="shared" si="300"/>
        <v>0</v>
      </c>
      <c r="N1585"/>
      <c r="O1585" s="1"/>
      <c r="P1585" s="2"/>
    </row>
    <row r="1586" spans="1:20">
      <c r="A1586" s="13"/>
      <c r="B1586" s="68" t="str">
        <f t="shared" si="294"/>
        <v/>
      </c>
      <c r="C1586" s="69" t="str">
        <f t="shared" si="301"/>
        <v/>
      </c>
      <c r="D1586" s="70" t="str">
        <f t="shared" si="295"/>
        <v/>
      </c>
      <c r="E1586" s="70" t="str">
        <f t="shared" si="296"/>
        <v/>
      </c>
      <c r="F1586" s="70" t="str">
        <f t="shared" si="297"/>
        <v/>
      </c>
      <c r="G1586" s="70" t="str">
        <f t="shared" si="298"/>
        <v/>
      </c>
      <c r="H1586" s="70" t="str">
        <f>IF(M1586=0,"",1+COUNTIF(会員コール!$A$1:$A$198,M1586))</f>
        <v/>
      </c>
      <c r="I1586" s="71"/>
      <c r="J1586" s="71" t="str">
        <f t="shared" si="299"/>
        <v/>
      </c>
      <c r="K1586" s="14"/>
      <c r="L1586" s="15"/>
      <c r="M1586">
        <f t="shared" si="300"/>
        <v>0</v>
      </c>
      <c r="N1586"/>
      <c r="O1586" s="1"/>
      <c r="P1586" s="2"/>
    </row>
    <row r="1587" spans="1:20">
      <c r="A1587" s="13"/>
      <c r="B1587" s="72" t="str">
        <f t="shared" si="294"/>
        <v/>
      </c>
      <c r="C1587" s="69" t="str">
        <f t="shared" si="301"/>
        <v/>
      </c>
      <c r="D1587" s="73" t="str">
        <f t="shared" si="295"/>
        <v/>
      </c>
      <c r="E1587" s="73" t="str">
        <f t="shared" si="296"/>
        <v/>
      </c>
      <c r="F1587" s="73" t="str">
        <f t="shared" si="297"/>
        <v/>
      </c>
      <c r="G1587" s="73" t="str">
        <f t="shared" si="298"/>
        <v/>
      </c>
      <c r="H1587" s="73" t="str">
        <f>IF(M1587=0,"",1+COUNTIF(会員コール!$A$1:$A$198,M1587))</f>
        <v/>
      </c>
      <c r="I1587" s="74"/>
      <c r="J1587" s="74" t="str">
        <f t="shared" si="299"/>
        <v/>
      </c>
      <c r="K1587" s="14"/>
      <c r="L1587" s="15"/>
      <c r="M1587">
        <f t="shared" si="300"/>
        <v>0</v>
      </c>
      <c r="N1587"/>
      <c r="O1587" s="1"/>
      <c r="P1587" s="2"/>
    </row>
    <row r="1588" spans="1:20">
      <c r="A1588" s="13"/>
      <c r="B1588" s="68" t="str">
        <f t="shared" si="294"/>
        <v/>
      </c>
      <c r="C1588" s="69" t="str">
        <f t="shared" si="301"/>
        <v/>
      </c>
      <c r="D1588" s="70" t="str">
        <f t="shared" si="295"/>
        <v/>
      </c>
      <c r="E1588" s="70" t="str">
        <f t="shared" si="296"/>
        <v/>
      </c>
      <c r="F1588" s="70" t="str">
        <f t="shared" si="297"/>
        <v/>
      </c>
      <c r="G1588" s="70" t="str">
        <f t="shared" si="298"/>
        <v/>
      </c>
      <c r="H1588" s="70" t="str">
        <f>IF(M1588=0,"",1+COUNTIF(会員コール!$A$1:$A$198,M1588))</f>
        <v/>
      </c>
      <c r="I1588" s="71"/>
      <c r="J1588" s="71" t="str">
        <f t="shared" si="299"/>
        <v/>
      </c>
      <c r="K1588" s="14"/>
      <c r="L1588" s="15"/>
      <c r="M1588">
        <f t="shared" si="300"/>
        <v>0</v>
      </c>
      <c r="N1588"/>
      <c r="O1588" s="1"/>
      <c r="P1588" s="2"/>
    </row>
    <row r="1589" spans="1:20">
      <c r="A1589" s="13">
        <v>45</v>
      </c>
      <c r="B1589" s="72" t="str">
        <f t="shared" si="294"/>
        <v/>
      </c>
      <c r="C1589" s="69" t="str">
        <f t="shared" si="301"/>
        <v/>
      </c>
      <c r="D1589" s="73" t="str">
        <f t="shared" si="295"/>
        <v/>
      </c>
      <c r="E1589" s="73" t="str">
        <f t="shared" si="296"/>
        <v/>
      </c>
      <c r="F1589" s="73" t="str">
        <f t="shared" si="297"/>
        <v/>
      </c>
      <c r="G1589" s="73" t="str">
        <f t="shared" si="298"/>
        <v/>
      </c>
      <c r="H1589" s="73" t="str">
        <f>IF(M1589=0,"",1+COUNTIF(会員コール!$A$1:$A$198,M1589))</f>
        <v/>
      </c>
      <c r="I1589" s="74"/>
      <c r="J1589" s="74" t="str">
        <f t="shared" si="299"/>
        <v/>
      </c>
      <c r="K1589" s="14"/>
      <c r="L1589" s="15"/>
      <c r="M1589">
        <f t="shared" si="300"/>
        <v>0</v>
      </c>
      <c r="N1589"/>
      <c r="O1589" s="1"/>
      <c r="P1589" s="2"/>
    </row>
    <row r="1590" spans="1:20">
      <c r="A1590" s="13"/>
      <c r="B1590" s="68" t="str">
        <f t="shared" si="294"/>
        <v/>
      </c>
      <c r="C1590" s="69" t="str">
        <f t="shared" si="301"/>
        <v/>
      </c>
      <c r="D1590" s="70" t="str">
        <f t="shared" si="295"/>
        <v/>
      </c>
      <c r="E1590" s="70" t="str">
        <f t="shared" si="296"/>
        <v/>
      </c>
      <c r="F1590" s="70" t="str">
        <f t="shared" si="297"/>
        <v/>
      </c>
      <c r="G1590" s="70" t="str">
        <f t="shared" si="298"/>
        <v/>
      </c>
      <c r="H1590" s="70" t="str">
        <f>IF(M1590=0,"",1+COUNTIF(会員コール!$A$1:$A$198,M1590))</f>
        <v/>
      </c>
      <c r="I1590" s="71"/>
      <c r="J1590" s="71" t="str">
        <f t="shared" si="299"/>
        <v/>
      </c>
      <c r="K1590" s="14"/>
      <c r="L1590" s="15"/>
      <c r="M1590">
        <f t="shared" si="300"/>
        <v>0</v>
      </c>
      <c r="N1590"/>
      <c r="O1590" s="1"/>
      <c r="P1590" s="2"/>
    </row>
    <row r="1591" spans="1:20">
      <c r="A1591" s="13"/>
      <c r="B1591" s="72" t="str">
        <f t="shared" si="294"/>
        <v/>
      </c>
      <c r="C1591" s="69" t="str">
        <f t="shared" si="301"/>
        <v/>
      </c>
      <c r="D1591" s="73" t="str">
        <f t="shared" si="295"/>
        <v/>
      </c>
      <c r="E1591" s="73" t="str">
        <f t="shared" si="296"/>
        <v/>
      </c>
      <c r="F1591" s="73" t="str">
        <f t="shared" si="297"/>
        <v/>
      </c>
      <c r="G1591" s="73" t="str">
        <f t="shared" si="298"/>
        <v/>
      </c>
      <c r="H1591" s="73" t="str">
        <f>IF(M1591=0,"",1+COUNTIF(会員コール!$A$1:$A$198,M1591))</f>
        <v/>
      </c>
      <c r="I1591" s="74"/>
      <c r="J1591" s="74" t="str">
        <f t="shared" si="299"/>
        <v/>
      </c>
      <c r="K1591" s="14"/>
      <c r="L1591" s="15"/>
      <c r="M1591">
        <f t="shared" si="300"/>
        <v>0</v>
      </c>
      <c r="N1591"/>
      <c r="O1591" s="1"/>
      <c r="P1591" s="2"/>
    </row>
    <row r="1592" spans="1:20">
      <c r="A1592" s="13"/>
      <c r="B1592" s="68" t="str">
        <f t="shared" si="294"/>
        <v/>
      </c>
      <c r="C1592" s="69" t="str">
        <f t="shared" si="301"/>
        <v/>
      </c>
      <c r="D1592" s="70" t="str">
        <f t="shared" si="295"/>
        <v/>
      </c>
      <c r="E1592" s="70" t="str">
        <f t="shared" si="296"/>
        <v/>
      </c>
      <c r="F1592" s="70" t="str">
        <f t="shared" si="297"/>
        <v/>
      </c>
      <c r="G1592" s="70" t="str">
        <f t="shared" si="298"/>
        <v/>
      </c>
      <c r="H1592" s="70" t="str">
        <f>IF(M1592=0,"",1+COUNTIF(会員コール!$A$1:$A$198,M1592))</f>
        <v/>
      </c>
      <c r="I1592" s="71"/>
      <c r="J1592" s="71" t="str">
        <f t="shared" si="299"/>
        <v/>
      </c>
      <c r="K1592" s="14"/>
      <c r="L1592" s="15"/>
      <c r="M1592">
        <f t="shared" si="300"/>
        <v>0</v>
      </c>
      <c r="N1592"/>
      <c r="O1592" s="1"/>
      <c r="P1592" s="2"/>
    </row>
    <row r="1593" spans="1:20">
      <c r="A1593" s="13"/>
      <c r="B1593" s="68" t="str">
        <f t="shared" si="294"/>
        <v/>
      </c>
      <c r="C1593" s="69" t="str">
        <f t="shared" si="301"/>
        <v/>
      </c>
      <c r="D1593" s="70" t="str">
        <f t="shared" si="295"/>
        <v/>
      </c>
      <c r="E1593" s="70" t="str">
        <f t="shared" si="296"/>
        <v/>
      </c>
      <c r="F1593" s="70" t="str">
        <f t="shared" si="297"/>
        <v/>
      </c>
      <c r="G1593" s="70" t="str">
        <f t="shared" si="298"/>
        <v/>
      </c>
      <c r="H1593" s="70" t="str">
        <f>IF(M1593=0,"",1+COUNTIF(会員コール!$A$1:$A$198,M1593))</f>
        <v/>
      </c>
      <c r="I1593" s="71"/>
      <c r="J1593" s="71" t="str">
        <f t="shared" si="299"/>
        <v/>
      </c>
      <c r="K1593" s="14"/>
      <c r="L1593" s="15"/>
      <c r="M1593">
        <f t="shared" si="300"/>
        <v>0</v>
      </c>
      <c r="N1593"/>
      <c r="O1593" s="1"/>
      <c r="P1593" s="2"/>
    </row>
    <row r="1594" spans="1:20">
      <c r="A1594" s="13">
        <v>50</v>
      </c>
      <c r="B1594" s="75" t="str">
        <f t="shared" si="294"/>
        <v/>
      </c>
      <c r="C1594" s="76" t="str">
        <f>IF(P1594="","",LEFT(P1594,6))</f>
        <v/>
      </c>
      <c r="D1594" s="77" t="str">
        <f t="shared" si="295"/>
        <v/>
      </c>
      <c r="E1594" s="77" t="str">
        <f t="shared" si="296"/>
        <v/>
      </c>
      <c r="F1594" s="77" t="str">
        <f t="shared" si="297"/>
        <v/>
      </c>
      <c r="G1594" s="77" t="str">
        <f t="shared" si="298"/>
        <v/>
      </c>
      <c r="H1594" s="77" t="str">
        <f>IF(M1594=0,"",1+COUNTIF(会員コール!$A$1:$A$198,M1594))</f>
        <v/>
      </c>
      <c r="I1594" s="78"/>
      <c r="J1594" s="78" t="str">
        <f t="shared" si="299"/>
        <v/>
      </c>
      <c r="K1594" s="14"/>
      <c r="L1594" s="15"/>
      <c r="M1594">
        <f t="shared" si="300"/>
        <v>0</v>
      </c>
      <c r="N1594"/>
      <c r="O1594" s="1"/>
      <c r="P1594" s="2"/>
    </row>
    <row r="1595" spans="1:20">
      <c r="A1595" s="13"/>
      <c r="B1595" s="166" t="s">
        <v>7</v>
      </c>
      <c r="C1595" s="167"/>
      <c r="D1595" s="24">
        <f>50-COUNTBLANK(D1545:D1594)</f>
        <v>0</v>
      </c>
      <c r="E1595" s="20"/>
      <c r="F1595" s="21" t="s">
        <v>7</v>
      </c>
      <c r="G1595" s="19"/>
      <c r="H1595" s="25">
        <f>SUM(H1545:H1594)</f>
        <v>0</v>
      </c>
      <c r="I1595" s="22"/>
      <c r="J1595" s="22"/>
      <c r="K1595" s="14"/>
      <c r="L1595" s="15"/>
      <c r="N1595"/>
      <c r="O1595" s="1"/>
      <c r="P1595" s="2"/>
    </row>
    <row r="1596" spans="1:20" ht="14.25">
      <c r="A1596" s="8"/>
      <c r="B1596" s="168" t="s">
        <v>9</v>
      </c>
      <c r="C1596" s="168"/>
      <c r="D1596" s="168"/>
      <c r="E1596" s="62" t="s">
        <v>135</v>
      </c>
      <c r="F1596" s="50">
        <f>基本データ入力!$B$6</f>
        <v>2016</v>
      </c>
      <c r="G1596" s="169" t="str">
        <f>基本データ入力!$B$4</f>
        <v>第13回　JARL横須賀ｸﾗﾌﾞﾏﾗｿﾝｺﾝﾃｽﾄ</v>
      </c>
      <c r="H1596" s="169"/>
      <c r="I1596" s="169"/>
      <c r="J1596" s="169"/>
      <c r="K1596" s="10"/>
      <c r="L1596" s="8"/>
      <c r="M1596" s="8"/>
      <c r="N1596" s="9"/>
      <c r="O1596" s="8"/>
      <c r="P1596" s="8"/>
      <c r="Q1596" s="8"/>
      <c r="R1596" s="8"/>
      <c r="S1596" s="8"/>
      <c r="T1596" s="8"/>
    </row>
    <row r="1597" spans="1:20">
      <c r="A1597" s="8"/>
      <c r="B1597" s="170" t="s">
        <v>10</v>
      </c>
      <c r="C1597" s="170"/>
      <c r="D1597" s="47" t="str">
        <f>基本データ入力!$B$8</f>
        <v>JA1QRZ</v>
      </c>
      <c r="E1597" s="52" t="s">
        <v>136</v>
      </c>
      <c r="F1597" s="47" t="s">
        <v>287</v>
      </c>
      <c r="G1597" s="171" t="s">
        <v>137</v>
      </c>
      <c r="H1597" s="171"/>
      <c r="I1597" s="171"/>
      <c r="J1597" s="53" t="s">
        <v>410</v>
      </c>
      <c r="K1597" s="10"/>
      <c r="L1597" s="8"/>
      <c r="M1597" s="8"/>
      <c r="N1597" s="9"/>
      <c r="O1597" s="8"/>
      <c r="P1597" s="8"/>
      <c r="Q1597" s="8"/>
      <c r="R1597" s="8"/>
      <c r="S1597" s="8"/>
      <c r="T1597" s="8"/>
    </row>
    <row r="1598" spans="1:20">
      <c r="B1598" s="88" t="s">
        <v>11</v>
      </c>
      <c r="C1598" s="91" t="s">
        <v>411</v>
      </c>
      <c r="D1598" s="88" t="s">
        <v>12</v>
      </c>
      <c r="E1598" s="172" t="s">
        <v>13</v>
      </c>
      <c r="F1598" s="172"/>
      <c r="G1598" s="88" t="s">
        <v>14</v>
      </c>
      <c r="H1598" s="17" t="s">
        <v>15</v>
      </c>
      <c r="I1598" s="88" t="s">
        <v>16</v>
      </c>
      <c r="J1598" s="88" t="s">
        <v>17</v>
      </c>
      <c r="L1598" s="173" t="s">
        <v>134</v>
      </c>
      <c r="M1598" s="174"/>
      <c r="N1598" s="165" t="s">
        <v>31</v>
      </c>
      <c r="O1598" s="165"/>
      <c r="P1598" s="165"/>
      <c r="Q1598" s="165"/>
      <c r="R1598" s="165"/>
      <c r="S1598" s="165"/>
      <c r="T1598" s="165"/>
    </row>
    <row r="1599" spans="1:20">
      <c r="B1599" s="88" t="s">
        <v>8</v>
      </c>
      <c r="C1599" s="91" t="s">
        <v>412</v>
      </c>
      <c r="D1599" s="88" t="s">
        <v>0</v>
      </c>
      <c r="E1599" s="88" t="s">
        <v>1</v>
      </c>
      <c r="F1599" s="88" t="s">
        <v>2</v>
      </c>
      <c r="G1599" s="88" t="s">
        <v>3</v>
      </c>
      <c r="H1599" s="17" t="s">
        <v>4</v>
      </c>
      <c r="I1599" s="88" t="s">
        <v>5</v>
      </c>
      <c r="J1599" s="88" t="s">
        <v>6</v>
      </c>
      <c r="K1599" s="4"/>
      <c r="L1599" s="175"/>
      <c r="M1599" s="176"/>
      <c r="N1599" s="89" t="s">
        <v>33</v>
      </c>
      <c r="O1599" s="89" t="s">
        <v>34</v>
      </c>
      <c r="P1599" s="89" t="s">
        <v>35</v>
      </c>
      <c r="Q1599" s="89" t="s">
        <v>36</v>
      </c>
      <c r="R1599" s="89" t="s">
        <v>37</v>
      </c>
      <c r="S1599" s="89" t="s">
        <v>38</v>
      </c>
      <c r="T1599" s="89" t="s">
        <v>39</v>
      </c>
    </row>
    <row r="1600" spans="1:20">
      <c r="A1600" s="13">
        <v>1</v>
      </c>
      <c r="B1600" s="64" t="str">
        <f t="shared" ref="B1600:B1649" si="302">IF(O1600="","",O1600)</f>
        <v/>
      </c>
      <c r="C1600" s="65" t="str">
        <f>IF(P1600="","",LEFT(P1600,6))</f>
        <v/>
      </c>
      <c r="D1600" s="66" t="str">
        <f t="shared" ref="D1600:D1649" si="303">IF(N1600="","",N1600)</f>
        <v/>
      </c>
      <c r="E1600" s="66" t="str">
        <f t="shared" ref="E1600:E1649" si="304">IF(Q1600="","",Q1600)</f>
        <v/>
      </c>
      <c r="F1600" s="66" t="str">
        <f t="shared" ref="F1600:F1649" si="305">IF(R1600="","",R1600)</f>
        <v/>
      </c>
      <c r="G1600" s="66" t="str">
        <f t="shared" ref="G1600:G1649" si="306">IF(H1600="","",IF(H1600=1,"","M"))</f>
        <v/>
      </c>
      <c r="H1600" s="66" t="str">
        <f>IF(M1600=0,"",1+COUNTIF(会員コール!$A$1:$A$198,M1600))</f>
        <v/>
      </c>
      <c r="I1600" s="67"/>
      <c r="J1600" s="67" t="str">
        <f t="shared" ref="J1600:J1649" si="307">IF(T1600="","",T1600)</f>
        <v/>
      </c>
      <c r="K1600" s="14"/>
      <c r="L1600" s="49"/>
      <c r="M1600">
        <f t="shared" ref="M1600:M1649" si="308">IF(MID(N1600,6,1)="/",LEFT(N1600,5),IF(MID(N1600,7,1)="/",LEFT(N1600,6),N1600))</f>
        <v>0</v>
      </c>
      <c r="N1600"/>
      <c r="O1600" s="1"/>
      <c r="P1600" s="2"/>
    </row>
    <row r="1601" spans="1:16">
      <c r="A1601" s="13"/>
      <c r="B1601" s="68" t="str">
        <f t="shared" si="302"/>
        <v/>
      </c>
      <c r="C1601" s="69" t="str">
        <f>IF(P1601="","",LEFT(P1601,6))</f>
        <v/>
      </c>
      <c r="D1601" s="70" t="str">
        <f t="shared" si="303"/>
        <v/>
      </c>
      <c r="E1601" s="70" t="str">
        <f t="shared" si="304"/>
        <v/>
      </c>
      <c r="F1601" s="70" t="str">
        <f t="shared" si="305"/>
        <v/>
      </c>
      <c r="G1601" s="70" t="str">
        <f t="shared" si="306"/>
        <v/>
      </c>
      <c r="H1601" s="70" t="str">
        <f>IF(M1601=0,"",1+COUNTIF(会員コール!$A$1:$A$198,M1601))</f>
        <v/>
      </c>
      <c r="I1601" s="71"/>
      <c r="J1601" s="71" t="str">
        <f t="shared" si="307"/>
        <v/>
      </c>
      <c r="K1601" s="14"/>
      <c r="L1601" s="49"/>
      <c r="M1601">
        <f t="shared" si="308"/>
        <v>0</v>
      </c>
      <c r="N1601"/>
      <c r="O1601" s="1"/>
      <c r="P1601" s="2"/>
    </row>
    <row r="1602" spans="1:16">
      <c r="A1602" s="13"/>
      <c r="B1602" s="68" t="str">
        <f t="shared" si="302"/>
        <v/>
      </c>
      <c r="C1602" s="69" t="str">
        <f t="shared" ref="C1602:C1648" si="309">IF(P1602="","",LEFT(P1602,6))</f>
        <v/>
      </c>
      <c r="D1602" s="70" t="str">
        <f t="shared" si="303"/>
        <v/>
      </c>
      <c r="E1602" s="70" t="str">
        <f t="shared" si="304"/>
        <v/>
      </c>
      <c r="F1602" s="70" t="str">
        <f t="shared" si="305"/>
        <v/>
      </c>
      <c r="G1602" s="70" t="str">
        <f t="shared" si="306"/>
        <v/>
      </c>
      <c r="H1602" s="70" t="str">
        <f>IF(M1602=0,"",1+COUNTIF(会員コール!$A$1:$A$198,M1602))</f>
        <v/>
      </c>
      <c r="I1602" s="71"/>
      <c r="J1602" s="71" t="str">
        <f t="shared" si="307"/>
        <v/>
      </c>
      <c r="K1602" s="14"/>
      <c r="L1602" s="49"/>
      <c r="M1602">
        <f t="shared" si="308"/>
        <v>0</v>
      </c>
      <c r="N1602"/>
      <c r="O1602" s="1"/>
      <c r="P1602" s="2"/>
    </row>
    <row r="1603" spans="1:16">
      <c r="A1603" s="13"/>
      <c r="B1603" s="68" t="str">
        <f t="shared" si="302"/>
        <v/>
      </c>
      <c r="C1603" s="69" t="str">
        <f t="shared" si="309"/>
        <v/>
      </c>
      <c r="D1603" s="70" t="str">
        <f t="shared" si="303"/>
        <v/>
      </c>
      <c r="E1603" s="70" t="str">
        <f t="shared" si="304"/>
        <v/>
      </c>
      <c r="F1603" s="70" t="str">
        <f t="shared" si="305"/>
        <v/>
      </c>
      <c r="G1603" s="70" t="str">
        <f t="shared" si="306"/>
        <v/>
      </c>
      <c r="H1603" s="70" t="str">
        <f>IF(M1603=0,"",1+COUNTIF(会員コール!$A$1:$A$198,M1603))</f>
        <v/>
      </c>
      <c r="I1603" s="71"/>
      <c r="J1603" s="71" t="str">
        <f t="shared" si="307"/>
        <v/>
      </c>
      <c r="K1603" s="14"/>
      <c r="L1603" s="49"/>
      <c r="M1603">
        <f t="shared" si="308"/>
        <v>0</v>
      </c>
      <c r="N1603"/>
      <c r="O1603" s="1"/>
      <c r="P1603" s="2"/>
    </row>
    <row r="1604" spans="1:16">
      <c r="A1604" s="13">
        <v>5</v>
      </c>
      <c r="B1604" s="68" t="str">
        <f t="shared" si="302"/>
        <v/>
      </c>
      <c r="C1604" s="69" t="str">
        <f t="shared" si="309"/>
        <v/>
      </c>
      <c r="D1604" s="70" t="str">
        <f t="shared" si="303"/>
        <v/>
      </c>
      <c r="E1604" s="70" t="str">
        <f t="shared" si="304"/>
        <v/>
      </c>
      <c r="F1604" s="70" t="str">
        <f t="shared" si="305"/>
        <v/>
      </c>
      <c r="G1604" s="70" t="str">
        <f t="shared" si="306"/>
        <v/>
      </c>
      <c r="H1604" s="70" t="str">
        <f>IF(M1604=0,"",1+COUNTIF(会員コール!$A$1:$A$198,M1604))</f>
        <v/>
      </c>
      <c r="I1604" s="71"/>
      <c r="J1604" s="71" t="str">
        <f t="shared" si="307"/>
        <v/>
      </c>
      <c r="K1604" s="14"/>
      <c r="L1604" s="49"/>
      <c r="M1604">
        <f t="shared" si="308"/>
        <v>0</v>
      </c>
      <c r="N1604"/>
      <c r="O1604" s="1"/>
      <c r="P1604" s="2"/>
    </row>
    <row r="1605" spans="1:16">
      <c r="A1605" s="13"/>
      <c r="B1605" s="68" t="str">
        <f t="shared" si="302"/>
        <v/>
      </c>
      <c r="C1605" s="69" t="str">
        <f t="shared" si="309"/>
        <v/>
      </c>
      <c r="D1605" s="70" t="str">
        <f t="shared" si="303"/>
        <v/>
      </c>
      <c r="E1605" s="70" t="str">
        <f t="shared" si="304"/>
        <v/>
      </c>
      <c r="F1605" s="70" t="str">
        <f t="shared" si="305"/>
        <v/>
      </c>
      <c r="G1605" s="70" t="str">
        <f t="shared" si="306"/>
        <v/>
      </c>
      <c r="H1605" s="70" t="str">
        <f>IF(M1605=0,"",1+COUNTIF(会員コール!$A$1:$A$198,M1605))</f>
        <v/>
      </c>
      <c r="I1605" s="71"/>
      <c r="J1605" s="71" t="str">
        <f t="shared" si="307"/>
        <v/>
      </c>
      <c r="K1605" s="14"/>
      <c r="L1605" s="49"/>
      <c r="M1605">
        <f t="shared" si="308"/>
        <v>0</v>
      </c>
      <c r="N1605"/>
      <c r="O1605" s="1"/>
      <c r="P1605" s="2"/>
    </row>
    <row r="1606" spans="1:16">
      <c r="A1606" s="13"/>
      <c r="B1606" s="68" t="str">
        <f t="shared" si="302"/>
        <v/>
      </c>
      <c r="C1606" s="69" t="str">
        <f t="shared" si="309"/>
        <v/>
      </c>
      <c r="D1606" s="70" t="str">
        <f t="shared" si="303"/>
        <v/>
      </c>
      <c r="E1606" s="70" t="str">
        <f t="shared" si="304"/>
        <v/>
      </c>
      <c r="F1606" s="70" t="str">
        <f t="shared" si="305"/>
        <v/>
      </c>
      <c r="G1606" s="70" t="str">
        <f t="shared" si="306"/>
        <v/>
      </c>
      <c r="H1606" s="70" t="str">
        <f>IF(M1606=0,"",1+COUNTIF(会員コール!$A$1:$A$198,M1606))</f>
        <v/>
      </c>
      <c r="I1606" s="71"/>
      <c r="J1606" s="71" t="str">
        <f t="shared" si="307"/>
        <v/>
      </c>
      <c r="K1606" s="14"/>
      <c r="L1606" s="49"/>
      <c r="M1606">
        <f t="shared" si="308"/>
        <v>0</v>
      </c>
      <c r="N1606"/>
      <c r="O1606" s="1"/>
      <c r="P1606" s="2"/>
    </row>
    <row r="1607" spans="1:16">
      <c r="A1607" s="13"/>
      <c r="B1607" s="68" t="str">
        <f t="shared" si="302"/>
        <v/>
      </c>
      <c r="C1607" s="69" t="str">
        <f t="shared" si="309"/>
        <v/>
      </c>
      <c r="D1607" s="70" t="str">
        <f t="shared" si="303"/>
        <v/>
      </c>
      <c r="E1607" s="70" t="str">
        <f t="shared" si="304"/>
        <v/>
      </c>
      <c r="F1607" s="70" t="str">
        <f t="shared" si="305"/>
        <v/>
      </c>
      <c r="G1607" s="70" t="str">
        <f t="shared" si="306"/>
        <v/>
      </c>
      <c r="H1607" s="70" t="str">
        <f>IF(M1607=0,"",1+COUNTIF(会員コール!$A$1:$A$198,M1607))</f>
        <v/>
      </c>
      <c r="I1607" s="71"/>
      <c r="J1607" s="71" t="str">
        <f t="shared" si="307"/>
        <v/>
      </c>
      <c r="K1607" s="14"/>
      <c r="L1607" s="49"/>
      <c r="M1607">
        <f t="shared" si="308"/>
        <v>0</v>
      </c>
      <c r="N1607"/>
      <c r="O1607" s="1"/>
      <c r="P1607" s="2"/>
    </row>
    <row r="1608" spans="1:16">
      <c r="A1608" s="13"/>
      <c r="B1608" s="68" t="str">
        <f t="shared" si="302"/>
        <v/>
      </c>
      <c r="C1608" s="69" t="str">
        <f t="shared" si="309"/>
        <v/>
      </c>
      <c r="D1608" s="70" t="str">
        <f t="shared" si="303"/>
        <v/>
      </c>
      <c r="E1608" s="70" t="str">
        <f t="shared" si="304"/>
        <v/>
      </c>
      <c r="F1608" s="70" t="str">
        <f t="shared" si="305"/>
        <v/>
      </c>
      <c r="G1608" s="70" t="str">
        <f t="shared" si="306"/>
        <v/>
      </c>
      <c r="H1608" s="70" t="str">
        <f>IF(M1608=0,"",1+COUNTIF(会員コール!$A$1:$A$198,M1608))</f>
        <v/>
      </c>
      <c r="I1608" s="71"/>
      <c r="J1608" s="71" t="str">
        <f t="shared" si="307"/>
        <v/>
      </c>
      <c r="K1608" s="14"/>
      <c r="L1608" s="49"/>
      <c r="M1608">
        <f t="shared" si="308"/>
        <v>0</v>
      </c>
      <c r="N1608"/>
      <c r="O1608" s="1"/>
      <c r="P1608" s="2"/>
    </row>
    <row r="1609" spans="1:16">
      <c r="A1609" s="13">
        <v>10</v>
      </c>
      <c r="B1609" s="68" t="str">
        <f t="shared" si="302"/>
        <v/>
      </c>
      <c r="C1609" s="69" t="str">
        <f t="shared" si="309"/>
        <v/>
      </c>
      <c r="D1609" s="70" t="str">
        <f t="shared" si="303"/>
        <v/>
      </c>
      <c r="E1609" s="70" t="str">
        <f t="shared" si="304"/>
        <v/>
      </c>
      <c r="F1609" s="70" t="str">
        <f t="shared" si="305"/>
        <v/>
      </c>
      <c r="G1609" s="70" t="str">
        <f t="shared" si="306"/>
        <v/>
      </c>
      <c r="H1609" s="70" t="str">
        <f>IF(M1609=0,"",1+COUNTIF(会員コール!$A$1:$A$198,M1609))</f>
        <v/>
      </c>
      <c r="I1609" s="71"/>
      <c r="J1609" s="71" t="str">
        <f t="shared" si="307"/>
        <v/>
      </c>
      <c r="K1609" s="14"/>
      <c r="L1609" s="49"/>
      <c r="M1609">
        <f t="shared" si="308"/>
        <v>0</v>
      </c>
      <c r="N1609"/>
      <c r="O1609" s="1"/>
      <c r="P1609" s="2"/>
    </row>
    <row r="1610" spans="1:16">
      <c r="A1610" s="13"/>
      <c r="B1610" s="68" t="str">
        <f t="shared" si="302"/>
        <v/>
      </c>
      <c r="C1610" s="69" t="str">
        <f t="shared" si="309"/>
        <v/>
      </c>
      <c r="D1610" s="70" t="str">
        <f t="shared" si="303"/>
        <v/>
      </c>
      <c r="E1610" s="70" t="str">
        <f t="shared" si="304"/>
        <v/>
      </c>
      <c r="F1610" s="70" t="str">
        <f t="shared" si="305"/>
        <v/>
      </c>
      <c r="G1610" s="70" t="str">
        <f t="shared" si="306"/>
        <v/>
      </c>
      <c r="H1610" s="70" t="str">
        <f>IF(M1610=0,"",1+COUNTIF(会員コール!$A$1:$A$198,M1610))</f>
        <v/>
      </c>
      <c r="I1610" s="71"/>
      <c r="J1610" s="71" t="str">
        <f t="shared" si="307"/>
        <v/>
      </c>
      <c r="K1610" s="14"/>
      <c r="L1610" s="49"/>
      <c r="M1610">
        <f t="shared" si="308"/>
        <v>0</v>
      </c>
      <c r="N1610"/>
      <c r="O1610" s="1"/>
      <c r="P1610" s="2"/>
    </row>
    <row r="1611" spans="1:16">
      <c r="A1611" s="13"/>
      <c r="B1611" s="68" t="str">
        <f t="shared" si="302"/>
        <v/>
      </c>
      <c r="C1611" s="69" t="str">
        <f t="shared" si="309"/>
        <v/>
      </c>
      <c r="D1611" s="70" t="str">
        <f t="shared" si="303"/>
        <v/>
      </c>
      <c r="E1611" s="70" t="str">
        <f t="shared" si="304"/>
        <v/>
      </c>
      <c r="F1611" s="70" t="str">
        <f t="shared" si="305"/>
        <v/>
      </c>
      <c r="G1611" s="70" t="str">
        <f t="shared" si="306"/>
        <v/>
      </c>
      <c r="H1611" s="70" t="str">
        <f>IF(M1611=0,"",1+COUNTIF(会員コール!$A$1:$A$198,M1611))</f>
        <v/>
      </c>
      <c r="I1611" s="71"/>
      <c r="J1611" s="71" t="str">
        <f t="shared" si="307"/>
        <v/>
      </c>
      <c r="K1611" s="14"/>
      <c r="L1611" s="49"/>
      <c r="M1611">
        <f t="shared" si="308"/>
        <v>0</v>
      </c>
      <c r="N1611"/>
      <c r="O1611" s="1"/>
      <c r="P1611" s="2"/>
    </row>
    <row r="1612" spans="1:16">
      <c r="A1612" s="13"/>
      <c r="B1612" s="68" t="str">
        <f t="shared" si="302"/>
        <v/>
      </c>
      <c r="C1612" s="69" t="str">
        <f t="shared" si="309"/>
        <v/>
      </c>
      <c r="D1612" s="70" t="str">
        <f t="shared" si="303"/>
        <v/>
      </c>
      <c r="E1612" s="70" t="str">
        <f t="shared" si="304"/>
        <v/>
      </c>
      <c r="F1612" s="70" t="str">
        <f t="shared" si="305"/>
        <v/>
      </c>
      <c r="G1612" s="70" t="str">
        <f t="shared" si="306"/>
        <v/>
      </c>
      <c r="H1612" s="70" t="str">
        <f>IF(M1612=0,"",1+COUNTIF(会員コール!$A$1:$A$198,M1612))</f>
        <v/>
      </c>
      <c r="I1612" s="71"/>
      <c r="J1612" s="71" t="str">
        <f t="shared" si="307"/>
        <v/>
      </c>
      <c r="K1612" s="14"/>
      <c r="L1612" s="49"/>
      <c r="M1612">
        <f t="shared" si="308"/>
        <v>0</v>
      </c>
      <c r="N1612"/>
      <c r="O1612" s="1"/>
      <c r="P1612" s="2"/>
    </row>
    <row r="1613" spans="1:16">
      <c r="A1613" s="13"/>
      <c r="B1613" s="68" t="str">
        <f t="shared" si="302"/>
        <v/>
      </c>
      <c r="C1613" s="69" t="str">
        <f t="shared" si="309"/>
        <v/>
      </c>
      <c r="D1613" s="70" t="str">
        <f t="shared" si="303"/>
        <v/>
      </c>
      <c r="E1613" s="70" t="str">
        <f t="shared" si="304"/>
        <v/>
      </c>
      <c r="F1613" s="70" t="str">
        <f t="shared" si="305"/>
        <v/>
      </c>
      <c r="G1613" s="70" t="str">
        <f t="shared" si="306"/>
        <v/>
      </c>
      <c r="H1613" s="70" t="str">
        <f>IF(M1613=0,"",1+COUNTIF(会員コール!$A$1:$A$198,M1613))</f>
        <v/>
      </c>
      <c r="I1613" s="71"/>
      <c r="J1613" s="71" t="str">
        <f t="shared" si="307"/>
        <v/>
      </c>
      <c r="K1613" s="14"/>
      <c r="L1613" s="49"/>
      <c r="M1613">
        <f t="shared" si="308"/>
        <v>0</v>
      </c>
      <c r="N1613"/>
      <c r="O1613" s="1"/>
      <c r="P1613" s="2"/>
    </row>
    <row r="1614" spans="1:16">
      <c r="A1614" s="13">
        <v>15</v>
      </c>
      <c r="B1614" s="68" t="str">
        <f t="shared" si="302"/>
        <v/>
      </c>
      <c r="C1614" s="69" t="str">
        <f t="shared" si="309"/>
        <v/>
      </c>
      <c r="D1614" s="70" t="str">
        <f t="shared" si="303"/>
        <v/>
      </c>
      <c r="E1614" s="70" t="str">
        <f t="shared" si="304"/>
        <v/>
      </c>
      <c r="F1614" s="70" t="str">
        <f t="shared" si="305"/>
        <v/>
      </c>
      <c r="G1614" s="70" t="str">
        <f t="shared" si="306"/>
        <v/>
      </c>
      <c r="H1614" s="70" t="str">
        <f>IF(M1614=0,"",1+COUNTIF(会員コール!$A$1:$A$198,M1614))</f>
        <v/>
      </c>
      <c r="I1614" s="71"/>
      <c r="J1614" s="71" t="str">
        <f t="shared" si="307"/>
        <v/>
      </c>
      <c r="K1614" s="14"/>
      <c r="L1614" s="49"/>
      <c r="M1614">
        <f t="shared" si="308"/>
        <v>0</v>
      </c>
      <c r="N1614"/>
      <c r="O1614" s="1"/>
      <c r="P1614" s="2"/>
    </row>
    <row r="1615" spans="1:16">
      <c r="A1615" s="13"/>
      <c r="B1615" s="68" t="str">
        <f t="shared" si="302"/>
        <v/>
      </c>
      <c r="C1615" s="69" t="str">
        <f t="shared" si="309"/>
        <v/>
      </c>
      <c r="D1615" s="70" t="str">
        <f t="shared" si="303"/>
        <v/>
      </c>
      <c r="E1615" s="70" t="str">
        <f t="shared" si="304"/>
        <v/>
      </c>
      <c r="F1615" s="70" t="str">
        <f t="shared" si="305"/>
        <v/>
      </c>
      <c r="G1615" s="70" t="str">
        <f t="shared" si="306"/>
        <v/>
      </c>
      <c r="H1615" s="70" t="str">
        <f>IF(M1615=0,"",1+COUNTIF(会員コール!$A$1:$A$198,M1615))</f>
        <v/>
      </c>
      <c r="I1615" s="71"/>
      <c r="J1615" s="71" t="str">
        <f t="shared" si="307"/>
        <v/>
      </c>
      <c r="K1615" s="14"/>
      <c r="L1615" s="49"/>
      <c r="M1615">
        <f t="shared" si="308"/>
        <v>0</v>
      </c>
      <c r="N1615"/>
      <c r="O1615" s="1"/>
      <c r="P1615" s="2"/>
    </row>
    <row r="1616" spans="1:16">
      <c r="A1616" s="13"/>
      <c r="B1616" s="68" t="str">
        <f t="shared" si="302"/>
        <v/>
      </c>
      <c r="C1616" s="69" t="str">
        <f t="shared" si="309"/>
        <v/>
      </c>
      <c r="D1616" s="70" t="str">
        <f t="shared" si="303"/>
        <v/>
      </c>
      <c r="E1616" s="70" t="str">
        <f t="shared" si="304"/>
        <v/>
      </c>
      <c r="F1616" s="70" t="str">
        <f t="shared" si="305"/>
        <v/>
      </c>
      <c r="G1616" s="70" t="str">
        <f t="shared" si="306"/>
        <v/>
      </c>
      <c r="H1616" s="70" t="str">
        <f>IF(M1616=0,"",1+COUNTIF(会員コール!$A$1:$A$198,M1616))</f>
        <v/>
      </c>
      <c r="I1616" s="71"/>
      <c r="J1616" s="71" t="str">
        <f t="shared" si="307"/>
        <v/>
      </c>
      <c r="K1616" s="14"/>
      <c r="L1616" s="15"/>
      <c r="M1616">
        <f t="shared" si="308"/>
        <v>0</v>
      </c>
      <c r="N1616"/>
      <c r="O1616" s="1"/>
      <c r="P1616" s="2"/>
    </row>
    <row r="1617" spans="1:16">
      <c r="A1617" s="13"/>
      <c r="B1617" s="72" t="str">
        <f t="shared" si="302"/>
        <v/>
      </c>
      <c r="C1617" s="69" t="str">
        <f t="shared" si="309"/>
        <v/>
      </c>
      <c r="D1617" s="73" t="str">
        <f t="shared" si="303"/>
        <v/>
      </c>
      <c r="E1617" s="73" t="str">
        <f t="shared" si="304"/>
        <v/>
      </c>
      <c r="F1617" s="73" t="str">
        <f t="shared" si="305"/>
        <v/>
      </c>
      <c r="G1617" s="73" t="str">
        <f t="shared" si="306"/>
        <v/>
      </c>
      <c r="H1617" s="73" t="str">
        <f>IF(M1617=0,"",1+COUNTIF(会員コール!$A$1:$A$198,M1617))</f>
        <v/>
      </c>
      <c r="I1617" s="74"/>
      <c r="J1617" s="74" t="str">
        <f t="shared" si="307"/>
        <v/>
      </c>
      <c r="K1617" s="14"/>
      <c r="L1617" s="15"/>
      <c r="M1617">
        <f t="shared" si="308"/>
        <v>0</v>
      </c>
      <c r="N1617"/>
      <c r="O1617" s="1"/>
      <c r="P1617" s="2"/>
    </row>
    <row r="1618" spans="1:16">
      <c r="A1618" s="13"/>
      <c r="B1618" s="68" t="str">
        <f t="shared" si="302"/>
        <v/>
      </c>
      <c r="C1618" s="69" t="str">
        <f t="shared" si="309"/>
        <v/>
      </c>
      <c r="D1618" s="70" t="str">
        <f t="shared" si="303"/>
        <v/>
      </c>
      <c r="E1618" s="70" t="str">
        <f t="shared" si="304"/>
        <v/>
      </c>
      <c r="F1618" s="70" t="str">
        <f t="shared" si="305"/>
        <v/>
      </c>
      <c r="G1618" s="70" t="str">
        <f t="shared" si="306"/>
        <v/>
      </c>
      <c r="H1618" s="70" t="str">
        <f>IF(M1618=0,"",1+COUNTIF(会員コール!$A$1:$A$198,M1618))</f>
        <v/>
      </c>
      <c r="I1618" s="71"/>
      <c r="J1618" s="71" t="str">
        <f t="shared" si="307"/>
        <v/>
      </c>
      <c r="K1618" s="14"/>
      <c r="L1618" s="15"/>
      <c r="M1618">
        <f t="shared" si="308"/>
        <v>0</v>
      </c>
      <c r="N1618"/>
      <c r="O1618" s="1"/>
      <c r="P1618" s="2"/>
    </row>
    <row r="1619" spans="1:16">
      <c r="A1619" s="13">
        <v>20</v>
      </c>
      <c r="B1619" s="68" t="str">
        <f t="shared" si="302"/>
        <v/>
      </c>
      <c r="C1619" s="69" t="str">
        <f t="shared" si="309"/>
        <v/>
      </c>
      <c r="D1619" s="70" t="str">
        <f t="shared" si="303"/>
        <v/>
      </c>
      <c r="E1619" s="70" t="str">
        <f t="shared" si="304"/>
        <v/>
      </c>
      <c r="F1619" s="70" t="str">
        <f t="shared" si="305"/>
        <v/>
      </c>
      <c r="G1619" s="70" t="str">
        <f t="shared" si="306"/>
        <v/>
      </c>
      <c r="H1619" s="70" t="str">
        <f>IF(M1619=0,"",1+COUNTIF(会員コール!$A$1:$A$198,M1619))</f>
        <v/>
      </c>
      <c r="I1619" s="71"/>
      <c r="J1619" s="71" t="str">
        <f t="shared" si="307"/>
        <v/>
      </c>
      <c r="K1619" s="14"/>
      <c r="L1619" s="15"/>
      <c r="M1619">
        <f t="shared" si="308"/>
        <v>0</v>
      </c>
      <c r="N1619"/>
      <c r="O1619" s="1"/>
      <c r="P1619" s="2"/>
    </row>
    <row r="1620" spans="1:16">
      <c r="A1620" s="13"/>
      <c r="B1620" s="68" t="str">
        <f t="shared" si="302"/>
        <v/>
      </c>
      <c r="C1620" s="69" t="str">
        <f t="shared" si="309"/>
        <v/>
      </c>
      <c r="D1620" s="70" t="str">
        <f t="shared" si="303"/>
        <v/>
      </c>
      <c r="E1620" s="70" t="str">
        <f t="shared" si="304"/>
        <v/>
      </c>
      <c r="F1620" s="70" t="str">
        <f t="shared" si="305"/>
        <v/>
      </c>
      <c r="G1620" s="70" t="str">
        <f t="shared" si="306"/>
        <v/>
      </c>
      <c r="H1620" s="70" t="str">
        <f>IF(M1620=0,"",1+COUNTIF(会員コール!$A$1:$A$198,M1620))</f>
        <v/>
      </c>
      <c r="I1620" s="71"/>
      <c r="J1620" s="71" t="str">
        <f t="shared" si="307"/>
        <v/>
      </c>
      <c r="K1620" s="14"/>
      <c r="L1620" s="15"/>
      <c r="M1620">
        <f t="shared" si="308"/>
        <v>0</v>
      </c>
      <c r="N1620"/>
      <c r="O1620" s="1"/>
      <c r="P1620" s="2"/>
    </row>
    <row r="1621" spans="1:16">
      <c r="A1621" s="13"/>
      <c r="B1621" s="68" t="str">
        <f t="shared" si="302"/>
        <v/>
      </c>
      <c r="C1621" s="69" t="str">
        <f t="shared" si="309"/>
        <v/>
      </c>
      <c r="D1621" s="70" t="str">
        <f t="shared" si="303"/>
        <v/>
      </c>
      <c r="E1621" s="70" t="str">
        <f t="shared" si="304"/>
        <v/>
      </c>
      <c r="F1621" s="70" t="str">
        <f t="shared" si="305"/>
        <v/>
      </c>
      <c r="G1621" s="70" t="str">
        <f t="shared" si="306"/>
        <v/>
      </c>
      <c r="H1621" s="70" t="str">
        <f>IF(M1621=0,"",1+COUNTIF(会員コール!$A$1:$A$198,M1621))</f>
        <v/>
      </c>
      <c r="I1621" s="71"/>
      <c r="J1621" s="71" t="str">
        <f t="shared" si="307"/>
        <v/>
      </c>
      <c r="K1621" s="14"/>
      <c r="L1621" s="15"/>
      <c r="M1621">
        <f t="shared" si="308"/>
        <v>0</v>
      </c>
      <c r="N1621"/>
      <c r="O1621" s="1"/>
      <c r="P1621" s="2"/>
    </row>
    <row r="1622" spans="1:16">
      <c r="A1622" s="13"/>
      <c r="B1622" s="68" t="str">
        <f t="shared" si="302"/>
        <v/>
      </c>
      <c r="C1622" s="69" t="str">
        <f t="shared" si="309"/>
        <v/>
      </c>
      <c r="D1622" s="70" t="str">
        <f t="shared" si="303"/>
        <v/>
      </c>
      <c r="E1622" s="70" t="str">
        <f t="shared" si="304"/>
        <v/>
      </c>
      <c r="F1622" s="70" t="str">
        <f t="shared" si="305"/>
        <v/>
      </c>
      <c r="G1622" s="70" t="str">
        <f t="shared" si="306"/>
        <v/>
      </c>
      <c r="H1622" s="70" t="str">
        <f>IF(M1622=0,"",1+COUNTIF(会員コール!$A$1:$A$198,M1622))</f>
        <v/>
      </c>
      <c r="I1622" s="71"/>
      <c r="J1622" s="71" t="str">
        <f t="shared" si="307"/>
        <v/>
      </c>
      <c r="K1622" s="14"/>
      <c r="L1622" s="15"/>
      <c r="M1622">
        <f t="shared" si="308"/>
        <v>0</v>
      </c>
      <c r="N1622"/>
      <c r="O1622" s="1"/>
      <c r="P1622" s="2"/>
    </row>
    <row r="1623" spans="1:16">
      <c r="A1623" s="13"/>
      <c r="B1623" s="68" t="str">
        <f t="shared" si="302"/>
        <v/>
      </c>
      <c r="C1623" s="69" t="str">
        <f t="shared" si="309"/>
        <v/>
      </c>
      <c r="D1623" s="70" t="str">
        <f t="shared" si="303"/>
        <v/>
      </c>
      <c r="E1623" s="70" t="str">
        <f t="shared" si="304"/>
        <v/>
      </c>
      <c r="F1623" s="70" t="str">
        <f t="shared" si="305"/>
        <v/>
      </c>
      <c r="G1623" s="70" t="str">
        <f t="shared" si="306"/>
        <v/>
      </c>
      <c r="H1623" s="70" t="str">
        <f>IF(M1623=0,"",1+COUNTIF(会員コール!$A$1:$A$198,M1623))</f>
        <v/>
      </c>
      <c r="I1623" s="71"/>
      <c r="J1623" s="71" t="str">
        <f t="shared" si="307"/>
        <v/>
      </c>
      <c r="K1623" s="14"/>
      <c r="L1623" s="15"/>
      <c r="M1623">
        <f t="shared" si="308"/>
        <v>0</v>
      </c>
      <c r="N1623"/>
      <c r="O1623" s="1"/>
      <c r="P1623" s="2"/>
    </row>
    <row r="1624" spans="1:16">
      <c r="A1624" s="13">
        <v>25</v>
      </c>
      <c r="B1624" s="68" t="str">
        <f t="shared" si="302"/>
        <v/>
      </c>
      <c r="C1624" s="69" t="str">
        <f t="shared" si="309"/>
        <v/>
      </c>
      <c r="D1624" s="70" t="str">
        <f t="shared" si="303"/>
        <v/>
      </c>
      <c r="E1624" s="70" t="str">
        <f t="shared" si="304"/>
        <v/>
      </c>
      <c r="F1624" s="70" t="str">
        <f t="shared" si="305"/>
        <v/>
      </c>
      <c r="G1624" s="70" t="str">
        <f t="shared" si="306"/>
        <v/>
      </c>
      <c r="H1624" s="70" t="str">
        <f>IF(M1624=0,"",1+COUNTIF(会員コール!$A$1:$A$198,M1624))</f>
        <v/>
      </c>
      <c r="I1624" s="71"/>
      <c r="J1624" s="71" t="str">
        <f t="shared" si="307"/>
        <v/>
      </c>
      <c r="K1624" s="14"/>
      <c r="L1624" s="15"/>
      <c r="M1624">
        <f t="shared" si="308"/>
        <v>0</v>
      </c>
      <c r="N1624"/>
      <c r="O1624" s="1"/>
      <c r="P1624" s="2"/>
    </row>
    <row r="1625" spans="1:16">
      <c r="A1625" s="13"/>
      <c r="B1625" s="72" t="str">
        <f t="shared" si="302"/>
        <v/>
      </c>
      <c r="C1625" s="69" t="str">
        <f t="shared" si="309"/>
        <v/>
      </c>
      <c r="D1625" s="73" t="str">
        <f t="shared" si="303"/>
        <v/>
      </c>
      <c r="E1625" s="73" t="str">
        <f t="shared" si="304"/>
        <v/>
      </c>
      <c r="F1625" s="73" t="str">
        <f t="shared" si="305"/>
        <v/>
      </c>
      <c r="G1625" s="73" t="str">
        <f t="shared" si="306"/>
        <v/>
      </c>
      <c r="H1625" s="73" t="str">
        <f>IF(M1625=0,"",1+COUNTIF(会員コール!$A$1:$A$198,M1625))</f>
        <v/>
      </c>
      <c r="I1625" s="74"/>
      <c r="J1625" s="74" t="str">
        <f t="shared" si="307"/>
        <v/>
      </c>
      <c r="K1625" s="14"/>
      <c r="L1625" s="15"/>
      <c r="M1625">
        <f t="shared" si="308"/>
        <v>0</v>
      </c>
      <c r="N1625"/>
      <c r="O1625" s="1"/>
      <c r="P1625" s="2"/>
    </row>
    <row r="1626" spans="1:16">
      <c r="A1626" s="13"/>
      <c r="B1626" s="68" t="str">
        <f t="shared" si="302"/>
        <v/>
      </c>
      <c r="C1626" s="69" t="str">
        <f t="shared" si="309"/>
        <v/>
      </c>
      <c r="D1626" s="70" t="str">
        <f t="shared" si="303"/>
        <v/>
      </c>
      <c r="E1626" s="70" t="str">
        <f t="shared" si="304"/>
        <v/>
      </c>
      <c r="F1626" s="70" t="str">
        <f t="shared" si="305"/>
        <v/>
      </c>
      <c r="G1626" s="70" t="str">
        <f t="shared" si="306"/>
        <v/>
      </c>
      <c r="H1626" s="70" t="str">
        <f>IF(M1626=0,"",1+COUNTIF(会員コール!$A$1:$A$198,M1626))</f>
        <v/>
      </c>
      <c r="I1626" s="71"/>
      <c r="J1626" s="71" t="str">
        <f t="shared" si="307"/>
        <v/>
      </c>
      <c r="K1626" s="14"/>
      <c r="L1626" s="15"/>
      <c r="M1626">
        <f t="shared" si="308"/>
        <v>0</v>
      </c>
      <c r="N1626"/>
      <c r="O1626" s="1"/>
      <c r="P1626" s="2"/>
    </row>
    <row r="1627" spans="1:16">
      <c r="A1627" s="13"/>
      <c r="B1627" s="72" t="str">
        <f t="shared" si="302"/>
        <v/>
      </c>
      <c r="C1627" s="69" t="str">
        <f t="shared" si="309"/>
        <v/>
      </c>
      <c r="D1627" s="73" t="str">
        <f t="shared" si="303"/>
        <v/>
      </c>
      <c r="E1627" s="73" t="str">
        <f t="shared" si="304"/>
        <v/>
      </c>
      <c r="F1627" s="73" t="str">
        <f t="shared" si="305"/>
        <v/>
      </c>
      <c r="G1627" s="73" t="str">
        <f t="shared" si="306"/>
        <v/>
      </c>
      <c r="H1627" s="73" t="str">
        <f>IF(M1627=0,"",1+COUNTIF(会員コール!$A$1:$A$198,M1627))</f>
        <v/>
      </c>
      <c r="I1627" s="74"/>
      <c r="J1627" s="74" t="str">
        <f t="shared" si="307"/>
        <v/>
      </c>
      <c r="K1627" s="14"/>
      <c r="L1627" s="15"/>
      <c r="M1627">
        <f t="shared" si="308"/>
        <v>0</v>
      </c>
      <c r="N1627"/>
      <c r="O1627" s="1"/>
      <c r="P1627" s="2"/>
    </row>
    <row r="1628" spans="1:16">
      <c r="A1628" s="13"/>
      <c r="B1628" s="68" t="str">
        <f t="shared" si="302"/>
        <v/>
      </c>
      <c r="C1628" s="69" t="str">
        <f t="shared" si="309"/>
        <v/>
      </c>
      <c r="D1628" s="70" t="str">
        <f t="shared" si="303"/>
        <v/>
      </c>
      <c r="E1628" s="70" t="str">
        <f t="shared" si="304"/>
        <v/>
      </c>
      <c r="F1628" s="70" t="str">
        <f t="shared" si="305"/>
        <v/>
      </c>
      <c r="G1628" s="70" t="str">
        <f t="shared" si="306"/>
        <v/>
      </c>
      <c r="H1628" s="70" t="str">
        <f>IF(M1628=0,"",1+COUNTIF(会員コール!$A$1:$A$198,M1628))</f>
        <v/>
      </c>
      <c r="I1628" s="71"/>
      <c r="J1628" s="71" t="str">
        <f t="shared" si="307"/>
        <v/>
      </c>
      <c r="K1628" s="14"/>
      <c r="L1628" s="15"/>
      <c r="M1628">
        <f t="shared" si="308"/>
        <v>0</v>
      </c>
      <c r="N1628"/>
      <c r="O1628" s="1"/>
      <c r="P1628" s="2"/>
    </row>
    <row r="1629" spans="1:16">
      <c r="A1629" s="13">
        <v>30</v>
      </c>
      <c r="B1629" s="72" t="str">
        <f t="shared" si="302"/>
        <v/>
      </c>
      <c r="C1629" s="69" t="str">
        <f t="shared" si="309"/>
        <v/>
      </c>
      <c r="D1629" s="73" t="str">
        <f t="shared" si="303"/>
        <v/>
      </c>
      <c r="E1629" s="73" t="str">
        <f t="shared" si="304"/>
        <v/>
      </c>
      <c r="F1629" s="73" t="str">
        <f t="shared" si="305"/>
        <v/>
      </c>
      <c r="G1629" s="73" t="str">
        <f t="shared" si="306"/>
        <v/>
      </c>
      <c r="H1629" s="73" t="str">
        <f>IF(M1629=0,"",1+COUNTIF(会員コール!$A$1:$A$198,M1629))</f>
        <v/>
      </c>
      <c r="I1629" s="74"/>
      <c r="J1629" s="74" t="str">
        <f t="shared" si="307"/>
        <v/>
      </c>
      <c r="K1629" s="14"/>
      <c r="L1629" s="15"/>
      <c r="M1629">
        <f t="shared" si="308"/>
        <v>0</v>
      </c>
      <c r="N1629"/>
      <c r="O1629" s="1"/>
      <c r="P1629" s="2"/>
    </row>
    <row r="1630" spans="1:16">
      <c r="A1630" s="13"/>
      <c r="B1630" s="68" t="str">
        <f t="shared" si="302"/>
        <v/>
      </c>
      <c r="C1630" s="69" t="str">
        <f t="shared" si="309"/>
        <v/>
      </c>
      <c r="D1630" s="70" t="str">
        <f t="shared" si="303"/>
        <v/>
      </c>
      <c r="E1630" s="70" t="str">
        <f t="shared" si="304"/>
        <v/>
      </c>
      <c r="F1630" s="70" t="str">
        <f t="shared" si="305"/>
        <v/>
      </c>
      <c r="G1630" s="70" t="str">
        <f t="shared" si="306"/>
        <v/>
      </c>
      <c r="H1630" s="70" t="str">
        <f>IF(M1630=0,"",1+COUNTIF(会員コール!$A$1:$A$198,M1630))</f>
        <v/>
      </c>
      <c r="I1630" s="71"/>
      <c r="J1630" s="71" t="str">
        <f t="shared" si="307"/>
        <v/>
      </c>
      <c r="K1630" s="14"/>
      <c r="L1630" s="15"/>
      <c r="M1630">
        <f t="shared" si="308"/>
        <v>0</v>
      </c>
      <c r="N1630"/>
      <c r="O1630" s="1"/>
      <c r="P1630" s="2"/>
    </row>
    <row r="1631" spans="1:16">
      <c r="A1631" s="13"/>
      <c r="B1631" s="72" t="str">
        <f t="shared" si="302"/>
        <v/>
      </c>
      <c r="C1631" s="69" t="str">
        <f t="shared" si="309"/>
        <v/>
      </c>
      <c r="D1631" s="73" t="str">
        <f t="shared" si="303"/>
        <v/>
      </c>
      <c r="E1631" s="73" t="str">
        <f t="shared" si="304"/>
        <v/>
      </c>
      <c r="F1631" s="73" t="str">
        <f t="shared" si="305"/>
        <v/>
      </c>
      <c r="G1631" s="73" t="str">
        <f t="shared" si="306"/>
        <v/>
      </c>
      <c r="H1631" s="73" t="str">
        <f>IF(M1631=0,"",1+COUNTIF(会員コール!$A$1:$A$198,M1631))</f>
        <v/>
      </c>
      <c r="I1631" s="74"/>
      <c r="J1631" s="74" t="str">
        <f t="shared" si="307"/>
        <v/>
      </c>
      <c r="K1631" s="14"/>
      <c r="L1631" s="15"/>
      <c r="M1631">
        <f t="shared" si="308"/>
        <v>0</v>
      </c>
      <c r="N1631"/>
      <c r="O1631" s="1"/>
      <c r="P1631" s="2"/>
    </row>
    <row r="1632" spans="1:16">
      <c r="A1632" s="13"/>
      <c r="B1632" s="68" t="str">
        <f t="shared" si="302"/>
        <v/>
      </c>
      <c r="C1632" s="69" t="str">
        <f t="shared" si="309"/>
        <v/>
      </c>
      <c r="D1632" s="70" t="str">
        <f t="shared" si="303"/>
        <v/>
      </c>
      <c r="E1632" s="70" t="str">
        <f t="shared" si="304"/>
        <v/>
      </c>
      <c r="F1632" s="70" t="str">
        <f t="shared" si="305"/>
        <v/>
      </c>
      <c r="G1632" s="70" t="str">
        <f t="shared" si="306"/>
        <v/>
      </c>
      <c r="H1632" s="70" t="str">
        <f>IF(M1632=0,"",1+COUNTIF(会員コール!$A$1:$A$198,M1632))</f>
        <v/>
      </c>
      <c r="I1632" s="71"/>
      <c r="J1632" s="71" t="str">
        <f t="shared" si="307"/>
        <v/>
      </c>
      <c r="K1632" s="14"/>
      <c r="L1632" s="15"/>
      <c r="M1632">
        <f t="shared" si="308"/>
        <v>0</v>
      </c>
      <c r="N1632"/>
      <c r="O1632" s="1"/>
      <c r="P1632" s="2"/>
    </row>
    <row r="1633" spans="1:16">
      <c r="A1633" s="13"/>
      <c r="B1633" s="72" t="str">
        <f t="shared" si="302"/>
        <v/>
      </c>
      <c r="C1633" s="69" t="str">
        <f t="shared" si="309"/>
        <v/>
      </c>
      <c r="D1633" s="73" t="str">
        <f t="shared" si="303"/>
        <v/>
      </c>
      <c r="E1633" s="73" t="str">
        <f t="shared" si="304"/>
        <v/>
      </c>
      <c r="F1633" s="73" t="str">
        <f t="shared" si="305"/>
        <v/>
      </c>
      <c r="G1633" s="73" t="str">
        <f t="shared" si="306"/>
        <v/>
      </c>
      <c r="H1633" s="73" t="str">
        <f>IF(M1633=0,"",1+COUNTIF(会員コール!$A$1:$A$198,M1633))</f>
        <v/>
      </c>
      <c r="I1633" s="74"/>
      <c r="J1633" s="74" t="str">
        <f t="shared" si="307"/>
        <v/>
      </c>
      <c r="K1633" s="14"/>
      <c r="L1633" s="15"/>
      <c r="M1633">
        <f t="shared" si="308"/>
        <v>0</v>
      </c>
      <c r="N1633"/>
      <c r="O1633" s="1"/>
      <c r="P1633" s="2"/>
    </row>
    <row r="1634" spans="1:16">
      <c r="A1634" s="13">
        <v>35</v>
      </c>
      <c r="B1634" s="68" t="str">
        <f t="shared" si="302"/>
        <v/>
      </c>
      <c r="C1634" s="69" t="str">
        <f t="shared" si="309"/>
        <v/>
      </c>
      <c r="D1634" s="70" t="str">
        <f t="shared" si="303"/>
        <v/>
      </c>
      <c r="E1634" s="70" t="str">
        <f t="shared" si="304"/>
        <v/>
      </c>
      <c r="F1634" s="70" t="str">
        <f t="shared" si="305"/>
        <v/>
      </c>
      <c r="G1634" s="70" t="str">
        <f t="shared" si="306"/>
        <v/>
      </c>
      <c r="H1634" s="70" t="str">
        <f>IF(M1634=0,"",1+COUNTIF(会員コール!$A$1:$A$198,M1634))</f>
        <v/>
      </c>
      <c r="I1634" s="71"/>
      <c r="J1634" s="71" t="str">
        <f t="shared" si="307"/>
        <v/>
      </c>
      <c r="K1634" s="14"/>
      <c r="L1634" s="15"/>
      <c r="M1634">
        <f t="shared" si="308"/>
        <v>0</v>
      </c>
      <c r="N1634"/>
      <c r="O1634" s="1"/>
      <c r="P1634" s="2"/>
    </row>
    <row r="1635" spans="1:16">
      <c r="A1635" s="13"/>
      <c r="B1635" s="72" t="str">
        <f t="shared" si="302"/>
        <v/>
      </c>
      <c r="C1635" s="69" t="str">
        <f t="shared" si="309"/>
        <v/>
      </c>
      <c r="D1635" s="73" t="str">
        <f t="shared" si="303"/>
        <v/>
      </c>
      <c r="E1635" s="73" t="str">
        <f t="shared" si="304"/>
        <v/>
      </c>
      <c r="F1635" s="73" t="str">
        <f t="shared" si="305"/>
        <v/>
      </c>
      <c r="G1635" s="73" t="str">
        <f t="shared" si="306"/>
        <v/>
      </c>
      <c r="H1635" s="73" t="str">
        <f>IF(M1635=0,"",1+COUNTIF(会員コール!$A$1:$A$198,M1635))</f>
        <v/>
      </c>
      <c r="I1635" s="74"/>
      <c r="J1635" s="74" t="str">
        <f t="shared" si="307"/>
        <v/>
      </c>
      <c r="K1635" s="14"/>
      <c r="L1635" s="15"/>
      <c r="M1635">
        <f t="shared" si="308"/>
        <v>0</v>
      </c>
      <c r="N1635"/>
      <c r="O1635" s="1"/>
      <c r="P1635" s="2"/>
    </row>
    <row r="1636" spans="1:16">
      <c r="A1636" s="13"/>
      <c r="B1636" s="68" t="str">
        <f t="shared" si="302"/>
        <v/>
      </c>
      <c r="C1636" s="69" t="str">
        <f t="shared" si="309"/>
        <v/>
      </c>
      <c r="D1636" s="70" t="str">
        <f t="shared" si="303"/>
        <v/>
      </c>
      <c r="E1636" s="70" t="str">
        <f t="shared" si="304"/>
        <v/>
      </c>
      <c r="F1636" s="70" t="str">
        <f t="shared" si="305"/>
        <v/>
      </c>
      <c r="G1636" s="70" t="str">
        <f t="shared" si="306"/>
        <v/>
      </c>
      <c r="H1636" s="70" t="str">
        <f>IF(M1636=0,"",1+COUNTIF(会員コール!$A$1:$A$198,M1636))</f>
        <v/>
      </c>
      <c r="I1636" s="71"/>
      <c r="J1636" s="71" t="str">
        <f t="shared" si="307"/>
        <v/>
      </c>
      <c r="K1636" s="14"/>
      <c r="L1636" s="15"/>
      <c r="M1636">
        <f t="shared" si="308"/>
        <v>0</v>
      </c>
      <c r="N1636"/>
      <c r="O1636" s="1"/>
      <c r="P1636" s="2"/>
    </row>
    <row r="1637" spans="1:16">
      <c r="A1637" s="13"/>
      <c r="B1637" s="72" t="str">
        <f t="shared" si="302"/>
        <v/>
      </c>
      <c r="C1637" s="69" t="str">
        <f t="shared" si="309"/>
        <v/>
      </c>
      <c r="D1637" s="73" t="str">
        <f t="shared" si="303"/>
        <v/>
      </c>
      <c r="E1637" s="73" t="str">
        <f t="shared" si="304"/>
        <v/>
      </c>
      <c r="F1637" s="73" t="str">
        <f t="shared" si="305"/>
        <v/>
      </c>
      <c r="G1637" s="73" t="str">
        <f t="shared" si="306"/>
        <v/>
      </c>
      <c r="H1637" s="73" t="str">
        <f>IF(M1637=0,"",1+COUNTIF(会員コール!$A$1:$A$198,M1637))</f>
        <v/>
      </c>
      <c r="I1637" s="74"/>
      <c r="J1637" s="74" t="str">
        <f t="shared" si="307"/>
        <v/>
      </c>
      <c r="K1637" s="14"/>
      <c r="L1637" s="15"/>
      <c r="M1637">
        <f t="shared" si="308"/>
        <v>0</v>
      </c>
      <c r="N1637"/>
      <c r="O1637" s="1"/>
      <c r="P1637" s="2"/>
    </row>
    <row r="1638" spans="1:16">
      <c r="A1638" s="13"/>
      <c r="B1638" s="68" t="str">
        <f t="shared" si="302"/>
        <v/>
      </c>
      <c r="C1638" s="69" t="str">
        <f t="shared" si="309"/>
        <v/>
      </c>
      <c r="D1638" s="70" t="str">
        <f t="shared" si="303"/>
        <v/>
      </c>
      <c r="E1638" s="70" t="str">
        <f t="shared" si="304"/>
        <v/>
      </c>
      <c r="F1638" s="70" t="str">
        <f t="shared" si="305"/>
        <v/>
      </c>
      <c r="G1638" s="70" t="str">
        <f t="shared" si="306"/>
        <v/>
      </c>
      <c r="H1638" s="70" t="str">
        <f>IF(M1638=0,"",1+COUNTIF(会員コール!$A$1:$A$198,M1638))</f>
        <v/>
      </c>
      <c r="I1638" s="71"/>
      <c r="J1638" s="71" t="str">
        <f t="shared" si="307"/>
        <v/>
      </c>
      <c r="K1638" s="14"/>
      <c r="L1638" s="15"/>
      <c r="M1638">
        <f t="shared" si="308"/>
        <v>0</v>
      </c>
      <c r="N1638"/>
      <c r="O1638" s="1"/>
      <c r="P1638" s="2"/>
    </row>
    <row r="1639" spans="1:16">
      <c r="A1639" s="13">
        <v>40</v>
      </c>
      <c r="B1639" s="72" t="str">
        <f t="shared" si="302"/>
        <v/>
      </c>
      <c r="C1639" s="69" t="str">
        <f t="shared" si="309"/>
        <v/>
      </c>
      <c r="D1639" s="73" t="str">
        <f t="shared" si="303"/>
        <v/>
      </c>
      <c r="E1639" s="73" t="str">
        <f t="shared" si="304"/>
        <v/>
      </c>
      <c r="F1639" s="73" t="str">
        <f t="shared" si="305"/>
        <v/>
      </c>
      <c r="G1639" s="73" t="str">
        <f t="shared" si="306"/>
        <v/>
      </c>
      <c r="H1639" s="73" t="str">
        <f>IF(M1639=0,"",1+COUNTIF(会員コール!$A$1:$A$198,M1639))</f>
        <v/>
      </c>
      <c r="I1639" s="74"/>
      <c r="J1639" s="74" t="str">
        <f t="shared" si="307"/>
        <v/>
      </c>
      <c r="K1639" s="14"/>
      <c r="L1639" s="15"/>
      <c r="M1639">
        <f t="shared" si="308"/>
        <v>0</v>
      </c>
      <c r="N1639"/>
      <c r="O1639" s="1"/>
      <c r="P1639" s="2"/>
    </row>
    <row r="1640" spans="1:16">
      <c r="A1640" s="13"/>
      <c r="B1640" s="68" t="str">
        <f t="shared" si="302"/>
        <v/>
      </c>
      <c r="C1640" s="69" t="str">
        <f t="shared" si="309"/>
        <v/>
      </c>
      <c r="D1640" s="70" t="str">
        <f t="shared" si="303"/>
        <v/>
      </c>
      <c r="E1640" s="70" t="str">
        <f t="shared" si="304"/>
        <v/>
      </c>
      <c r="F1640" s="70" t="str">
        <f t="shared" si="305"/>
        <v/>
      </c>
      <c r="G1640" s="70" t="str">
        <f t="shared" si="306"/>
        <v/>
      </c>
      <c r="H1640" s="70" t="str">
        <f>IF(M1640=0,"",1+COUNTIF(会員コール!$A$1:$A$198,M1640))</f>
        <v/>
      </c>
      <c r="I1640" s="71"/>
      <c r="J1640" s="71" t="str">
        <f t="shared" si="307"/>
        <v/>
      </c>
      <c r="K1640" s="14"/>
      <c r="L1640" s="15"/>
      <c r="M1640">
        <f t="shared" si="308"/>
        <v>0</v>
      </c>
      <c r="N1640"/>
      <c r="O1640" s="1"/>
      <c r="P1640" s="2"/>
    </row>
    <row r="1641" spans="1:16">
      <c r="A1641" s="13"/>
      <c r="B1641" s="68" t="str">
        <f t="shared" si="302"/>
        <v/>
      </c>
      <c r="C1641" s="69" t="str">
        <f t="shared" si="309"/>
        <v/>
      </c>
      <c r="D1641" s="70" t="str">
        <f t="shared" si="303"/>
        <v/>
      </c>
      <c r="E1641" s="70" t="str">
        <f t="shared" si="304"/>
        <v/>
      </c>
      <c r="F1641" s="70" t="str">
        <f t="shared" si="305"/>
        <v/>
      </c>
      <c r="G1641" s="70" t="str">
        <f t="shared" si="306"/>
        <v/>
      </c>
      <c r="H1641" s="70" t="str">
        <f>IF(M1641=0,"",1+COUNTIF(会員コール!$A$1:$A$198,M1641))</f>
        <v/>
      </c>
      <c r="I1641" s="71"/>
      <c r="J1641" s="71" t="str">
        <f t="shared" si="307"/>
        <v/>
      </c>
      <c r="K1641" s="14"/>
      <c r="L1641" s="15"/>
      <c r="M1641">
        <f t="shared" si="308"/>
        <v>0</v>
      </c>
      <c r="N1641"/>
      <c r="O1641" s="1"/>
      <c r="P1641" s="2"/>
    </row>
    <row r="1642" spans="1:16">
      <c r="A1642" s="13"/>
      <c r="B1642" s="72" t="str">
        <f t="shared" si="302"/>
        <v/>
      </c>
      <c r="C1642" s="69" t="str">
        <f t="shared" si="309"/>
        <v/>
      </c>
      <c r="D1642" s="73" t="str">
        <f t="shared" si="303"/>
        <v/>
      </c>
      <c r="E1642" s="73" t="str">
        <f t="shared" si="304"/>
        <v/>
      </c>
      <c r="F1642" s="73" t="str">
        <f t="shared" si="305"/>
        <v/>
      </c>
      <c r="G1642" s="73" t="str">
        <f t="shared" si="306"/>
        <v/>
      </c>
      <c r="H1642" s="73" t="str">
        <f>IF(M1642=0,"",1+COUNTIF(会員コール!$A$1:$A$198,M1642))</f>
        <v/>
      </c>
      <c r="I1642" s="74"/>
      <c r="J1642" s="74" t="str">
        <f t="shared" si="307"/>
        <v/>
      </c>
      <c r="K1642" s="14"/>
      <c r="L1642" s="15"/>
      <c r="M1642">
        <f t="shared" si="308"/>
        <v>0</v>
      </c>
      <c r="N1642"/>
      <c r="O1642" s="1"/>
      <c r="P1642" s="2"/>
    </row>
    <row r="1643" spans="1:16">
      <c r="A1643" s="13"/>
      <c r="B1643" s="68" t="str">
        <f t="shared" si="302"/>
        <v/>
      </c>
      <c r="C1643" s="69" t="str">
        <f t="shared" si="309"/>
        <v/>
      </c>
      <c r="D1643" s="70" t="str">
        <f t="shared" si="303"/>
        <v/>
      </c>
      <c r="E1643" s="70" t="str">
        <f t="shared" si="304"/>
        <v/>
      </c>
      <c r="F1643" s="70" t="str">
        <f t="shared" si="305"/>
        <v/>
      </c>
      <c r="G1643" s="70" t="str">
        <f t="shared" si="306"/>
        <v/>
      </c>
      <c r="H1643" s="70" t="str">
        <f>IF(M1643=0,"",1+COUNTIF(会員コール!$A$1:$A$198,M1643))</f>
        <v/>
      </c>
      <c r="I1643" s="71"/>
      <c r="J1643" s="71" t="str">
        <f t="shared" si="307"/>
        <v/>
      </c>
      <c r="K1643" s="14"/>
      <c r="L1643" s="15"/>
      <c r="M1643">
        <f t="shared" si="308"/>
        <v>0</v>
      </c>
      <c r="N1643"/>
      <c r="O1643" s="1"/>
      <c r="P1643" s="2"/>
    </row>
    <row r="1644" spans="1:16">
      <c r="A1644" s="13">
        <v>45</v>
      </c>
      <c r="B1644" s="72" t="str">
        <f t="shared" si="302"/>
        <v/>
      </c>
      <c r="C1644" s="69" t="str">
        <f t="shared" si="309"/>
        <v/>
      </c>
      <c r="D1644" s="73" t="str">
        <f t="shared" si="303"/>
        <v/>
      </c>
      <c r="E1644" s="73" t="str">
        <f t="shared" si="304"/>
        <v/>
      </c>
      <c r="F1644" s="73" t="str">
        <f t="shared" si="305"/>
        <v/>
      </c>
      <c r="G1644" s="73" t="str">
        <f t="shared" si="306"/>
        <v/>
      </c>
      <c r="H1644" s="73" t="str">
        <f>IF(M1644=0,"",1+COUNTIF(会員コール!$A$1:$A$198,M1644))</f>
        <v/>
      </c>
      <c r="I1644" s="74"/>
      <c r="J1644" s="74" t="str">
        <f t="shared" si="307"/>
        <v/>
      </c>
      <c r="K1644" s="14"/>
      <c r="L1644" s="15"/>
      <c r="M1644">
        <f t="shared" si="308"/>
        <v>0</v>
      </c>
      <c r="N1644"/>
      <c r="O1644" s="1"/>
      <c r="P1644" s="2"/>
    </row>
    <row r="1645" spans="1:16">
      <c r="A1645" s="13"/>
      <c r="B1645" s="68" t="str">
        <f t="shared" si="302"/>
        <v/>
      </c>
      <c r="C1645" s="69" t="str">
        <f t="shared" si="309"/>
        <v/>
      </c>
      <c r="D1645" s="70" t="str">
        <f t="shared" si="303"/>
        <v/>
      </c>
      <c r="E1645" s="70" t="str">
        <f t="shared" si="304"/>
        <v/>
      </c>
      <c r="F1645" s="70" t="str">
        <f t="shared" si="305"/>
        <v/>
      </c>
      <c r="G1645" s="70" t="str">
        <f t="shared" si="306"/>
        <v/>
      </c>
      <c r="H1645" s="70" t="str">
        <f>IF(M1645=0,"",1+COUNTIF(会員コール!$A$1:$A$198,M1645))</f>
        <v/>
      </c>
      <c r="I1645" s="71"/>
      <c r="J1645" s="71" t="str">
        <f t="shared" si="307"/>
        <v/>
      </c>
      <c r="K1645" s="14"/>
      <c r="L1645" s="15"/>
      <c r="M1645">
        <f t="shared" si="308"/>
        <v>0</v>
      </c>
      <c r="N1645"/>
      <c r="O1645" s="1"/>
      <c r="P1645" s="2"/>
    </row>
    <row r="1646" spans="1:16">
      <c r="A1646" s="13"/>
      <c r="B1646" s="72" t="str">
        <f t="shared" si="302"/>
        <v/>
      </c>
      <c r="C1646" s="69" t="str">
        <f t="shared" si="309"/>
        <v/>
      </c>
      <c r="D1646" s="73" t="str">
        <f t="shared" si="303"/>
        <v/>
      </c>
      <c r="E1646" s="73" t="str">
        <f t="shared" si="304"/>
        <v/>
      </c>
      <c r="F1646" s="73" t="str">
        <f t="shared" si="305"/>
        <v/>
      </c>
      <c r="G1646" s="73" t="str">
        <f t="shared" si="306"/>
        <v/>
      </c>
      <c r="H1646" s="73" t="str">
        <f>IF(M1646=0,"",1+COUNTIF(会員コール!$A$1:$A$198,M1646))</f>
        <v/>
      </c>
      <c r="I1646" s="74"/>
      <c r="J1646" s="74" t="str">
        <f t="shared" si="307"/>
        <v/>
      </c>
      <c r="K1646" s="14"/>
      <c r="L1646" s="15"/>
      <c r="M1646">
        <f t="shared" si="308"/>
        <v>0</v>
      </c>
      <c r="N1646"/>
      <c r="O1646" s="1"/>
      <c r="P1646" s="2"/>
    </row>
    <row r="1647" spans="1:16">
      <c r="A1647" s="13"/>
      <c r="B1647" s="68" t="str">
        <f t="shared" si="302"/>
        <v/>
      </c>
      <c r="C1647" s="69" t="str">
        <f t="shared" si="309"/>
        <v/>
      </c>
      <c r="D1647" s="70" t="str">
        <f t="shared" si="303"/>
        <v/>
      </c>
      <c r="E1647" s="70" t="str">
        <f t="shared" si="304"/>
        <v/>
      </c>
      <c r="F1647" s="70" t="str">
        <f t="shared" si="305"/>
        <v/>
      </c>
      <c r="G1647" s="70" t="str">
        <f t="shared" si="306"/>
        <v/>
      </c>
      <c r="H1647" s="70" t="str">
        <f>IF(M1647=0,"",1+COUNTIF(会員コール!$A$1:$A$198,M1647))</f>
        <v/>
      </c>
      <c r="I1647" s="71"/>
      <c r="J1647" s="71" t="str">
        <f t="shared" si="307"/>
        <v/>
      </c>
      <c r="K1647" s="14"/>
      <c r="L1647" s="15"/>
      <c r="M1647">
        <f t="shared" si="308"/>
        <v>0</v>
      </c>
      <c r="N1647"/>
      <c r="O1647" s="1"/>
      <c r="P1647" s="2"/>
    </row>
    <row r="1648" spans="1:16">
      <c r="A1648" s="13"/>
      <c r="B1648" s="68" t="str">
        <f t="shared" si="302"/>
        <v/>
      </c>
      <c r="C1648" s="69" t="str">
        <f t="shared" si="309"/>
        <v/>
      </c>
      <c r="D1648" s="70" t="str">
        <f t="shared" si="303"/>
        <v/>
      </c>
      <c r="E1648" s="70" t="str">
        <f t="shared" si="304"/>
        <v/>
      </c>
      <c r="F1648" s="70" t="str">
        <f t="shared" si="305"/>
        <v/>
      </c>
      <c r="G1648" s="70" t="str">
        <f t="shared" si="306"/>
        <v/>
      </c>
      <c r="H1648" s="70" t="str">
        <f>IF(M1648=0,"",1+COUNTIF(会員コール!$A$1:$A$198,M1648))</f>
        <v/>
      </c>
      <c r="I1648" s="71"/>
      <c r="J1648" s="71" t="str">
        <f t="shared" si="307"/>
        <v/>
      </c>
      <c r="K1648" s="14"/>
      <c r="L1648" s="15"/>
      <c r="M1648">
        <f t="shared" si="308"/>
        <v>0</v>
      </c>
      <c r="N1648"/>
      <c r="O1648" s="1"/>
      <c r="P1648" s="2"/>
    </row>
    <row r="1649" spans="1:16">
      <c r="A1649" s="13">
        <v>50</v>
      </c>
      <c r="B1649" s="75" t="str">
        <f t="shared" si="302"/>
        <v/>
      </c>
      <c r="C1649" s="76" t="str">
        <f>IF(P1649="","",LEFT(P1649,6))</f>
        <v/>
      </c>
      <c r="D1649" s="77" t="str">
        <f t="shared" si="303"/>
        <v/>
      </c>
      <c r="E1649" s="77" t="str">
        <f t="shared" si="304"/>
        <v/>
      </c>
      <c r="F1649" s="77" t="str">
        <f t="shared" si="305"/>
        <v/>
      </c>
      <c r="G1649" s="77" t="str">
        <f t="shared" si="306"/>
        <v/>
      </c>
      <c r="H1649" s="77" t="str">
        <f>IF(M1649=0,"",1+COUNTIF(会員コール!$A$1:$A$198,M1649))</f>
        <v/>
      </c>
      <c r="I1649" s="78"/>
      <c r="J1649" s="78" t="str">
        <f t="shared" si="307"/>
        <v/>
      </c>
      <c r="K1649" s="14"/>
      <c r="L1649" s="15"/>
      <c r="M1649">
        <f t="shared" si="308"/>
        <v>0</v>
      </c>
      <c r="N1649"/>
      <c r="O1649" s="1"/>
      <c r="P1649" s="2"/>
    </row>
    <row r="1650" spans="1:16">
      <c r="A1650" s="13"/>
      <c r="B1650" s="166" t="s">
        <v>7</v>
      </c>
      <c r="C1650" s="167"/>
      <c r="D1650" s="24">
        <f>50-COUNTBLANK(D1600:D1649)</f>
        <v>0</v>
      </c>
      <c r="E1650" s="20"/>
      <c r="F1650" s="21" t="s">
        <v>7</v>
      </c>
      <c r="G1650" s="19"/>
      <c r="H1650" s="25">
        <f>SUM(H1600:H1649)</f>
        <v>0</v>
      </c>
      <c r="I1650" s="22"/>
      <c r="J1650" s="22"/>
      <c r="K1650" s="14"/>
      <c r="L1650" s="15"/>
      <c r="N1650"/>
      <c r="O1650" s="1"/>
      <c r="P1650" s="2"/>
    </row>
  </sheetData>
  <mergeCells count="240">
    <mergeCell ref="B1650:C1650"/>
    <mergeCell ref="B1597:C1597"/>
    <mergeCell ref="G1597:I1597"/>
    <mergeCell ref="E1598:F1598"/>
    <mergeCell ref="L1598:M1599"/>
    <mergeCell ref="N1598:T1598"/>
    <mergeCell ref="E1543:F1543"/>
    <mergeCell ref="L1543:M1544"/>
    <mergeCell ref="N1543:T1543"/>
    <mergeCell ref="B1595:C1595"/>
    <mergeCell ref="B1596:D1596"/>
    <mergeCell ref="G1596:J1596"/>
    <mergeCell ref="B1540:C1540"/>
    <mergeCell ref="B1541:D1541"/>
    <mergeCell ref="G1541:J1541"/>
    <mergeCell ref="B1542:C1542"/>
    <mergeCell ref="G1542:I1542"/>
    <mergeCell ref="B1487:C1487"/>
    <mergeCell ref="G1487:I1487"/>
    <mergeCell ref="E1488:F1488"/>
    <mergeCell ref="L1488:M1489"/>
    <mergeCell ref="N1488:T1488"/>
    <mergeCell ref="E1433:F1433"/>
    <mergeCell ref="L1433:M1434"/>
    <mergeCell ref="N1433:T1433"/>
    <mergeCell ref="B1485:C1485"/>
    <mergeCell ref="B1486:D1486"/>
    <mergeCell ref="G1486:J1486"/>
    <mergeCell ref="B1430:C1430"/>
    <mergeCell ref="B1431:D1431"/>
    <mergeCell ref="G1431:J1431"/>
    <mergeCell ref="B1432:C1432"/>
    <mergeCell ref="G1432:I1432"/>
    <mergeCell ref="B1377:C1377"/>
    <mergeCell ref="G1377:I1377"/>
    <mergeCell ref="E1378:F1378"/>
    <mergeCell ref="L1378:M1379"/>
    <mergeCell ref="N1378:T1378"/>
    <mergeCell ref="E1323:F1323"/>
    <mergeCell ref="L1323:M1324"/>
    <mergeCell ref="N1323:T1323"/>
    <mergeCell ref="B1375:C1375"/>
    <mergeCell ref="B1376:D1376"/>
    <mergeCell ref="G1376:J1376"/>
    <mergeCell ref="B1320:C1320"/>
    <mergeCell ref="B1321:D1321"/>
    <mergeCell ref="G1321:J1321"/>
    <mergeCell ref="B1322:C1322"/>
    <mergeCell ref="G1322:I1322"/>
    <mergeCell ref="B1267:C1267"/>
    <mergeCell ref="G1267:I1267"/>
    <mergeCell ref="E1268:F1268"/>
    <mergeCell ref="L1268:M1269"/>
    <mergeCell ref="N1268:T1268"/>
    <mergeCell ref="E1213:F1213"/>
    <mergeCell ref="L1213:M1214"/>
    <mergeCell ref="N1213:T1213"/>
    <mergeCell ref="B1265:C1265"/>
    <mergeCell ref="B1266:D1266"/>
    <mergeCell ref="G1266:J1266"/>
    <mergeCell ref="B1210:C1210"/>
    <mergeCell ref="B1211:D1211"/>
    <mergeCell ref="G1211:J1211"/>
    <mergeCell ref="B1212:C1212"/>
    <mergeCell ref="G1212:I1212"/>
    <mergeCell ref="B1157:C1157"/>
    <mergeCell ref="G1157:I1157"/>
    <mergeCell ref="E1158:F1158"/>
    <mergeCell ref="L1158:M1159"/>
    <mergeCell ref="N1158:T1158"/>
    <mergeCell ref="E1103:F1103"/>
    <mergeCell ref="L1103:M1104"/>
    <mergeCell ref="N1103:T1103"/>
    <mergeCell ref="B1155:C1155"/>
    <mergeCell ref="B1156:D1156"/>
    <mergeCell ref="G1156:J1156"/>
    <mergeCell ref="B1100:C1100"/>
    <mergeCell ref="B1101:D1101"/>
    <mergeCell ref="G1101:J1101"/>
    <mergeCell ref="B1102:C1102"/>
    <mergeCell ref="G1102:I1102"/>
    <mergeCell ref="B1047:C1047"/>
    <mergeCell ref="G1047:I1047"/>
    <mergeCell ref="E1048:F1048"/>
    <mergeCell ref="L1048:M1049"/>
    <mergeCell ref="N1048:T1048"/>
    <mergeCell ref="E993:F993"/>
    <mergeCell ref="L993:M994"/>
    <mergeCell ref="N993:T993"/>
    <mergeCell ref="B1045:C1045"/>
    <mergeCell ref="B1046:D1046"/>
    <mergeCell ref="G1046:J1046"/>
    <mergeCell ref="B990:C990"/>
    <mergeCell ref="B991:D991"/>
    <mergeCell ref="G991:J991"/>
    <mergeCell ref="B992:C992"/>
    <mergeCell ref="G992:I992"/>
    <mergeCell ref="B937:C937"/>
    <mergeCell ref="G937:I937"/>
    <mergeCell ref="E938:F938"/>
    <mergeCell ref="L938:M939"/>
    <mergeCell ref="N938:T938"/>
    <mergeCell ref="E883:F883"/>
    <mergeCell ref="L883:M884"/>
    <mergeCell ref="N883:T883"/>
    <mergeCell ref="B935:C935"/>
    <mergeCell ref="B936:D936"/>
    <mergeCell ref="G936:J936"/>
    <mergeCell ref="B880:C880"/>
    <mergeCell ref="B881:D881"/>
    <mergeCell ref="G881:J881"/>
    <mergeCell ref="B882:C882"/>
    <mergeCell ref="G882:I882"/>
    <mergeCell ref="B827:C827"/>
    <mergeCell ref="G827:I827"/>
    <mergeCell ref="E828:F828"/>
    <mergeCell ref="L828:M829"/>
    <mergeCell ref="N828:T828"/>
    <mergeCell ref="E773:F773"/>
    <mergeCell ref="L773:M774"/>
    <mergeCell ref="N773:T773"/>
    <mergeCell ref="B825:C825"/>
    <mergeCell ref="B826:D826"/>
    <mergeCell ref="G826:J826"/>
    <mergeCell ref="B770:C770"/>
    <mergeCell ref="B771:D771"/>
    <mergeCell ref="G771:J771"/>
    <mergeCell ref="B772:C772"/>
    <mergeCell ref="G772:I772"/>
    <mergeCell ref="B717:C717"/>
    <mergeCell ref="G717:I717"/>
    <mergeCell ref="E718:F718"/>
    <mergeCell ref="L718:M719"/>
    <mergeCell ref="N718:T718"/>
    <mergeCell ref="E663:F663"/>
    <mergeCell ref="L663:M664"/>
    <mergeCell ref="N663:T663"/>
    <mergeCell ref="B715:C715"/>
    <mergeCell ref="B716:D716"/>
    <mergeCell ref="G716:J716"/>
    <mergeCell ref="B660:C660"/>
    <mergeCell ref="B661:D661"/>
    <mergeCell ref="G661:J661"/>
    <mergeCell ref="B662:C662"/>
    <mergeCell ref="G662:I662"/>
    <mergeCell ref="B607:C607"/>
    <mergeCell ref="G607:I607"/>
    <mergeCell ref="E608:F608"/>
    <mergeCell ref="L608:M609"/>
    <mergeCell ref="N608:T608"/>
    <mergeCell ref="L553:M554"/>
    <mergeCell ref="N553:T553"/>
    <mergeCell ref="B605:C605"/>
    <mergeCell ref="B606:D606"/>
    <mergeCell ref="G606:J606"/>
    <mergeCell ref="B551:D551"/>
    <mergeCell ref="G551:J551"/>
    <mergeCell ref="B552:C552"/>
    <mergeCell ref="G552:I552"/>
    <mergeCell ref="E553:F553"/>
    <mergeCell ref="E498:F498"/>
    <mergeCell ref="L498:M499"/>
    <mergeCell ref="N498:T498"/>
    <mergeCell ref="B550:C550"/>
    <mergeCell ref="B496:D496"/>
    <mergeCell ref="G496:J496"/>
    <mergeCell ref="B497:C497"/>
    <mergeCell ref="G497:I497"/>
    <mergeCell ref="E443:F443"/>
    <mergeCell ref="L443:M444"/>
    <mergeCell ref="N443:T443"/>
    <mergeCell ref="B495:C495"/>
    <mergeCell ref="B441:D441"/>
    <mergeCell ref="G441:J441"/>
    <mergeCell ref="B442:C442"/>
    <mergeCell ref="G442:I442"/>
    <mergeCell ref="E388:F388"/>
    <mergeCell ref="L388:M389"/>
    <mergeCell ref="N388:T388"/>
    <mergeCell ref="B440:C440"/>
    <mergeCell ref="B386:D386"/>
    <mergeCell ref="G386:J386"/>
    <mergeCell ref="B387:C387"/>
    <mergeCell ref="G387:I387"/>
    <mergeCell ref="L3:M4"/>
    <mergeCell ref="N3:T3"/>
    <mergeCell ref="E3:F3"/>
    <mergeCell ref="B55:C55"/>
    <mergeCell ref="G1:J1"/>
    <mergeCell ref="B1:D1"/>
    <mergeCell ref="B2:C2"/>
    <mergeCell ref="G2:I2"/>
    <mergeCell ref="B56:D56"/>
    <mergeCell ref="G56:J56"/>
    <mergeCell ref="B57:C57"/>
    <mergeCell ref="G57:I57"/>
    <mergeCell ref="E58:F58"/>
    <mergeCell ref="N58:T58"/>
    <mergeCell ref="B110:C110"/>
    <mergeCell ref="B111:D111"/>
    <mergeCell ref="G111:J111"/>
    <mergeCell ref="B112:C112"/>
    <mergeCell ref="G112:I112"/>
    <mergeCell ref="L58:M59"/>
    <mergeCell ref="B220:C220"/>
    <mergeCell ref="E113:F113"/>
    <mergeCell ref="L113:M114"/>
    <mergeCell ref="N113:T113"/>
    <mergeCell ref="B165:C165"/>
    <mergeCell ref="B166:D166"/>
    <mergeCell ref="G166:J166"/>
    <mergeCell ref="B167:C167"/>
    <mergeCell ref="G167:I167"/>
    <mergeCell ref="E168:F168"/>
    <mergeCell ref="L168:M169"/>
    <mergeCell ref="N168:T168"/>
    <mergeCell ref="B221:D221"/>
    <mergeCell ref="G221:J221"/>
    <mergeCell ref="B222:C222"/>
    <mergeCell ref="G222:I222"/>
    <mergeCell ref="E223:F223"/>
    <mergeCell ref="N223:T223"/>
    <mergeCell ref="B275:C275"/>
    <mergeCell ref="B276:D276"/>
    <mergeCell ref="G276:J276"/>
    <mergeCell ref="B277:C277"/>
    <mergeCell ref="G277:I277"/>
    <mergeCell ref="L223:M224"/>
    <mergeCell ref="B385:C385"/>
    <mergeCell ref="E278:F278"/>
    <mergeCell ref="L278:M279"/>
    <mergeCell ref="N278:T278"/>
    <mergeCell ref="B330:C330"/>
    <mergeCell ref="B331:D331"/>
    <mergeCell ref="G331:J331"/>
    <mergeCell ref="B332:C332"/>
    <mergeCell ref="G332:I332"/>
    <mergeCell ref="E333:F333"/>
    <mergeCell ref="L333:M334"/>
    <mergeCell ref="N333:T333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B1650"/>
  <sheetViews>
    <sheetView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219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220</v>
      </c>
      <c r="C2" s="170"/>
      <c r="D2" s="47" t="str">
        <f>基本データ入力!$B$8</f>
        <v>JA1QRZ</v>
      </c>
      <c r="E2" s="52" t="s">
        <v>221</v>
      </c>
      <c r="F2" s="47" t="s">
        <v>288</v>
      </c>
      <c r="G2" s="171" t="s">
        <v>222</v>
      </c>
      <c r="H2" s="171"/>
      <c r="I2" s="171"/>
      <c r="J2" s="53" t="s">
        <v>223</v>
      </c>
      <c r="K2" s="10"/>
      <c r="N2" s="9"/>
      <c r="V2" s="11"/>
      <c r="W2" s="12"/>
    </row>
    <row r="3" spans="1:28" ht="15" customHeight="1">
      <c r="B3" s="18" t="s">
        <v>224</v>
      </c>
      <c r="C3" s="91" t="s">
        <v>411</v>
      </c>
      <c r="D3" s="18" t="s">
        <v>225</v>
      </c>
      <c r="E3" s="172" t="s">
        <v>226</v>
      </c>
      <c r="F3" s="172"/>
      <c r="G3" s="18" t="s">
        <v>227</v>
      </c>
      <c r="H3" s="17" t="s">
        <v>228</v>
      </c>
      <c r="I3" s="18" t="s">
        <v>229</v>
      </c>
      <c r="J3" s="18" t="s">
        <v>230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36" si="0">IF(O5="","",O5)</f>
        <v/>
      </c>
      <c r="C5" s="65" t="str">
        <f>IF(P5="","",LEFT(P5,6))</f>
        <v/>
      </c>
      <c r="D5" s="66" t="str">
        <f t="shared" ref="D5:D36" si="1">IF(N5="","",N5)</f>
        <v/>
      </c>
      <c r="E5" s="66" t="str">
        <f t="shared" ref="E5:E36" si="2">IF(Q5="","",Q5)</f>
        <v/>
      </c>
      <c r="F5" s="66" t="str">
        <f t="shared" ref="F5:F36" si="3">IF(R5="","",R5)</f>
        <v/>
      </c>
      <c r="G5" s="66" t="str">
        <f t="shared" ref="G5:G36" si="4">IF(H5="","",IF(H5=1,"","M"))</f>
        <v/>
      </c>
      <c r="H5" s="66" t="str">
        <f>IF(M5=0,"",1+COUNTIF(会員コール!$A$1:$A$198,M5))</f>
        <v/>
      </c>
      <c r="I5" s="67"/>
      <c r="J5" s="67" t="str">
        <f t="shared" ref="J5:J36" si="5">IF(T5="","",T5)</f>
        <v/>
      </c>
      <c r="K5" s="14"/>
      <c r="L5" s="49"/>
      <c r="M5">
        <f t="shared" ref="M5:M36" si="6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3"/>
        <v/>
      </c>
      <c r="G6" s="70" t="str">
        <f t="shared" si="4"/>
        <v/>
      </c>
      <c r="H6" s="70" t="str">
        <f>IF(M6=0,"",1+COUNTIF(会員コール!$A$1:$A$198,M6))</f>
        <v/>
      </c>
      <c r="I6" s="71"/>
      <c r="J6" s="71" t="str">
        <f t="shared" si="5"/>
        <v/>
      </c>
      <c r="K6" s="14"/>
      <c r="L6" s="49"/>
      <c r="M6">
        <f t="shared" si="6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7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3"/>
        <v/>
      </c>
      <c r="G7" s="70" t="str">
        <f t="shared" si="4"/>
        <v/>
      </c>
      <c r="H7" s="70" t="str">
        <f>IF(M7=0,"",1+COUNTIF(会員コール!$A$1:$A$198,M7))</f>
        <v/>
      </c>
      <c r="I7" s="71"/>
      <c r="J7" s="71" t="str">
        <f t="shared" si="5"/>
        <v/>
      </c>
      <c r="K7" s="14"/>
      <c r="L7" s="49"/>
      <c r="M7">
        <f t="shared" si="6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7"/>
        <v/>
      </c>
      <c r="D8" s="70" t="str">
        <f t="shared" si="1"/>
        <v/>
      </c>
      <c r="E8" s="70" t="str">
        <f t="shared" si="2"/>
        <v/>
      </c>
      <c r="F8" s="70" t="str">
        <f t="shared" si="3"/>
        <v/>
      </c>
      <c r="G8" s="70" t="str">
        <f t="shared" si="4"/>
        <v/>
      </c>
      <c r="H8" s="70" t="str">
        <f>IF(M8=0,"",1+COUNTIF(会員コール!$A$1:$A$198,M8))</f>
        <v/>
      </c>
      <c r="I8" s="71"/>
      <c r="J8" s="71" t="str">
        <f t="shared" si="5"/>
        <v/>
      </c>
      <c r="K8" s="14"/>
      <c r="L8" s="49"/>
      <c r="M8">
        <f t="shared" si="6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7"/>
        <v/>
      </c>
      <c r="D9" s="70" t="str">
        <f t="shared" si="1"/>
        <v/>
      </c>
      <c r="E9" s="70" t="str">
        <f t="shared" si="2"/>
        <v/>
      </c>
      <c r="F9" s="70" t="str">
        <f t="shared" si="3"/>
        <v/>
      </c>
      <c r="G9" s="70" t="str">
        <f t="shared" si="4"/>
        <v/>
      </c>
      <c r="H9" s="70" t="str">
        <f>IF(M9=0,"",1+COUNTIF(会員コール!$A$1:$A$198,M9))</f>
        <v/>
      </c>
      <c r="I9" s="71"/>
      <c r="J9" s="71" t="str">
        <f t="shared" si="5"/>
        <v/>
      </c>
      <c r="K9" s="14"/>
      <c r="L9" s="49"/>
      <c r="M9">
        <f t="shared" si="6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7"/>
        <v/>
      </c>
      <c r="D10" s="70" t="str">
        <f t="shared" si="1"/>
        <v/>
      </c>
      <c r="E10" s="70" t="str">
        <f t="shared" si="2"/>
        <v/>
      </c>
      <c r="F10" s="70" t="str">
        <f t="shared" si="3"/>
        <v/>
      </c>
      <c r="G10" s="70" t="str">
        <f t="shared" si="4"/>
        <v/>
      </c>
      <c r="H10" s="70" t="str">
        <f>IF(M10=0,"",1+COUNTIF(会員コール!$A$1:$A$198,M10))</f>
        <v/>
      </c>
      <c r="I10" s="71"/>
      <c r="J10" s="71" t="str">
        <f t="shared" si="5"/>
        <v/>
      </c>
      <c r="K10" s="14"/>
      <c r="L10" s="49"/>
      <c r="M10">
        <f t="shared" si="6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7"/>
        <v/>
      </c>
      <c r="D11" s="70" t="str">
        <f t="shared" si="1"/>
        <v/>
      </c>
      <c r="E11" s="70" t="str">
        <f t="shared" si="2"/>
        <v/>
      </c>
      <c r="F11" s="70" t="str">
        <f t="shared" si="3"/>
        <v/>
      </c>
      <c r="G11" s="70" t="str">
        <f t="shared" si="4"/>
        <v/>
      </c>
      <c r="H11" s="70" t="str">
        <f>IF(M11=0,"",1+COUNTIF(会員コール!$A$1:$A$198,M11))</f>
        <v/>
      </c>
      <c r="I11" s="71"/>
      <c r="J11" s="71" t="str">
        <f t="shared" si="5"/>
        <v/>
      </c>
      <c r="K11" s="14"/>
      <c r="L11" s="49"/>
      <c r="M11">
        <f t="shared" si="6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7"/>
        <v/>
      </c>
      <c r="D12" s="70" t="str">
        <f t="shared" si="1"/>
        <v/>
      </c>
      <c r="E12" s="70" t="str">
        <f t="shared" si="2"/>
        <v/>
      </c>
      <c r="F12" s="70" t="str">
        <f t="shared" si="3"/>
        <v/>
      </c>
      <c r="G12" s="70" t="str">
        <f t="shared" si="4"/>
        <v/>
      </c>
      <c r="H12" s="70" t="str">
        <f>IF(M12=0,"",1+COUNTIF(会員コール!$A$1:$A$198,M12))</f>
        <v/>
      </c>
      <c r="I12" s="71"/>
      <c r="J12" s="71" t="str">
        <f t="shared" si="5"/>
        <v/>
      </c>
      <c r="K12" s="14"/>
      <c r="L12" s="49"/>
      <c r="M12">
        <f t="shared" si="6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7"/>
        <v/>
      </c>
      <c r="D13" s="70" t="str">
        <f t="shared" si="1"/>
        <v/>
      </c>
      <c r="E13" s="70" t="str">
        <f t="shared" si="2"/>
        <v/>
      </c>
      <c r="F13" s="70" t="str">
        <f t="shared" si="3"/>
        <v/>
      </c>
      <c r="G13" s="70" t="str">
        <f t="shared" si="4"/>
        <v/>
      </c>
      <c r="H13" s="70" t="str">
        <f>IF(M13=0,"",1+COUNTIF(会員コール!$A$1:$A$198,M13))</f>
        <v/>
      </c>
      <c r="I13" s="71"/>
      <c r="J13" s="71" t="str">
        <f t="shared" si="5"/>
        <v/>
      </c>
      <c r="K13" s="14"/>
      <c r="L13" s="49"/>
      <c r="M13">
        <f t="shared" si="6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7"/>
        <v/>
      </c>
      <c r="D14" s="70" t="str">
        <f t="shared" si="1"/>
        <v/>
      </c>
      <c r="E14" s="70" t="str">
        <f t="shared" si="2"/>
        <v/>
      </c>
      <c r="F14" s="70" t="str">
        <f t="shared" si="3"/>
        <v/>
      </c>
      <c r="G14" s="70" t="str">
        <f t="shared" si="4"/>
        <v/>
      </c>
      <c r="H14" s="70" t="str">
        <f>IF(M14=0,"",1+COUNTIF(会員コール!$A$1:$A$198,M14))</f>
        <v/>
      </c>
      <c r="I14" s="71"/>
      <c r="J14" s="71" t="str">
        <f t="shared" si="5"/>
        <v/>
      </c>
      <c r="K14" s="14"/>
      <c r="L14" s="49"/>
      <c r="M14">
        <f t="shared" si="6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7"/>
        <v/>
      </c>
      <c r="D15" s="70" t="str">
        <f t="shared" si="1"/>
        <v/>
      </c>
      <c r="E15" s="70" t="str">
        <f t="shared" si="2"/>
        <v/>
      </c>
      <c r="F15" s="70" t="str">
        <f t="shared" si="3"/>
        <v/>
      </c>
      <c r="G15" s="70" t="str">
        <f t="shared" si="4"/>
        <v/>
      </c>
      <c r="H15" s="70" t="str">
        <f>IF(M15=0,"",1+COUNTIF(会員コール!$A$1:$A$198,M15))</f>
        <v/>
      </c>
      <c r="I15" s="71"/>
      <c r="J15" s="71" t="str">
        <f t="shared" si="5"/>
        <v/>
      </c>
      <c r="K15" s="14"/>
      <c r="L15" s="49"/>
      <c r="M15">
        <f t="shared" si="6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7"/>
        <v/>
      </c>
      <c r="D16" s="70" t="str">
        <f t="shared" si="1"/>
        <v/>
      </c>
      <c r="E16" s="70" t="str">
        <f t="shared" si="2"/>
        <v/>
      </c>
      <c r="F16" s="70" t="str">
        <f t="shared" si="3"/>
        <v/>
      </c>
      <c r="G16" s="70" t="str">
        <f t="shared" si="4"/>
        <v/>
      </c>
      <c r="H16" s="70" t="str">
        <f>IF(M16=0,"",1+COUNTIF(会員コール!$A$1:$A$198,M16))</f>
        <v/>
      </c>
      <c r="I16" s="71"/>
      <c r="J16" s="71" t="str">
        <f t="shared" si="5"/>
        <v/>
      </c>
      <c r="K16" s="14"/>
      <c r="L16" s="49"/>
      <c r="M16">
        <f t="shared" si="6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7"/>
        <v/>
      </c>
      <c r="D17" s="70" t="str">
        <f t="shared" si="1"/>
        <v/>
      </c>
      <c r="E17" s="70" t="str">
        <f t="shared" si="2"/>
        <v/>
      </c>
      <c r="F17" s="70" t="str">
        <f t="shared" si="3"/>
        <v/>
      </c>
      <c r="G17" s="70" t="str">
        <f t="shared" si="4"/>
        <v/>
      </c>
      <c r="H17" s="70" t="str">
        <f>IF(M17=0,"",1+COUNTIF(会員コール!$A$1:$A$198,M17))</f>
        <v/>
      </c>
      <c r="I17" s="71"/>
      <c r="J17" s="71" t="str">
        <f t="shared" si="5"/>
        <v/>
      </c>
      <c r="K17" s="14"/>
      <c r="L17" s="49"/>
      <c r="M17">
        <f t="shared" si="6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7"/>
        <v/>
      </c>
      <c r="D18" s="70" t="str">
        <f t="shared" si="1"/>
        <v/>
      </c>
      <c r="E18" s="70" t="str">
        <f t="shared" si="2"/>
        <v/>
      </c>
      <c r="F18" s="70" t="str">
        <f t="shared" si="3"/>
        <v/>
      </c>
      <c r="G18" s="70" t="str">
        <f t="shared" si="4"/>
        <v/>
      </c>
      <c r="H18" s="70" t="str">
        <f>IF(M18=0,"",1+COUNTIF(会員コール!$A$1:$A$198,M18))</f>
        <v/>
      </c>
      <c r="I18" s="71"/>
      <c r="J18" s="71" t="str">
        <f t="shared" si="5"/>
        <v/>
      </c>
      <c r="K18" s="14"/>
      <c r="L18" s="49"/>
      <c r="M18">
        <f t="shared" si="6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7"/>
        <v/>
      </c>
      <c r="D19" s="70" t="str">
        <f t="shared" si="1"/>
        <v/>
      </c>
      <c r="E19" s="70" t="str">
        <f t="shared" si="2"/>
        <v/>
      </c>
      <c r="F19" s="70" t="str">
        <f t="shared" si="3"/>
        <v/>
      </c>
      <c r="G19" s="70" t="str">
        <f t="shared" si="4"/>
        <v/>
      </c>
      <c r="H19" s="70" t="str">
        <f>IF(M19=0,"",1+COUNTIF(会員コール!$A$1:$A$198,M19))</f>
        <v/>
      </c>
      <c r="I19" s="71"/>
      <c r="J19" s="71" t="str">
        <f t="shared" si="5"/>
        <v/>
      </c>
      <c r="K19" s="14"/>
      <c r="L19" s="49"/>
      <c r="M19">
        <f t="shared" si="6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7"/>
        <v/>
      </c>
      <c r="D20" s="70" t="str">
        <f t="shared" si="1"/>
        <v/>
      </c>
      <c r="E20" s="70" t="str">
        <f t="shared" si="2"/>
        <v/>
      </c>
      <c r="F20" s="70" t="str">
        <f t="shared" si="3"/>
        <v/>
      </c>
      <c r="G20" s="70" t="str">
        <f t="shared" si="4"/>
        <v/>
      </c>
      <c r="H20" s="70" t="str">
        <f>IF(M20=0,"",1+COUNTIF(会員コール!$A$1:$A$198,M20))</f>
        <v/>
      </c>
      <c r="I20" s="71"/>
      <c r="J20" s="71" t="str">
        <f t="shared" si="5"/>
        <v/>
      </c>
      <c r="K20" s="14"/>
      <c r="L20" s="49"/>
      <c r="M20">
        <f t="shared" si="6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7"/>
        <v/>
      </c>
      <c r="D21" s="70" t="str">
        <f t="shared" si="1"/>
        <v/>
      </c>
      <c r="E21" s="70" t="str">
        <f t="shared" si="2"/>
        <v/>
      </c>
      <c r="F21" s="70" t="str">
        <f t="shared" si="3"/>
        <v/>
      </c>
      <c r="G21" s="70" t="str">
        <f t="shared" si="4"/>
        <v/>
      </c>
      <c r="H21" s="70" t="str">
        <f>IF(M21=0,"",1+COUNTIF(会員コール!$A$1:$A$198,M21))</f>
        <v/>
      </c>
      <c r="I21" s="71"/>
      <c r="J21" s="71" t="str">
        <f t="shared" si="5"/>
        <v/>
      </c>
      <c r="K21" s="14"/>
      <c r="L21" s="15"/>
      <c r="M21">
        <f t="shared" si="6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7"/>
        <v/>
      </c>
      <c r="D22" s="73" t="str">
        <f t="shared" si="1"/>
        <v/>
      </c>
      <c r="E22" s="73" t="str">
        <f t="shared" si="2"/>
        <v/>
      </c>
      <c r="F22" s="73" t="str">
        <f t="shared" si="3"/>
        <v/>
      </c>
      <c r="G22" s="73" t="str">
        <f t="shared" si="4"/>
        <v/>
      </c>
      <c r="H22" s="73" t="str">
        <f>IF(M22=0,"",1+COUNTIF(会員コール!$A$1:$A$198,M22))</f>
        <v/>
      </c>
      <c r="I22" s="74"/>
      <c r="J22" s="74" t="str">
        <f t="shared" si="5"/>
        <v/>
      </c>
      <c r="K22" s="14"/>
      <c r="L22" s="15"/>
      <c r="M22">
        <f t="shared" si="6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7"/>
        <v/>
      </c>
      <c r="D23" s="70" t="str">
        <f t="shared" si="1"/>
        <v/>
      </c>
      <c r="E23" s="70" t="str">
        <f t="shared" si="2"/>
        <v/>
      </c>
      <c r="F23" s="70" t="str">
        <f t="shared" si="3"/>
        <v/>
      </c>
      <c r="G23" s="70" t="str">
        <f t="shared" si="4"/>
        <v/>
      </c>
      <c r="H23" s="70" t="str">
        <f>IF(M23=0,"",1+COUNTIF(会員コール!$A$1:$A$198,M23))</f>
        <v/>
      </c>
      <c r="I23" s="71"/>
      <c r="J23" s="71" t="str">
        <f t="shared" si="5"/>
        <v/>
      </c>
      <c r="K23" s="14"/>
      <c r="L23" s="15"/>
      <c r="M23">
        <f t="shared" si="6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7"/>
        <v/>
      </c>
      <c r="D24" s="70" t="str">
        <f t="shared" si="1"/>
        <v/>
      </c>
      <c r="E24" s="70" t="str">
        <f t="shared" si="2"/>
        <v/>
      </c>
      <c r="F24" s="70" t="str">
        <f t="shared" si="3"/>
        <v/>
      </c>
      <c r="G24" s="70" t="str">
        <f t="shared" si="4"/>
        <v/>
      </c>
      <c r="H24" s="70" t="str">
        <f>IF(M24=0,"",1+COUNTIF(会員コール!$A$1:$A$198,M24))</f>
        <v/>
      </c>
      <c r="I24" s="71"/>
      <c r="J24" s="71" t="str">
        <f t="shared" si="5"/>
        <v/>
      </c>
      <c r="K24" s="14"/>
      <c r="L24" s="15"/>
      <c r="M24">
        <f t="shared" si="6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7"/>
        <v/>
      </c>
      <c r="D25" s="70" t="str">
        <f t="shared" si="1"/>
        <v/>
      </c>
      <c r="E25" s="70" t="str">
        <f t="shared" si="2"/>
        <v/>
      </c>
      <c r="F25" s="70" t="str">
        <f t="shared" si="3"/>
        <v/>
      </c>
      <c r="G25" s="70" t="str">
        <f t="shared" si="4"/>
        <v/>
      </c>
      <c r="H25" s="70" t="str">
        <f>IF(M25=0,"",1+COUNTIF(会員コール!$A$1:$A$198,M25))</f>
        <v/>
      </c>
      <c r="I25" s="71"/>
      <c r="J25" s="71" t="str">
        <f t="shared" si="5"/>
        <v/>
      </c>
      <c r="K25" s="14"/>
      <c r="L25" s="15"/>
      <c r="M25">
        <f t="shared" si="6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7"/>
        <v/>
      </c>
      <c r="D26" s="70" t="str">
        <f t="shared" si="1"/>
        <v/>
      </c>
      <c r="E26" s="70" t="str">
        <f t="shared" si="2"/>
        <v/>
      </c>
      <c r="F26" s="70" t="str">
        <f t="shared" si="3"/>
        <v/>
      </c>
      <c r="G26" s="70" t="str">
        <f t="shared" si="4"/>
        <v/>
      </c>
      <c r="H26" s="70" t="str">
        <f>IF(M26=0,"",1+COUNTIF(会員コール!$A$1:$A$198,M26))</f>
        <v/>
      </c>
      <c r="I26" s="71"/>
      <c r="J26" s="71" t="str">
        <f t="shared" si="5"/>
        <v/>
      </c>
      <c r="K26" s="14"/>
      <c r="L26" s="15"/>
      <c r="M26">
        <f t="shared" si="6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7"/>
        <v/>
      </c>
      <c r="D27" s="70" t="str">
        <f t="shared" si="1"/>
        <v/>
      </c>
      <c r="E27" s="70" t="str">
        <f t="shared" si="2"/>
        <v/>
      </c>
      <c r="F27" s="70" t="str">
        <f t="shared" si="3"/>
        <v/>
      </c>
      <c r="G27" s="70" t="str">
        <f t="shared" si="4"/>
        <v/>
      </c>
      <c r="H27" s="70" t="str">
        <f>IF(M27=0,"",1+COUNTIF(会員コール!$A$1:$A$198,M27))</f>
        <v/>
      </c>
      <c r="I27" s="71"/>
      <c r="J27" s="71" t="str">
        <f t="shared" si="5"/>
        <v/>
      </c>
      <c r="K27" s="14"/>
      <c r="L27" s="15"/>
      <c r="M27">
        <f t="shared" si="6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7"/>
        <v/>
      </c>
      <c r="D28" s="70" t="str">
        <f t="shared" si="1"/>
        <v/>
      </c>
      <c r="E28" s="70" t="str">
        <f t="shared" si="2"/>
        <v/>
      </c>
      <c r="F28" s="70" t="str">
        <f t="shared" si="3"/>
        <v/>
      </c>
      <c r="G28" s="70" t="str">
        <f t="shared" si="4"/>
        <v/>
      </c>
      <c r="H28" s="70" t="str">
        <f>IF(M28=0,"",1+COUNTIF(会員コール!$A$1:$A$198,M28))</f>
        <v/>
      </c>
      <c r="I28" s="71"/>
      <c r="J28" s="71" t="str">
        <f t="shared" si="5"/>
        <v/>
      </c>
      <c r="K28" s="14"/>
      <c r="L28" s="15"/>
      <c r="M28">
        <f t="shared" si="6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7"/>
        <v/>
      </c>
      <c r="D29" s="70" t="str">
        <f t="shared" si="1"/>
        <v/>
      </c>
      <c r="E29" s="70" t="str">
        <f t="shared" si="2"/>
        <v/>
      </c>
      <c r="F29" s="70" t="str">
        <f t="shared" si="3"/>
        <v/>
      </c>
      <c r="G29" s="70" t="str">
        <f t="shared" si="4"/>
        <v/>
      </c>
      <c r="H29" s="70" t="str">
        <f>IF(M29=0,"",1+COUNTIF(会員コール!$A$1:$A$198,M29))</f>
        <v/>
      </c>
      <c r="I29" s="71"/>
      <c r="J29" s="71" t="str">
        <f t="shared" si="5"/>
        <v/>
      </c>
      <c r="K29" s="14"/>
      <c r="L29" s="15"/>
      <c r="M29">
        <f t="shared" si="6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7"/>
        <v/>
      </c>
      <c r="D30" s="73" t="str">
        <f t="shared" si="1"/>
        <v/>
      </c>
      <c r="E30" s="73" t="str">
        <f t="shared" si="2"/>
        <v/>
      </c>
      <c r="F30" s="73" t="str">
        <f t="shared" si="3"/>
        <v/>
      </c>
      <c r="G30" s="73" t="str">
        <f t="shared" si="4"/>
        <v/>
      </c>
      <c r="H30" s="73" t="str">
        <f>IF(M30=0,"",1+COUNTIF(会員コール!$A$1:$A$198,M30))</f>
        <v/>
      </c>
      <c r="I30" s="74"/>
      <c r="J30" s="74" t="str">
        <f t="shared" si="5"/>
        <v/>
      </c>
      <c r="K30" s="14"/>
      <c r="L30" s="15"/>
      <c r="M30">
        <f t="shared" si="6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7"/>
        <v/>
      </c>
      <c r="D31" s="70" t="str">
        <f t="shared" si="1"/>
        <v/>
      </c>
      <c r="E31" s="70" t="str">
        <f t="shared" si="2"/>
        <v/>
      </c>
      <c r="F31" s="70" t="str">
        <f t="shared" si="3"/>
        <v/>
      </c>
      <c r="G31" s="70" t="str">
        <f t="shared" si="4"/>
        <v/>
      </c>
      <c r="H31" s="70" t="str">
        <f>IF(M31=0,"",1+COUNTIF(会員コール!$A$1:$A$198,M31))</f>
        <v/>
      </c>
      <c r="I31" s="71"/>
      <c r="J31" s="71" t="str">
        <f t="shared" si="5"/>
        <v/>
      </c>
      <c r="K31" s="14"/>
      <c r="L31" s="15"/>
      <c r="M31">
        <f t="shared" si="6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7"/>
        <v/>
      </c>
      <c r="D32" s="73" t="str">
        <f t="shared" si="1"/>
        <v/>
      </c>
      <c r="E32" s="73" t="str">
        <f t="shared" si="2"/>
        <v/>
      </c>
      <c r="F32" s="73" t="str">
        <f t="shared" si="3"/>
        <v/>
      </c>
      <c r="G32" s="73" t="str">
        <f t="shared" si="4"/>
        <v/>
      </c>
      <c r="H32" s="73" t="str">
        <f>IF(M32=0,"",1+COUNTIF(会員コール!$A$1:$A$198,M32))</f>
        <v/>
      </c>
      <c r="I32" s="74"/>
      <c r="J32" s="74" t="str">
        <f t="shared" si="5"/>
        <v/>
      </c>
      <c r="K32" s="14"/>
      <c r="L32" s="15"/>
      <c r="M32">
        <f t="shared" si="6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7"/>
        <v/>
      </c>
      <c r="D33" s="70" t="str">
        <f t="shared" si="1"/>
        <v/>
      </c>
      <c r="E33" s="70" t="str">
        <f t="shared" si="2"/>
        <v/>
      </c>
      <c r="F33" s="70" t="str">
        <f t="shared" si="3"/>
        <v/>
      </c>
      <c r="G33" s="70" t="str">
        <f t="shared" si="4"/>
        <v/>
      </c>
      <c r="H33" s="70" t="str">
        <f>IF(M33=0,"",1+COUNTIF(会員コール!$A$1:$A$198,M33))</f>
        <v/>
      </c>
      <c r="I33" s="71"/>
      <c r="J33" s="71" t="str">
        <f t="shared" si="5"/>
        <v/>
      </c>
      <c r="K33" s="14"/>
      <c r="L33" s="15"/>
      <c r="M33">
        <f t="shared" si="6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7"/>
        <v/>
      </c>
      <c r="D34" s="73" t="str">
        <f t="shared" si="1"/>
        <v/>
      </c>
      <c r="E34" s="73" t="str">
        <f t="shared" si="2"/>
        <v/>
      </c>
      <c r="F34" s="73" t="str">
        <f t="shared" si="3"/>
        <v/>
      </c>
      <c r="G34" s="73" t="str">
        <f t="shared" si="4"/>
        <v/>
      </c>
      <c r="H34" s="73" t="str">
        <f>IF(M34=0,"",1+COUNTIF(会員コール!$A$1:$A$198,M34))</f>
        <v/>
      </c>
      <c r="I34" s="74"/>
      <c r="J34" s="74" t="str">
        <f t="shared" si="5"/>
        <v/>
      </c>
      <c r="K34" s="14"/>
      <c r="L34" s="15"/>
      <c r="M34">
        <f t="shared" si="6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7"/>
        <v/>
      </c>
      <c r="D35" s="70" t="str">
        <f t="shared" si="1"/>
        <v/>
      </c>
      <c r="E35" s="70" t="str">
        <f t="shared" si="2"/>
        <v/>
      </c>
      <c r="F35" s="70" t="str">
        <f t="shared" si="3"/>
        <v/>
      </c>
      <c r="G35" s="70" t="str">
        <f t="shared" si="4"/>
        <v/>
      </c>
      <c r="H35" s="70" t="str">
        <f>IF(M35=0,"",1+COUNTIF(会員コール!$A$1:$A$198,M35))</f>
        <v/>
      </c>
      <c r="I35" s="71"/>
      <c r="J35" s="71" t="str">
        <f t="shared" si="5"/>
        <v/>
      </c>
      <c r="K35" s="14"/>
      <c r="L35" s="15"/>
      <c r="M35">
        <f t="shared" si="6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7"/>
        <v/>
      </c>
      <c r="D36" s="73" t="str">
        <f t="shared" si="1"/>
        <v/>
      </c>
      <c r="E36" s="73" t="str">
        <f t="shared" si="2"/>
        <v/>
      </c>
      <c r="F36" s="73" t="str">
        <f t="shared" si="3"/>
        <v/>
      </c>
      <c r="G36" s="73" t="str">
        <f t="shared" si="4"/>
        <v/>
      </c>
      <c r="H36" s="73" t="str">
        <f>IF(M36=0,"",1+COUNTIF(会員コール!$A$1:$A$198,M36))</f>
        <v/>
      </c>
      <c r="I36" s="74"/>
      <c r="J36" s="74" t="str">
        <f t="shared" si="5"/>
        <v/>
      </c>
      <c r="K36" s="14"/>
      <c r="L36" s="15"/>
      <c r="M36">
        <f t="shared" si="6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ref="B37:B54" si="8">IF(O37="","",O37)</f>
        <v/>
      </c>
      <c r="C37" s="69" t="str">
        <f t="shared" si="7"/>
        <v/>
      </c>
      <c r="D37" s="70" t="str">
        <f t="shared" ref="D37:D54" si="9">IF(N37="","",N37)</f>
        <v/>
      </c>
      <c r="E37" s="70" t="str">
        <f t="shared" ref="E37:E54" si="10">IF(Q37="","",Q37)</f>
        <v/>
      </c>
      <c r="F37" s="70" t="str">
        <f t="shared" ref="F37:F54" si="11">IF(R37="","",R37)</f>
        <v/>
      </c>
      <c r="G37" s="70" t="str">
        <f t="shared" ref="G37:G54" si="12">IF(H37="","",IF(H37=1,"","M"))</f>
        <v/>
      </c>
      <c r="H37" s="70" t="str">
        <f>IF(M37=0,"",1+COUNTIF(会員コール!$A$1:$A$198,M37))</f>
        <v/>
      </c>
      <c r="I37" s="71"/>
      <c r="J37" s="71" t="str">
        <f t="shared" ref="J37:J54" si="13">IF(T37="","",T37)</f>
        <v/>
      </c>
      <c r="K37" s="14"/>
      <c r="L37" s="15"/>
      <c r="M37">
        <f t="shared" ref="M37:M54" si="14">IF(MID(N37,6,1)="/",LEFT(N37,5),IF(MID(N37,7,1)="/",LEFT(N37,6),N37))</f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8"/>
        <v/>
      </c>
      <c r="C38" s="69" t="str">
        <f t="shared" si="7"/>
        <v/>
      </c>
      <c r="D38" s="73" t="str">
        <f t="shared" si="9"/>
        <v/>
      </c>
      <c r="E38" s="73" t="str">
        <f t="shared" si="10"/>
        <v/>
      </c>
      <c r="F38" s="73" t="str">
        <f t="shared" si="11"/>
        <v/>
      </c>
      <c r="G38" s="73" t="str">
        <f t="shared" si="12"/>
        <v/>
      </c>
      <c r="H38" s="73" t="str">
        <f>IF(M38=0,"",1+COUNTIF(会員コール!$A$1:$A$198,M38))</f>
        <v/>
      </c>
      <c r="I38" s="74"/>
      <c r="J38" s="74" t="str">
        <f t="shared" si="13"/>
        <v/>
      </c>
      <c r="K38" s="14"/>
      <c r="L38" s="15"/>
      <c r="M38">
        <f t="shared" si="14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8"/>
        <v/>
      </c>
      <c r="C39" s="69" t="str">
        <f t="shared" si="7"/>
        <v/>
      </c>
      <c r="D39" s="70" t="str">
        <f t="shared" si="9"/>
        <v/>
      </c>
      <c r="E39" s="70" t="str">
        <f t="shared" si="10"/>
        <v/>
      </c>
      <c r="F39" s="70" t="str">
        <f t="shared" si="11"/>
        <v/>
      </c>
      <c r="G39" s="70" t="str">
        <f t="shared" si="12"/>
        <v/>
      </c>
      <c r="H39" s="70" t="str">
        <f>IF(M39=0,"",1+COUNTIF(会員コール!$A$1:$A$198,M39))</f>
        <v/>
      </c>
      <c r="I39" s="71"/>
      <c r="J39" s="71" t="str">
        <f t="shared" si="13"/>
        <v/>
      </c>
      <c r="K39" s="14"/>
      <c r="L39" s="15"/>
      <c r="M39">
        <f t="shared" si="14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8"/>
        <v/>
      </c>
      <c r="C40" s="69" t="str">
        <f t="shared" si="7"/>
        <v/>
      </c>
      <c r="D40" s="73" t="str">
        <f t="shared" si="9"/>
        <v/>
      </c>
      <c r="E40" s="73" t="str">
        <f t="shared" si="10"/>
        <v/>
      </c>
      <c r="F40" s="73" t="str">
        <f t="shared" si="11"/>
        <v/>
      </c>
      <c r="G40" s="73" t="str">
        <f t="shared" si="12"/>
        <v/>
      </c>
      <c r="H40" s="73" t="str">
        <f>IF(M40=0,"",1+COUNTIF(会員コール!$A$1:$A$198,M40))</f>
        <v/>
      </c>
      <c r="I40" s="74"/>
      <c r="J40" s="74" t="str">
        <f t="shared" si="13"/>
        <v/>
      </c>
      <c r="K40" s="14"/>
      <c r="L40" s="15"/>
      <c r="M40">
        <f t="shared" si="14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8"/>
        <v/>
      </c>
      <c r="C41" s="69" t="str">
        <f t="shared" si="7"/>
        <v/>
      </c>
      <c r="D41" s="70" t="str">
        <f t="shared" si="9"/>
        <v/>
      </c>
      <c r="E41" s="70" t="str">
        <f t="shared" si="10"/>
        <v/>
      </c>
      <c r="F41" s="70" t="str">
        <f t="shared" si="11"/>
        <v/>
      </c>
      <c r="G41" s="70" t="str">
        <f t="shared" si="12"/>
        <v/>
      </c>
      <c r="H41" s="70" t="str">
        <f>IF(M41=0,"",1+COUNTIF(会員コール!$A$1:$A$198,M41))</f>
        <v/>
      </c>
      <c r="I41" s="71"/>
      <c r="J41" s="71" t="str">
        <f t="shared" si="13"/>
        <v/>
      </c>
      <c r="K41" s="14"/>
      <c r="L41" s="15"/>
      <c r="M41">
        <f t="shared" si="14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8"/>
        <v/>
      </c>
      <c r="C42" s="69" t="str">
        <f t="shared" si="7"/>
        <v/>
      </c>
      <c r="D42" s="73" t="str">
        <f t="shared" si="9"/>
        <v/>
      </c>
      <c r="E42" s="73" t="str">
        <f t="shared" si="10"/>
        <v/>
      </c>
      <c r="F42" s="73" t="str">
        <f t="shared" si="11"/>
        <v/>
      </c>
      <c r="G42" s="73" t="str">
        <f t="shared" si="12"/>
        <v/>
      </c>
      <c r="H42" s="73" t="str">
        <f>IF(M42=0,"",1+COUNTIF(会員コール!$A$1:$A$198,M42))</f>
        <v/>
      </c>
      <c r="I42" s="74"/>
      <c r="J42" s="74" t="str">
        <f t="shared" si="13"/>
        <v/>
      </c>
      <c r="K42" s="14"/>
      <c r="L42" s="15"/>
      <c r="M42">
        <f t="shared" si="14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8"/>
        <v/>
      </c>
      <c r="C43" s="69" t="str">
        <f t="shared" si="7"/>
        <v/>
      </c>
      <c r="D43" s="70" t="str">
        <f t="shared" si="9"/>
        <v/>
      </c>
      <c r="E43" s="70" t="str">
        <f t="shared" si="10"/>
        <v/>
      </c>
      <c r="F43" s="70" t="str">
        <f t="shared" si="11"/>
        <v/>
      </c>
      <c r="G43" s="70" t="str">
        <f t="shared" si="12"/>
        <v/>
      </c>
      <c r="H43" s="70" t="str">
        <f>IF(M43=0,"",1+COUNTIF(会員コール!$A$1:$A$198,M43))</f>
        <v/>
      </c>
      <c r="I43" s="71"/>
      <c r="J43" s="71" t="str">
        <f t="shared" si="13"/>
        <v/>
      </c>
      <c r="K43" s="14"/>
      <c r="L43" s="15"/>
      <c r="M43">
        <f t="shared" si="14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8"/>
        <v/>
      </c>
      <c r="C44" s="69" t="str">
        <f t="shared" si="7"/>
        <v/>
      </c>
      <c r="D44" s="73" t="str">
        <f t="shared" si="9"/>
        <v/>
      </c>
      <c r="E44" s="73" t="str">
        <f t="shared" si="10"/>
        <v/>
      </c>
      <c r="F44" s="73" t="str">
        <f t="shared" si="11"/>
        <v/>
      </c>
      <c r="G44" s="73" t="str">
        <f t="shared" si="12"/>
        <v/>
      </c>
      <c r="H44" s="73" t="str">
        <f>IF(M44=0,"",1+COUNTIF(会員コール!$A$1:$A$198,M44))</f>
        <v/>
      </c>
      <c r="I44" s="74"/>
      <c r="J44" s="74" t="str">
        <f t="shared" si="13"/>
        <v/>
      </c>
      <c r="K44" s="14"/>
      <c r="L44" s="15"/>
      <c r="M44">
        <f t="shared" si="14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8"/>
        <v/>
      </c>
      <c r="C45" s="69" t="str">
        <f t="shared" si="7"/>
        <v/>
      </c>
      <c r="D45" s="70" t="str">
        <f t="shared" si="9"/>
        <v/>
      </c>
      <c r="E45" s="70" t="str">
        <f t="shared" si="10"/>
        <v/>
      </c>
      <c r="F45" s="70" t="str">
        <f t="shared" si="11"/>
        <v/>
      </c>
      <c r="G45" s="70" t="str">
        <f t="shared" si="12"/>
        <v/>
      </c>
      <c r="H45" s="70" t="str">
        <f>IF(M45=0,"",1+COUNTIF(会員コール!$A$1:$A$198,M45))</f>
        <v/>
      </c>
      <c r="I45" s="71"/>
      <c r="J45" s="71" t="str">
        <f t="shared" si="13"/>
        <v/>
      </c>
      <c r="K45" s="14"/>
      <c r="L45" s="15"/>
      <c r="M45">
        <f t="shared" si="14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8"/>
        <v/>
      </c>
      <c r="C46" s="69" t="str">
        <f t="shared" si="7"/>
        <v/>
      </c>
      <c r="D46" s="70" t="str">
        <f t="shared" si="9"/>
        <v/>
      </c>
      <c r="E46" s="70" t="str">
        <f t="shared" si="10"/>
        <v/>
      </c>
      <c r="F46" s="70" t="str">
        <f t="shared" si="11"/>
        <v/>
      </c>
      <c r="G46" s="70" t="str">
        <f t="shared" si="12"/>
        <v/>
      </c>
      <c r="H46" s="70" t="str">
        <f>IF(M46=0,"",1+COUNTIF(会員コール!$A$1:$A$198,M46))</f>
        <v/>
      </c>
      <c r="I46" s="71"/>
      <c r="J46" s="71" t="str">
        <f t="shared" si="13"/>
        <v/>
      </c>
      <c r="K46" s="14"/>
      <c r="L46" s="15"/>
      <c r="M46">
        <f t="shared" si="14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8"/>
        <v/>
      </c>
      <c r="C47" s="69" t="str">
        <f t="shared" si="7"/>
        <v/>
      </c>
      <c r="D47" s="73" t="str">
        <f t="shared" si="9"/>
        <v/>
      </c>
      <c r="E47" s="73" t="str">
        <f t="shared" si="10"/>
        <v/>
      </c>
      <c r="F47" s="73" t="str">
        <f t="shared" si="11"/>
        <v/>
      </c>
      <c r="G47" s="73" t="str">
        <f t="shared" si="12"/>
        <v/>
      </c>
      <c r="H47" s="73" t="str">
        <f>IF(M47=0,"",1+COUNTIF(会員コール!$A$1:$A$198,M47))</f>
        <v/>
      </c>
      <c r="I47" s="74"/>
      <c r="J47" s="74" t="str">
        <f t="shared" si="13"/>
        <v/>
      </c>
      <c r="K47" s="14"/>
      <c r="L47" s="15"/>
      <c r="M47">
        <f t="shared" si="14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8"/>
        <v/>
      </c>
      <c r="C48" s="69" t="str">
        <f t="shared" si="7"/>
        <v/>
      </c>
      <c r="D48" s="70" t="str">
        <f t="shared" si="9"/>
        <v/>
      </c>
      <c r="E48" s="70" t="str">
        <f t="shared" si="10"/>
        <v/>
      </c>
      <c r="F48" s="70" t="str">
        <f t="shared" si="11"/>
        <v/>
      </c>
      <c r="G48" s="70" t="str">
        <f t="shared" si="12"/>
        <v/>
      </c>
      <c r="H48" s="70" t="str">
        <f>IF(M48=0,"",1+COUNTIF(会員コール!$A$1:$A$198,M48))</f>
        <v/>
      </c>
      <c r="I48" s="71"/>
      <c r="J48" s="71" t="str">
        <f t="shared" si="13"/>
        <v/>
      </c>
      <c r="K48" s="14"/>
      <c r="L48" s="15"/>
      <c r="M48">
        <f t="shared" si="14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8"/>
        <v/>
      </c>
      <c r="C49" s="69" t="str">
        <f t="shared" si="7"/>
        <v/>
      </c>
      <c r="D49" s="73" t="str">
        <f t="shared" si="9"/>
        <v/>
      </c>
      <c r="E49" s="73" t="str">
        <f t="shared" si="10"/>
        <v/>
      </c>
      <c r="F49" s="73" t="str">
        <f t="shared" si="11"/>
        <v/>
      </c>
      <c r="G49" s="73" t="str">
        <f t="shared" si="12"/>
        <v/>
      </c>
      <c r="H49" s="73" t="str">
        <f>IF(M49=0,"",1+COUNTIF(会員コール!$A$1:$A$198,M49))</f>
        <v/>
      </c>
      <c r="I49" s="74"/>
      <c r="J49" s="74" t="str">
        <f t="shared" si="13"/>
        <v/>
      </c>
      <c r="K49" s="14"/>
      <c r="L49" s="15"/>
      <c r="M49">
        <f t="shared" si="14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8"/>
        <v/>
      </c>
      <c r="C50" s="69" t="str">
        <f t="shared" si="7"/>
        <v/>
      </c>
      <c r="D50" s="70" t="str">
        <f t="shared" si="9"/>
        <v/>
      </c>
      <c r="E50" s="70" t="str">
        <f t="shared" si="10"/>
        <v/>
      </c>
      <c r="F50" s="70" t="str">
        <f t="shared" si="11"/>
        <v/>
      </c>
      <c r="G50" s="70" t="str">
        <f t="shared" si="12"/>
        <v/>
      </c>
      <c r="H50" s="70" t="str">
        <f>IF(M50=0,"",1+COUNTIF(会員コール!$A$1:$A$198,M50))</f>
        <v/>
      </c>
      <c r="I50" s="71"/>
      <c r="J50" s="71" t="str">
        <f t="shared" si="13"/>
        <v/>
      </c>
      <c r="K50" s="14"/>
      <c r="L50" s="15"/>
      <c r="M50">
        <f t="shared" si="14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8"/>
        <v/>
      </c>
      <c r="C51" s="69" t="str">
        <f t="shared" si="7"/>
        <v/>
      </c>
      <c r="D51" s="73" t="str">
        <f t="shared" si="9"/>
        <v/>
      </c>
      <c r="E51" s="73" t="str">
        <f t="shared" si="10"/>
        <v/>
      </c>
      <c r="F51" s="73" t="str">
        <f t="shared" si="11"/>
        <v/>
      </c>
      <c r="G51" s="73" t="str">
        <f t="shared" si="12"/>
        <v/>
      </c>
      <c r="H51" s="73" t="str">
        <f>IF(M51=0,"",1+COUNTIF(会員コール!$A$1:$A$198,M51))</f>
        <v/>
      </c>
      <c r="I51" s="74"/>
      <c r="J51" s="74" t="str">
        <f t="shared" si="13"/>
        <v/>
      </c>
      <c r="K51" s="14"/>
      <c r="L51" s="15"/>
      <c r="M51">
        <f t="shared" si="14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8"/>
        <v/>
      </c>
      <c r="C52" s="69" t="str">
        <f t="shared" si="7"/>
        <v/>
      </c>
      <c r="D52" s="70" t="str">
        <f t="shared" si="9"/>
        <v/>
      </c>
      <c r="E52" s="70" t="str">
        <f t="shared" si="10"/>
        <v/>
      </c>
      <c r="F52" s="70" t="str">
        <f t="shared" si="11"/>
        <v/>
      </c>
      <c r="G52" s="70" t="str">
        <f t="shared" si="12"/>
        <v/>
      </c>
      <c r="H52" s="70" t="str">
        <f>IF(M52=0,"",1+COUNTIF(会員コール!$A$1:$A$198,M52))</f>
        <v/>
      </c>
      <c r="I52" s="71"/>
      <c r="J52" s="71" t="str">
        <f t="shared" si="13"/>
        <v/>
      </c>
      <c r="K52" s="14"/>
      <c r="L52" s="15"/>
      <c r="M52">
        <f t="shared" si="14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8"/>
        <v/>
      </c>
      <c r="C53" s="69" t="str">
        <f t="shared" si="7"/>
        <v/>
      </c>
      <c r="D53" s="70" t="str">
        <f t="shared" si="9"/>
        <v/>
      </c>
      <c r="E53" s="70" t="str">
        <f t="shared" si="10"/>
        <v/>
      </c>
      <c r="F53" s="70" t="str">
        <f t="shared" si="11"/>
        <v/>
      </c>
      <c r="G53" s="70" t="str">
        <f t="shared" si="12"/>
        <v/>
      </c>
      <c r="H53" s="70" t="str">
        <f>IF(M53=0,"",1+COUNTIF(会員コール!$A$1:$A$198,M53))</f>
        <v/>
      </c>
      <c r="I53" s="71"/>
      <c r="J53" s="71" t="str">
        <f t="shared" si="13"/>
        <v/>
      </c>
      <c r="K53" s="14"/>
      <c r="L53" s="15"/>
      <c r="M53">
        <f t="shared" si="14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8"/>
        <v/>
      </c>
      <c r="C54" s="76" t="str">
        <f>IF(P54="","",LEFT(P54,6))</f>
        <v/>
      </c>
      <c r="D54" s="77" t="str">
        <f t="shared" si="9"/>
        <v/>
      </c>
      <c r="E54" s="77" t="str">
        <f t="shared" si="10"/>
        <v/>
      </c>
      <c r="F54" s="77" t="str">
        <f t="shared" si="11"/>
        <v/>
      </c>
      <c r="G54" s="77" t="str">
        <f t="shared" si="12"/>
        <v/>
      </c>
      <c r="H54" s="77" t="str">
        <f>IF(M54=0,"",1+COUNTIF(会員コール!$A$1:$A$198,M54))</f>
        <v/>
      </c>
      <c r="I54" s="78"/>
      <c r="J54" s="78" t="str">
        <f t="shared" si="13"/>
        <v/>
      </c>
      <c r="K54" s="14"/>
      <c r="L54" s="15"/>
      <c r="M54">
        <f t="shared" si="14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196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220</v>
      </c>
      <c r="C57" s="170"/>
      <c r="D57" s="47" t="str">
        <f>基本データ入力!$B$8</f>
        <v>JA1QRZ</v>
      </c>
      <c r="E57" s="52" t="s">
        <v>221</v>
      </c>
      <c r="F57" s="47" t="s">
        <v>288</v>
      </c>
      <c r="G57" s="171" t="s">
        <v>222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224</v>
      </c>
      <c r="C58" s="91" t="s">
        <v>411</v>
      </c>
      <c r="D58" s="18" t="s">
        <v>225</v>
      </c>
      <c r="E58" s="172" t="s">
        <v>226</v>
      </c>
      <c r="F58" s="172"/>
      <c r="G58" s="18" t="s">
        <v>227</v>
      </c>
      <c r="H58" s="17" t="s">
        <v>228</v>
      </c>
      <c r="I58" s="18" t="s">
        <v>229</v>
      </c>
      <c r="J58" s="18" t="s">
        <v>230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91" si="15">IF(O60="","",O60)</f>
        <v/>
      </c>
      <c r="C60" s="65" t="str">
        <f>IF(P60="","",LEFT(P60,6))</f>
        <v/>
      </c>
      <c r="D60" s="66" t="str">
        <f t="shared" ref="D60:D91" si="16">IF(N60="","",N60)</f>
        <v/>
      </c>
      <c r="E60" s="66" t="str">
        <f t="shared" ref="E60:E91" si="17">IF(Q60="","",Q60)</f>
        <v/>
      </c>
      <c r="F60" s="66" t="str">
        <f t="shared" ref="F60:F91" si="18">IF(R60="","",R60)</f>
        <v/>
      </c>
      <c r="G60" s="66" t="str">
        <f t="shared" ref="G60:G91" si="19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91" si="20">IF(T60="","",T60)</f>
        <v/>
      </c>
      <c r="K60" s="14"/>
      <c r="L60" s="49"/>
      <c r="M60">
        <f t="shared" ref="M60:M91" si="21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15"/>
        <v/>
      </c>
      <c r="C61" s="69" t="str">
        <f>IF(P61="","",LEFT(P61,6))</f>
        <v/>
      </c>
      <c r="D61" s="70" t="str">
        <f t="shared" si="16"/>
        <v/>
      </c>
      <c r="E61" s="70" t="str">
        <f t="shared" si="17"/>
        <v/>
      </c>
      <c r="F61" s="70" t="str">
        <f t="shared" si="18"/>
        <v/>
      </c>
      <c r="G61" s="70" t="str">
        <f t="shared" si="19"/>
        <v/>
      </c>
      <c r="H61" s="70" t="str">
        <f>IF(M61=0,"",1+COUNTIF(会員コール!$A$1:$A$198,M61))</f>
        <v/>
      </c>
      <c r="I61" s="71"/>
      <c r="J61" s="71" t="str">
        <f t="shared" si="20"/>
        <v/>
      </c>
      <c r="K61" s="14"/>
      <c r="L61" s="49"/>
      <c r="M61">
        <f t="shared" si="21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15"/>
        <v/>
      </c>
      <c r="C62" s="69" t="str">
        <f t="shared" ref="C62:C108" si="22">IF(P62="","",LEFT(P62,6))</f>
        <v/>
      </c>
      <c r="D62" s="70" t="str">
        <f t="shared" si="16"/>
        <v/>
      </c>
      <c r="E62" s="70" t="str">
        <f t="shared" si="17"/>
        <v/>
      </c>
      <c r="F62" s="70" t="str">
        <f t="shared" si="18"/>
        <v/>
      </c>
      <c r="G62" s="70" t="str">
        <f t="shared" si="19"/>
        <v/>
      </c>
      <c r="H62" s="70" t="str">
        <f>IF(M62=0,"",1+COUNTIF(会員コール!$A$1:$A$198,M62))</f>
        <v/>
      </c>
      <c r="I62" s="71"/>
      <c r="J62" s="71" t="str">
        <f t="shared" si="20"/>
        <v/>
      </c>
      <c r="K62" s="14"/>
      <c r="L62" s="49"/>
      <c r="M62">
        <f t="shared" si="21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15"/>
        <v/>
      </c>
      <c r="C63" s="69" t="str">
        <f t="shared" si="22"/>
        <v/>
      </c>
      <c r="D63" s="70" t="str">
        <f t="shared" si="16"/>
        <v/>
      </c>
      <c r="E63" s="70" t="str">
        <f t="shared" si="17"/>
        <v/>
      </c>
      <c r="F63" s="70" t="str">
        <f t="shared" si="18"/>
        <v/>
      </c>
      <c r="G63" s="70" t="str">
        <f t="shared" si="19"/>
        <v/>
      </c>
      <c r="H63" s="70" t="str">
        <f>IF(M63=0,"",1+COUNTIF(会員コール!$A$1:$A$198,M63))</f>
        <v/>
      </c>
      <c r="I63" s="71"/>
      <c r="J63" s="71" t="str">
        <f t="shared" si="20"/>
        <v/>
      </c>
      <c r="K63" s="14"/>
      <c r="L63" s="49"/>
      <c r="M63">
        <f t="shared" si="21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15"/>
        <v/>
      </c>
      <c r="C64" s="69" t="str">
        <f t="shared" si="22"/>
        <v/>
      </c>
      <c r="D64" s="70" t="str">
        <f t="shared" si="16"/>
        <v/>
      </c>
      <c r="E64" s="70" t="str">
        <f t="shared" si="17"/>
        <v/>
      </c>
      <c r="F64" s="70" t="str">
        <f t="shared" si="18"/>
        <v/>
      </c>
      <c r="G64" s="70" t="str">
        <f t="shared" si="19"/>
        <v/>
      </c>
      <c r="H64" s="70" t="str">
        <f>IF(M64=0,"",1+COUNTIF(会員コール!$A$1:$A$198,M64))</f>
        <v/>
      </c>
      <c r="I64" s="71"/>
      <c r="J64" s="71" t="str">
        <f t="shared" si="20"/>
        <v/>
      </c>
      <c r="K64" s="14"/>
      <c r="L64" s="49"/>
      <c r="M64">
        <f t="shared" si="21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15"/>
        <v/>
      </c>
      <c r="C65" s="69" t="str">
        <f t="shared" si="22"/>
        <v/>
      </c>
      <c r="D65" s="70" t="str">
        <f t="shared" si="16"/>
        <v/>
      </c>
      <c r="E65" s="70" t="str">
        <f t="shared" si="17"/>
        <v/>
      </c>
      <c r="F65" s="70" t="str">
        <f t="shared" si="18"/>
        <v/>
      </c>
      <c r="G65" s="70" t="str">
        <f t="shared" si="19"/>
        <v/>
      </c>
      <c r="H65" s="70" t="str">
        <f>IF(M65=0,"",1+COUNTIF(会員コール!$A$1:$A$198,M65))</f>
        <v/>
      </c>
      <c r="I65" s="71"/>
      <c r="J65" s="71" t="str">
        <f t="shared" si="20"/>
        <v/>
      </c>
      <c r="K65" s="14"/>
      <c r="L65" s="49"/>
      <c r="M65">
        <f t="shared" si="21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15"/>
        <v/>
      </c>
      <c r="C66" s="69" t="str">
        <f t="shared" si="22"/>
        <v/>
      </c>
      <c r="D66" s="70" t="str">
        <f t="shared" si="16"/>
        <v/>
      </c>
      <c r="E66" s="70" t="str">
        <f t="shared" si="17"/>
        <v/>
      </c>
      <c r="F66" s="70" t="str">
        <f t="shared" si="18"/>
        <v/>
      </c>
      <c r="G66" s="70" t="str">
        <f t="shared" si="19"/>
        <v/>
      </c>
      <c r="H66" s="70" t="str">
        <f>IF(M66=0,"",1+COUNTIF(会員コール!$A$1:$A$198,M66))</f>
        <v/>
      </c>
      <c r="I66" s="71"/>
      <c r="J66" s="71" t="str">
        <f t="shared" si="20"/>
        <v/>
      </c>
      <c r="K66" s="14"/>
      <c r="L66" s="49"/>
      <c r="M66">
        <f t="shared" si="21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15"/>
        <v/>
      </c>
      <c r="C67" s="69" t="str">
        <f t="shared" si="22"/>
        <v/>
      </c>
      <c r="D67" s="70" t="str">
        <f t="shared" si="16"/>
        <v/>
      </c>
      <c r="E67" s="70" t="str">
        <f t="shared" si="17"/>
        <v/>
      </c>
      <c r="F67" s="70" t="str">
        <f t="shared" si="18"/>
        <v/>
      </c>
      <c r="G67" s="70" t="str">
        <f t="shared" si="19"/>
        <v/>
      </c>
      <c r="H67" s="70" t="str">
        <f>IF(M67=0,"",1+COUNTIF(会員コール!$A$1:$A$198,M67))</f>
        <v/>
      </c>
      <c r="I67" s="71"/>
      <c r="J67" s="71" t="str">
        <f t="shared" si="20"/>
        <v/>
      </c>
      <c r="K67" s="14"/>
      <c r="L67" s="49"/>
      <c r="M67">
        <f t="shared" si="21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15"/>
        <v/>
      </c>
      <c r="C68" s="69" t="str">
        <f t="shared" si="22"/>
        <v/>
      </c>
      <c r="D68" s="70" t="str">
        <f t="shared" si="16"/>
        <v/>
      </c>
      <c r="E68" s="70" t="str">
        <f t="shared" si="17"/>
        <v/>
      </c>
      <c r="F68" s="70" t="str">
        <f t="shared" si="18"/>
        <v/>
      </c>
      <c r="G68" s="70" t="str">
        <f t="shared" si="19"/>
        <v/>
      </c>
      <c r="H68" s="70" t="str">
        <f>IF(M68=0,"",1+COUNTIF(会員コール!$A$1:$A$198,M68))</f>
        <v/>
      </c>
      <c r="I68" s="71"/>
      <c r="J68" s="71" t="str">
        <f t="shared" si="20"/>
        <v/>
      </c>
      <c r="K68" s="14"/>
      <c r="L68" s="49"/>
      <c r="M68">
        <f t="shared" si="21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15"/>
        <v/>
      </c>
      <c r="C69" s="69" t="str">
        <f t="shared" si="22"/>
        <v/>
      </c>
      <c r="D69" s="70" t="str">
        <f t="shared" si="16"/>
        <v/>
      </c>
      <c r="E69" s="70" t="str">
        <f t="shared" si="17"/>
        <v/>
      </c>
      <c r="F69" s="70" t="str">
        <f t="shared" si="18"/>
        <v/>
      </c>
      <c r="G69" s="70" t="str">
        <f t="shared" si="19"/>
        <v/>
      </c>
      <c r="H69" s="70" t="str">
        <f>IF(M69=0,"",1+COUNTIF(会員コール!$A$1:$A$198,M69))</f>
        <v/>
      </c>
      <c r="I69" s="71"/>
      <c r="J69" s="71" t="str">
        <f t="shared" si="20"/>
        <v/>
      </c>
      <c r="K69" s="14"/>
      <c r="L69" s="49"/>
      <c r="M69">
        <f t="shared" si="21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15"/>
        <v/>
      </c>
      <c r="C70" s="69" t="str">
        <f t="shared" si="22"/>
        <v/>
      </c>
      <c r="D70" s="70" t="str">
        <f t="shared" si="16"/>
        <v/>
      </c>
      <c r="E70" s="70" t="str">
        <f t="shared" si="17"/>
        <v/>
      </c>
      <c r="F70" s="70" t="str">
        <f t="shared" si="18"/>
        <v/>
      </c>
      <c r="G70" s="70" t="str">
        <f t="shared" si="19"/>
        <v/>
      </c>
      <c r="H70" s="70" t="str">
        <f>IF(M70=0,"",1+COUNTIF(会員コール!$A$1:$A$198,M70))</f>
        <v/>
      </c>
      <c r="I70" s="71"/>
      <c r="J70" s="71" t="str">
        <f t="shared" si="20"/>
        <v/>
      </c>
      <c r="K70" s="14"/>
      <c r="L70" s="49"/>
      <c r="M70">
        <f t="shared" si="21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15"/>
        <v/>
      </c>
      <c r="C71" s="69" t="str">
        <f t="shared" si="22"/>
        <v/>
      </c>
      <c r="D71" s="70" t="str">
        <f t="shared" si="16"/>
        <v/>
      </c>
      <c r="E71" s="70" t="str">
        <f t="shared" si="17"/>
        <v/>
      </c>
      <c r="F71" s="70" t="str">
        <f t="shared" si="18"/>
        <v/>
      </c>
      <c r="G71" s="70" t="str">
        <f t="shared" si="19"/>
        <v/>
      </c>
      <c r="H71" s="70" t="str">
        <f>IF(M71=0,"",1+COUNTIF(会員コール!$A$1:$A$198,M71))</f>
        <v/>
      </c>
      <c r="I71" s="71"/>
      <c r="J71" s="71" t="str">
        <f t="shared" si="20"/>
        <v/>
      </c>
      <c r="K71" s="14"/>
      <c r="L71" s="49"/>
      <c r="M71">
        <f t="shared" si="21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15"/>
        <v/>
      </c>
      <c r="C72" s="69" t="str">
        <f t="shared" si="22"/>
        <v/>
      </c>
      <c r="D72" s="70" t="str">
        <f t="shared" si="16"/>
        <v/>
      </c>
      <c r="E72" s="70" t="str">
        <f t="shared" si="17"/>
        <v/>
      </c>
      <c r="F72" s="70" t="str">
        <f t="shared" si="18"/>
        <v/>
      </c>
      <c r="G72" s="70" t="str">
        <f t="shared" si="19"/>
        <v/>
      </c>
      <c r="H72" s="70" t="str">
        <f>IF(M72=0,"",1+COUNTIF(会員コール!$A$1:$A$198,M72))</f>
        <v/>
      </c>
      <c r="I72" s="71"/>
      <c r="J72" s="71" t="str">
        <f t="shared" si="20"/>
        <v/>
      </c>
      <c r="K72" s="14"/>
      <c r="L72" s="49"/>
      <c r="M72">
        <f t="shared" si="21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15"/>
        <v/>
      </c>
      <c r="C73" s="69" t="str">
        <f t="shared" si="22"/>
        <v/>
      </c>
      <c r="D73" s="70" t="str">
        <f t="shared" si="16"/>
        <v/>
      </c>
      <c r="E73" s="70" t="str">
        <f t="shared" si="17"/>
        <v/>
      </c>
      <c r="F73" s="70" t="str">
        <f t="shared" si="18"/>
        <v/>
      </c>
      <c r="G73" s="70" t="str">
        <f t="shared" si="19"/>
        <v/>
      </c>
      <c r="H73" s="70" t="str">
        <f>IF(M73=0,"",1+COUNTIF(会員コール!$A$1:$A$198,M73))</f>
        <v/>
      </c>
      <c r="I73" s="71"/>
      <c r="J73" s="71" t="str">
        <f t="shared" si="20"/>
        <v/>
      </c>
      <c r="K73" s="14"/>
      <c r="L73" s="49"/>
      <c r="M73">
        <f t="shared" si="21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15"/>
        <v/>
      </c>
      <c r="C74" s="69" t="str">
        <f t="shared" si="22"/>
        <v/>
      </c>
      <c r="D74" s="70" t="str">
        <f t="shared" si="16"/>
        <v/>
      </c>
      <c r="E74" s="70" t="str">
        <f t="shared" si="17"/>
        <v/>
      </c>
      <c r="F74" s="70" t="str">
        <f t="shared" si="18"/>
        <v/>
      </c>
      <c r="G74" s="70" t="str">
        <f t="shared" si="19"/>
        <v/>
      </c>
      <c r="H74" s="70" t="str">
        <f>IF(M74=0,"",1+COUNTIF(会員コール!$A$1:$A$198,M74))</f>
        <v/>
      </c>
      <c r="I74" s="71"/>
      <c r="J74" s="71" t="str">
        <f t="shared" si="20"/>
        <v/>
      </c>
      <c r="K74" s="14"/>
      <c r="L74" s="49"/>
      <c r="M74">
        <f t="shared" si="21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15"/>
        <v/>
      </c>
      <c r="C75" s="69" t="str">
        <f t="shared" si="22"/>
        <v/>
      </c>
      <c r="D75" s="70" t="str">
        <f t="shared" si="16"/>
        <v/>
      </c>
      <c r="E75" s="70" t="str">
        <f t="shared" si="17"/>
        <v/>
      </c>
      <c r="F75" s="70" t="str">
        <f t="shared" si="18"/>
        <v/>
      </c>
      <c r="G75" s="70" t="str">
        <f t="shared" si="19"/>
        <v/>
      </c>
      <c r="H75" s="70" t="str">
        <f>IF(M75=0,"",1+COUNTIF(会員コール!$A$1:$A$198,M75))</f>
        <v/>
      </c>
      <c r="I75" s="71"/>
      <c r="J75" s="71" t="str">
        <f t="shared" si="20"/>
        <v/>
      </c>
      <c r="K75" s="14"/>
      <c r="L75" s="49"/>
      <c r="M75">
        <f t="shared" si="21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15"/>
        <v/>
      </c>
      <c r="C76" s="69" t="str">
        <f t="shared" si="22"/>
        <v/>
      </c>
      <c r="D76" s="70" t="str">
        <f t="shared" si="16"/>
        <v/>
      </c>
      <c r="E76" s="70" t="str">
        <f t="shared" si="17"/>
        <v/>
      </c>
      <c r="F76" s="70" t="str">
        <f t="shared" si="18"/>
        <v/>
      </c>
      <c r="G76" s="70" t="str">
        <f t="shared" si="19"/>
        <v/>
      </c>
      <c r="H76" s="70" t="str">
        <f>IF(M76=0,"",1+COUNTIF(会員コール!$A$1:$A$198,M76))</f>
        <v/>
      </c>
      <c r="I76" s="71"/>
      <c r="J76" s="71" t="str">
        <f t="shared" si="20"/>
        <v/>
      </c>
      <c r="K76" s="14"/>
      <c r="L76" s="15"/>
      <c r="M76">
        <f t="shared" si="21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15"/>
        <v/>
      </c>
      <c r="C77" s="69" t="str">
        <f t="shared" si="22"/>
        <v/>
      </c>
      <c r="D77" s="73" t="str">
        <f t="shared" si="16"/>
        <v/>
      </c>
      <c r="E77" s="73" t="str">
        <f t="shared" si="17"/>
        <v/>
      </c>
      <c r="F77" s="73" t="str">
        <f t="shared" si="18"/>
        <v/>
      </c>
      <c r="G77" s="73" t="str">
        <f t="shared" si="19"/>
        <v/>
      </c>
      <c r="H77" s="73" t="str">
        <f>IF(M77=0,"",1+COUNTIF(会員コール!$A$1:$A$198,M77))</f>
        <v/>
      </c>
      <c r="I77" s="74"/>
      <c r="J77" s="74" t="str">
        <f t="shared" si="20"/>
        <v/>
      </c>
      <c r="K77" s="14"/>
      <c r="L77" s="15"/>
      <c r="M77">
        <f t="shared" si="21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15"/>
        <v/>
      </c>
      <c r="C78" s="69" t="str">
        <f t="shared" si="22"/>
        <v/>
      </c>
      <c r="D78" s="70" t="str">
        <f t="shared" si="16"/>
        <v/>
      </c>
      <c r="E78" s="70" t="str">
        <f t="shared" si="17"/>
        <v/>
      </c>
      <c r="F78" s="70" t="str">
        <f t="shared" si="18"/>
        <v/>
      </c>
      <c r="G78" s="70" t="str">
        <f t="shared" si="19"/>
        <v/>
      </c>
      <c r="H78" s="70" t="str">
        <f>IF(M78=0,"",1+COUNTIF(会員コール!$A$1:$A$198,M78))</f>
        <v/>
      </c>
      <c r="I78" s="71"/>
      <c r="J78" s="71" t="str">
        <f t="shared" si="20"/>
        <v/>
      </c>
      <c r="K78" s="14"/>
      <c r="L78" s="15"/>
      <c r="M78">
        <f t="shared" si="21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15"/>
        <v/>
      </c>
      <c r="C79" s="69" t="str">
        <f t="shared" si="22"/>
        <v/>
      </c>
      <c r="D79" s="70" t="str">
        <f t="shared" si="16"/>
        <v/>
      </c>
      <c r="E79" s="70" t="str">
        <f t="shared" si="17"/>
        <v/>
      </c>
      <c r="F79" s="70" t="str">
        <f t="shared" si="18"/>
        <v/>
      </c>
      <c r="G79" s="70" t="str">
        <f t="shared" si="19"/>
        <v/>
      </c>
      <c r="H79" s="70" t="str">
        <f>IF(M79=0,"",1+COUNTIF(会員コール!$A$1:$A$198,M79))</f>
        <v/>
      </c>
      <c r="I79" s="71"/>
      <c r="J79" s="71" t="str">
        <f t="shared" si="20"/>
        <v/>
      </c>
      <c r="K79" s="14"/>
      <c r="L79" s="15"/>
      <c r="M79">
        <f t="shared" si="21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15"/>
        <v/>
      </c>
      <c r="C80" s="69" t="str">
        <f t="shared" si="22"/>
        <v/>
      </c>
      <c r="D80" s="70" t="str">
        <f t="shared" si="16"/>
        <v/>
      </c>
      <c r="E80" s="70" t="str">
        <f t="shared" si="17"/>
        <v/>
      </c>
      <c r="F80" s="70" t="str">
        <f t="shared" si="18"/>
        <v/>
      </c>
      <c r="G80" s="70" t="str">
        <f t="shared" si="19"/>
        <v/>
      </c>
      <c r="H80" s="70" t="str">
        <f>IF(M80=0,"",1+COUNTIF(会員コール!$A$1:$A$198,M80))</f>
        <v/>
      </c>
      <c r="I80" s="71"/>
      <c r="J80" s="71" t="str">
        <f t="shared" si="20"/>
        <v/>
      </c>
      <c r="K80" s="14"/>
      <c r="L80" s="15"/>
      <c r="M80">
        <f t="shared" si="21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15"/>
        <v/>
      </c>
      <c r="C81" s="69" t="str">
        <f t="shared" si="22"/>
        <v/>
      </c>
      <c r="D81" s="70" t="str">
        <f t="shared" si="16"/>
        <v/>
      </c>
      <c r="E81" s="70" t="str">
        <f t="shared" si="17"/>
        <v/>
      </c>
      <c r="F81" s="70" t="str">
        <f t="shared" si="18"/>
        <v/>
      </c>
      <c r="G81" s="70" t="str">
        <f t="shared" si="19"/>
        <v/>
      </c>
      <c r="H81" s="70" t="str">
        <f>IF(M81=0,"",1+COUNTIF(会員コール!$A$1:$A$198,M81))</f>
        <v/>
      </c>
      <c r="I81" s="71"/>
      <c r="J81" s="71" t="str">
        <f t="shared" si="20"/>
        <v/>
      </c>
      <c r="K81" s="14"/>
      <c r="L81" s="15"/>
      <c r="M81">
        <f t="shared" si="21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15"/>
        <v/>
      </c>
      <c r="C82" s="69" t="str">
        <f t="shared" si="22"/>
        <v/>
      </c>
      <c r="D82" s="70" t="str">
        <f t="shared" si="16"/>
        <v/>
      </c>
      <c r="E82" s="70" t="str">
        <f t="shared" si="17"/>
        <v/>
      </c>
      <c r="F82" s="70" t="str">
        <f t="shared" si="18"/>
        <v/>
      </c>
      <c r="G82" s="70" t="str">
        <f t="shared" si="19"/>
        <v/>
      </c>
      <c r="H82" s="70" t="str">
        <f>IF(M82=0,"",1+COUNTIF(会員コール!$A$1:$A$198,M82))</f>
        <v/>
      </c>
      <c r="I82" s="71"/>
      <c r="J82" s="71" t="str">
        <f t="shared" si="20"/>
        <v/>
      </c>
      <c r="K82" s="14"/>
      <c r="L82" s="15"/>
      <c r="M82">
        <f t="shared" si="21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15"/>
        <v/>
      </c>
      <c r="C83" s="69" t="str">
        <f t="shared" si="22"/>
        <v/>
      </c>
      <c r="D83" s="70" t="str">
        <f t="shared" si="16"/>
        <v/>
      </c>
      <c r="E83" s="70" t="str">
        <f t="shared" si="17"/>
        <v/>
      </c>
      <c r="F83" s="70" t="str">
        <f t="shared" si="18"/>
        <v/>
      </c>
      <c r="G83" s="70" t="str">
        <f t="shared" si="19"/>
        <v/>
      </c>
      <c r="H83" s="70" t="str">
        <f>IF(M83=0,"",1+COUNTIF(会員コール!$A$1:$A$198,M83))</f>
        <v/>
      </c>
      <c r="I83" s="71"/>
      <c r="J83" s="71" t="str">
        <f t="shared" si="20"/>
        <v/>
      </c>
      <c r="K83" s="14"/>
      <c r="L83" s="15"/>
      <c r="M83">
        <f t="shared" si="21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15"/>
        <v/>
      </c>
      <c r="C84" s="69" t="str">
        <f t="shared" si="22"/>
        <v/>
      </c>
      <c r="D84" s="70" t="str">
        <f t="shared" si="16"/>
        <v/>
      </c>
      <c r="E84" s="70" t="str">
        <f t="shared" si="17"/>
        <v/>
      </c>
      <c r="F84" s="70" t="str">
        <f t="shared" si="18"/>
        <v/>
      </c>
      <c r="G84" s="70" t="str">
        <f t="shared" si="19"/>
        <v/>
      </c>
      <c r="H84" s="70" t="str">
        <f>IF(M84=0,"",1+COUNTIF(会員コール!$A$1:$A$198,M84))</f>
        <v/>
      </c>
      <c r="I84" s="71"/>
      <c r="J84" s="71" t="str">
        <f t="shared" si="20"/>
        <v/>
      </c>
      <c r="K84" s="14"/>
      <c r="L84" s="15"/>
      <c r="M84">
        <f t="shared" si="21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15"/>
        <v/>
      </c>
      <c r="C85" s="69" t="str">
        <f t="shared" si="22"/>
        <v/>
      </c>
      <c r="D85" s="73" t="str">
        <f t="shared" si="16"/>
        <v/>
      </c>
      <c r="E85" s="73" t="str">
        <f t="shared" si="17"/>
        <v/>
      </c>
      <c r="F85" s="73" t="str">
        <f t="shared" si="18"/>
        <v/>
      </c>
      <c r="G85" s="73" t="str">
        <f t="shared" si="19"/>
        <v/>
      </c>
      <c r="H85" s="73" t="str">
        <f>IF(M85=0,"",1+COUNTIF(会員コール!$A$1:$A$198,M85))</f>
        <v/>
      </c>
      <c r="I85" s="74"/>
      <c r="J85" s="74" t="str">
        <f t="shared" si="20"/>
        <v/>
      </c>
      <c r="K85" s="14"/>
      <c r="L85" s="15"/>
      <c r="M85">
        <f t="shared" si="21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15"/>
        <v/>
      </c>
      <c r="C86" s="69" t="str">
        <f t="shared" si="22"/>
        <v/>
      </c>
      <c r="D86" s="70" t="str">
        <f t="shared" si="16"/>
        <v/>
      </c>
      <c r="E86" s="70" t="str">
        <f t="shared" si="17"/>
        <v/>
      </c>
      <c r="F86" s="70" t="str">
        <f t="shared" si="18"/>
        <v/>
      </c>
      <c r="G86" s="70" t="str">
        <f t="shared" si="19"/>
        <v/>
      </c>
      <c r="H86" s="70" t="str">
        <f>IF(M86=0,"",1+COUNTIF(会員コール!$A$1:$A$198,M86))</f>
        <v/>
      </c>
      <c r="I86" s="71"/>
      <c r="J86" s="71" t="str">
        <f t="shared" si="20"/>
        <v/>
      </c>
      <c r="K86" s="14"/>
      <c r="L86" s="15"/>
      <c r="M86">
        <f t="shared" si="21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15"/>
        <v/>
      </c>
      <c r="C87" s="69" t="str">
        <f t="shared" si="22"/>
        <v/>
      </c>
      <c r="D87" s="73" t="str">
        <f t="shared" si="16"/>
        <v/>
      </c>
      <c r="E87" s="73" t="str">
        <f t="shared" si="17"/>
        <v/>
      </c>
      <c r="F87" s="73" t="str">
        <f t="shared" si="18"/>
        <v/>
      </c>
      <c r="G87" s="73" t="str">
        <f t="shared" si="19"/>
        <v/>
      </c>
      <c r="H87" s="73" t="str">
        <f>IF(M87=0,"",1+COUNTIF(会員コール!$A$1:$A$198,M87))</f>
        <v/>
      </c>
      <c r="I87" s="74"/>
      <c r="J87" s="74" t="str">
        <f t="shared" si="20"/>
        <v/>
      </c>
      <c r="K87" s="14"/>
      <c r="L87" s="15"/>
      <c r="M87">
        <f t="shared" si="21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15"/>
        <v/>
      </c>
      <c r="C88" s="69" t="str">
        <f t="shared" si="22"/>
        <v/>
      </c>
      <c r="D88" s="70" t="str">
        <f t="shared" si="16"/>
        <v/>
      </c>
      <c r="E88" s="70" t="str">
        <f t="shared" si="17"/>
        <v/>
      </c>
      <c r="F88" s="70" t="str">
        <f t="shared" si="18"/>
        <v/>
      </c>
      <c r="G88" s="70" t="str">
        <f t="shared" si="19"/>
        <v/>
      </c>
      <c r="H88" s="70" t="str">
        <f>IF(M88=0,"",1+COUNTIF(会員コール!$A$1:$A$198,M88))</f>
        <v/>
      </c>
      <c r="I88" s="71"/>
      <c r="J88" s="71" t="str">
        <f t="shared" si="20"/>
        <v/>
      </c>
      <c r="K88" s="14"/>
      <c r="L88" s="15"/>
      <c r="M88">
        <f t="shared" si="21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15"/>
        <v/>
      </c>
      <c r="C89" s="69" t="str">
        <f t="shared" si="22"/>
        <v/>
      </c>
      <c r="D89" s="73" t="str">
        <f t="shared" si="16"/>
        <v/>
      </c>
      <c r="E89" s="73" t="str">
        <f t="shared" si="17"/>
        <v/>
      </c>
      <c r="F89" s="73" t="str">
        <f t="shared" si="18"/>
        <v/>
      </c>
      <c r="G89" s="73" t="str">
        <f t="shared" si="19"/>
        <v/>
      </c>
      <c r="H89" s="73" t="str">
        <f>IF(M89=0,"",1+COUNTIF(会員コール!$A$1:$A$198,M89))</f>
        <v/>
      </c>
      <c r="I89" s="74"/>
      <c r="J89" s="74" t="str">
        <f t="shared" si="20"/>
        <v/>
      </c>
      <c r="K89" s="14"/>
      <c r="L89" s="15"/>
      <c r="M89">
        <f t="shared" si="21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15"/>
        <v/>
      </c>
      <c r="C90" s="69" t="str">
        <f t="shared" si="22"/>
        <v/>
      </c>
      <c r="D90" s="70" t="str">
        <f t="shared" si="16"/>
        <v/>
      </c>
      <c r="E90" s="70" t="str">
        <f t="shared" si="17"/>
        <v/>
      </c>
      <c r="F90" s="70" t="str">
        <f t="shared" si="18"/>
        <v/>
      </c>
      <c r="G90" s="70" t="str">
        <f t="shared" si="19"/>
        <v/>
      </c>
      <c r="H90" s="70" t="str">
        <f>IF(M90=0,"",1+COUNTIF(会員コール!$A$1:$A$198,M90))</f>
        <v/>
      </c>
      <c r="I90" s="71"/>
      <c r="J90" s="71" t="str">
        <f t="shared" si="20"/>
        <v/>
      </c>
      <c r="K90" s="14"/>
      <c r="L90" s="15"/>
      <c r="M90">
        <f t="shared" si="21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15"/>
        <v/>
      </c>
      <c r="C91" s="69" t="str">
        <f t="shared" si="22"/>
        <v/>
      </c>
      <c r="D91" s="73" t="str">
        <f t="shared" si="16"/>
        <v/>
      </c>
      <c r="E91" s="73" t="str">
        <f t="shared" si="17"/>
        <v/>
      </c>
      <c r="F91" s="73" t="str">
        <f t="shared" si="18"/>
        <v/>
      </c>
      <c r="G91" s="73" t="str">
        <f t="shared" si="19"/>
        <v/>
      </c>
      <c r="H91" s="73" t="str">
        <f>IF(M91=0,"",1+COUNTIF(会員コール!$A$1:$A$198,M91))</f>
        <v/>
      </c>
      <c r="I91" s="74"/>
      <c r="J91" s="74" t="str">
        <f t="shared" si="20"/>
        <v/>
      </c>
      <c r="K91" s="14"/>
      <c r="L91" s="15"/>
      <c r="M91">
        <f t="shared" si="21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ref="B92:B109" si="23">IF(O92="","",O92)</f>
        <v/>
      </c>
      <c r="C92" s="69" t="str">
        <f t="shared" si="22"/>
        <v/>
      </c>
      <c r="D92" s="70" t="str">
        <f t="shared" ref="D92:D109" si="24">IF(N92="","",N92)</f>
        <v/>
      </c>
      <c r="E92" s="70" t="str">
        <f t="shared" ref="E92:E109" si="25">IF(Q92="","",Q92)</f>
        <v/>
      </c>
      <c r="F92" s="70" t="str">
        <f t="shared" ref="F92:F109" si="26">IF(R92="","",R92)</f>
        <v/>
      </c>
      <c r="G92" s="70" t="str">
        <f t="shared" ref="G92:G109" si="27">IF(H92="","",IF(H92=1,"","M"))</f>
        <v/>
      </c>
      <c r="H92" s="70" t="str">
        <f>IF(M92=0,"",1+COUNTIF(会員コール!$A$1:$A$198,M92))</f>
        <v/>
      </c>
      <c r="I92" s="71"/>
      <c r="J92" s="71" t="str">
        <f t="shared" ref="J92:J109" si="28">IF(T92="","",T92)</f>
        <v/>
      </c>
      <c r="K92" s="14"/>
      <c r="L92" s="15"/>
      <c r="M92">
        <f t="shared" ref="M92:M109" si="29">IF(MID(N92,6,1)="/",LEFT(N92,5),IF(MID(N92,7,1)="/",LEFT(N92,6),N92))</f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23"/>
        <v/>
      </c>
      <c r="C93" s="69" t="str">
        <f t="shared" si="22"/>
        <v/>
      </c>
      <c r="D93" s="73" t="str">
        <f t="shared" si="24"/>
        <v/>
      </c>
      <c r="E93" s="73" t="str">
        <f t="shared" si="25"/>
        <v/>
      </c>
      <c r="F93" s="73" t="str">
        <f t="shared" si="26"/>
        <v/>
      </c>
      <c r="G93" s="73" t="str">
        <f t="shared" si="27"/>
        <v/>
      </c>
      <c r="H93" s="73" t="str">
        <f>IF(M93=0,"",1+COUNTIF(会員コール!$A$1:$A$198,M93))</f>
        <v/>
      </c>
      <c r="I93" s="74"/>
      <c r="J93" s="74" t="str">
        <f t="shared" si="28"/>
        <v/>
      </c>
      <c r="K93" s="14"/>
      <c r="L93" s="15"/>
      <c r="M93">
        <f t="shared" si="29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23"/>
        <v/>
      </c>
      <c r="C94" s="69" t="str">
        <f t="shared" si="22"/>
        <v/>
      </c>
      <c r="D94" s="70" t="str">
        <f t="shared" si="24"/>
        <v/>
      </c>
      <c r="E94" s="70" t="str">
        <f t="shared" si="25"/>
        <v/>
      </c>
      <c r="F94" s="70" t="str">
        <f t="shared" si="26"/>
        <v/>
      </c>
      <c r="G94" s="70" t="str">
        <f t="shared" si="27"/>
        <v/>
      </c>
      <c r="H94" s="70" t="str">
        <f>IF(M94=0,"",1+COUNTIF(会員コール!$A$1:$A$198,M94))</f>
        <v/>
      </c>
      <c r="I94" s="71"/>
      <c r="J94" s="71" t="str">
        <f t="shared" si="28"/>
        <v/>
      </c>
      <c r="K94" s="14"/>
      <c r="L94" s="15"/>
      <c r="M94">
        <f t="shared" si="29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23"/>
        <v/>
      </c>
      <c r="C95" s="69" t="str">
        <f t="shared" si="22"/>
        <v/>
      </c>
      <c r="D95" s="73" t="str">
        <f t="shared" si="24"/>
        <v/>
      </c>
      <c r="E95" s="73" t="str">
        <f t="shared" si="25"/>
        <v/>
      </c>
      <c r="F95" s="73" t="str">
        <f t="shared" si="26"/>
        <v/>
      </c>
      <c r="G95" s="73" t="str">
        <f t="shared" si="27"/>
        <v/>
      </c>
      <c r="H95" s="73" t="str">
        <f>IF(M95=0,"",1+COUNTIF(会員コール!$A$1:$A$198,M95))</f>
        <v/>
      </c>
      <c r="I95" s="74"/>
      <c r="J95" s="74" t="str">
        <f t="shared" si="28"/>
        <v/>
      </c>
      <c r="K95" s="14"/>
      <c r="L95" s="15"/>
      <c r="M95">
        <f t="shared" si="29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23"/>
        <v/>
      </c>
      <c r="C96" s="69" t="str">
        <f t="shared" si="22"/>
        <v/>
      </c>
      <c r="D96" s="70" t="str">
        <f t="shared" si="24"/>
        <v/>
      </c>
      <c r="E96" s="70" t="str">
        <f t="shared" si="25"/>
        <v/>
      </c>
      <c r="F96" s="70" t="str">
        <f t="shared" si="26"/>
        <v/>
      </c>
      <c r="G96" s="70" t="str">
        <f t="shared" si="27"/>
        <v/>
      </c>
      <c r="H96" s="70" t="str">
        <f>IF(M96=0,"",1+COUNTIF(会員コール!$A$1:$A$198,M96))</f>
        <v/>
      </c>
      <c r="I96" s="71"/>
      <c r="J96" s="71" t="str">
        <f t="shared" si="28"/>
        <v/>
      </c>
      <c r="K96" s="14"/>
      <c r="L96" s="15"/>
      <c r="M96">
        <f t="shared" si="29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23"/>
        <v/>
      </c>
      <c r="C97" s="69" t="str">
        <f t="shared" si="22"/>
        <v/>
      </c>
      <c r="D97" s="73" t="str">
        <f t="shared" si="24"/>
        <v/>
      </c>
      <c r="E97" s="73" t="str">
        <f t="shared" si="25"/>
        <v/>
      </c>
      <c r="F97" s="73" t="str">
        <f t="shared" si="26"/>
        <v/>
      </c>
      <c r="G97" s="73" t="str">
        <f t="shared" si="27"/>
        <v/>
      </c>
      <c r="H97" s="73" t="str">
        <f>IF(M97=0,"",1+COUNTIF(会員コール!$A$1:$A$198,M97))</f>
        <v/>
      </c>
      <c r="I97" s="74"/>
      <c r="J97" s="74" t="str">
        <f t="shared" si="28"/>
        <v/>
      </c>
      <c r="K97" s="14"/>
      <c r="L97" s="15"/>
      <c r="M97">
        <f t="shared" si="29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23"/>
        <v/>
      </c>
      <c r="C98" s="69" t="str">
        <f t="shared" si="22"/>
        <v/>
      </c>
      <c r="D98" s="70" t="str">
        <f t="shared" si="24"/>
        <v/>
      </c>
      <c r="E98" s="70" t="str">
        <f t="shared" si="25"/>
        <v/>
      </c>
      <c r="F98" s="70" t="str">
        <f t="shared" si="26"/>
        <v/>
      </c>
      <c r="G98" s="70" t="str">
        <f t="shared" si="27"/>
        <v/>
      </c>
      <c r="H98" s="70" t="str">
        <f>IF(M98=0,"",1+COUNTIF(会員コール!$A$1:$A$198,M98))</f>
        <v/>
      </c>
      <c r="I98" s="71"/>
      <c r="J98" s="71" t="str">
        <f t="shared" si="28"/>
        <v/>
      </c>
      <c r="K98" s="14"/>
      <c r="L98" s="15"/>
      <c r="M98">
        <f t="shared" si="29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23"/>
        <v/>
      </c>
      <c r="C99" s="69" t="str">
        <f t="shared" si="22"/>
        <v/>
      </c>
      <c r="D99" s="73" t="str">
        <f t="shared" si="24"/>
        <v/>
      </c>
      <c r="E99" s="73" t="str">
        <f t="shared" si="25"/>
        <v/>
      </c>
      <c r="F99" s="73" t="str">
        <f t="shared" si="26"/>
        <v/>
      </c>
      <c r="G99" s="73" t="str">
        <f t="shared" si="27"/>
        <v/>
      </c>
      <c r="H99" s="73" t="str">
        <f>IF(M99=0,"",1+COUNTIF(会員コール!$A$1:$A$198,M99))</f>
        <v/>
      </c>
      <c r="I99" s="74"/>
      <c r="J99" s="74" t="str">
        <f t="shared" si="28"/>
        <v/>
      </c>
      <c r="K99" s="14"/>
      <c r="L99" s="15"/>
      <c r="M99">
        <f t="shared" si="29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23"/>
        <v/>
      </c>
      <c r="C100" s="69" t="str">
        <f t="shared" si="22"/>
        <v/>
      </c>
      <c r="D100" s="70" t="str">
        <f t="shared" si="24"/>
        <v/>
      </c>
      <c r="E100" s="70" t="str">
        <f t="shared" si="25"/>
        <v/>
      </c>
      <c r="F100" s="70" t="str">
        <f t="shared" si="26"/>
        <v/>
      </c>
      <c r="G100" s="70" t="str">
        <f t="shared" si="27"/>
        <v/>
      </c>
      <c r="H100" s="70" t="str">
        <f>IF(M100=0,"",1+COUNTIF(会員コール!$A$1:$A$198,M100))</f>
        <v/>
      </c>
      <c r="I100" s="71"/>
      <c r="J100" s="71" t="str">
        <f t="shared" si="28"/>
        <v/>
      </c>
      <c r="K100" s="14"/>
      <c r="L100" s="15"/>
      <c r="M100">
        <f t="shared" si="29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23"/>
        <v/>
      </c>
      <c r="C101" s="69" t="str">
        <f t="shared" si="22"/>
        <v/>
      </c>
      <c r="D101" s="70" t="str">
        <f t="shared" si="24"/>
        <v/>
      </c>
      <c r="E101" s="70" t="str">
        <f t="shared" si="25"/>
        <v/>
      </c>
      <c r="F101" s="70" t="str">
        <f t="shared" si="26"/>
        <v/>
      </c>
      <c r="G101" s="70" t="str">
        <f t="shared" si="27"/>
        <v/>
      </c>
      <c r="H101" s="70" t="str">
        <f>IF(M101=0,"",1+COUNTIF(会員コール!$A$1:$A$198,M101))</f>
        <v/>
      </c>
      <c r="I101" s="71"/>
      <c r="J101" s="71" t="str">
        <f t="shared" si="28"/>
        <v/>
      </c>
      <c r="K101" s="14"/>
      <c r="L101" s="15"/>
      <c r="M101">
        <f t="shared" si="29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23"/>
        <v/>
      </c>
      <c r="C102" s="69" t="str">
        <f t="shared" si="22"/>
        <v/>
      </c>
      <c r="D102" s="73" t="str">
        <f t="shared" si="24"/>
        <v/>
      </c>
      <c r="E102" s="73" t="str">
        <f t="shared" si="25"/>
        <v/>
      </c>
      <c r="F102" s="73" t="str">
        <f t="shared" si="26"/>
        <v/>
      </c>
      <c r="G102" s="73" t="str">
        <f t="shared" si="27"/>
        <v/>
      </c>
      <c r="H102" s="73" t="str">
        <f>IF(M102=0,"",1+COUNTIF(会員コール!$A$1:$A$198,M102))</f>
        <v/>
      </c>
      <c r="I102" s="74"/>
      <c r="J102" s="74" t="str">
        <f t="shared" si="28"/>
        <v/>
      </c>
      <c r="K102" s="14"/>
      <c r="L102" s="15"/>
      <c r="M102">
        <f t="shared" si="29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23"/>
        <v/>
      </c>
      <c r="C103" s="69" t="str">
        <f t="shared" si="22"/>
        <v/>
      </c>
      <c r="D103" s="70" t="str">
        <f t="shared" si="24"/>
        <v/>
      </c>
      <c r="E103" s="70" t="str">
        <f t="shared" si="25"/>
        <v/>
      </c>
      <c r="F103" s="70" t="str">
        <f t="shared" si="26"/>
        <v/>
      </c>
      <c r="G103" s="70" t="str">
        <f t="shared" si="27"/>
        <v/>
      </c>
      <c r="H103" s="70" t="str">
        <f>IF(M103=0,"",1+COUNTIF(会員コール!$A$1:$A$198,M103))</f>
        <v/>
      </c>
      <c r="I103" s="71"/>
      <c r="J103" s="71" t="str">
        <f t="shared" si="28"/>
        <v/>
      </c>
      <c r="K103" s="14"/>
      <c r="L103" s="15"/>
      <c r="M103">
        <f t="shared" si="29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23"/>
        <v/>
      </c>
      <c r="C104" s="69" t="str">
        <f t="shared" si="22"/>
        <v/>
      </c>
      <c r="D104" s="73" t="str">
        <f t="shared" si="24"/>
        <v/>
      </c>
      <c r="E104" s="73" t="str">
        <f t="shared" si="25"/>
        <v/>
      </c>
      <c r="F104" s="73" t="str">
        <f t="shared" si="26"/>
        <v/>
      </c>
      <c r="G104" s="73" t="str">
        <f t="shared" si="27"/>
        <v/>
      </c>
      <c r="H104" s="73" t="str">
        <f>IF(M104=0,"",1+COUNTIF(会員コール!$A$1:$A$198,M104))</f>
        <v/>
      </c>
      <c r="I104" s="74"/>
      <c r="J104" s="74" t="str">
        <f t="shared" si="28"/>
        <v/>
      </c>
      <c r="K104" s="14"/>
      <c r="L104" s="15"/>
      <c r="M104">
        <f t="shared" si="29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23"/>
        <v/>
      </c>
      <c r="C105" s="69" t="str">
        <f t="shared" si="22"/>
        <v/>
      </c>
      <c r="D105" s="70" t="str">
        <f t="shared" si="24"/>
        <v/>
      </c>
      <c r="E105" s="70" t="str">
        <f t="shared" si="25"/>
        <v/>
      </c>
      <c r="F105" s="70" t="str">
        <f t="shared" si="26"/>
        <v/>
      </c>
      <c r="G105" s="70" t="str">
        <f t="shared" si="27"/>
        <v/>
      </c>
      <c r="H105" s="70" t="str">
        <f>IF(M105=0,"",1+COUNTIF(会員コール!$A$1:$A$198,M105))</f>
        <v/>
      </c>
      <c r="I105" s="71"/>
      <c r="J105" s="71" t="str">
        <f t="shared" si="28"/>
        <v/>
      </c>
      <c r="K105" s="14"/>
      <c r="L105" s="15"/>
      <c r="M105">
        <f t="shared" si="29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23"/>
        <v/>
      </c>
      <c r="C106" s="69" t="str">
        <f t="shared" si="22"/>
        <v/>
      </c>
      <c r="D106" s="73" t="str">
        <f t="shared" si="24"/>
        <v/>
      </c>
      <c r="E106" s="73" t="str">
        <f t="shared" si="25"/>
        <v/>
      </c>
      <c r="F106" s="73" t="str">
        <f t="shared" si="26"/>
        <v/>
      </c>
      <c r="G106" s="73" t="str">
        <f t="shared" si="27"/>
        <v/>
      </c>
      <c r="H106" s="73" t="str">
        <f>IF(M106=0,"",1+COUNTIF(会員コール!$A$1:$A$198,M106))</f>
        <v/>
      </c>
      <c r="I106" s="74"/>
      <c r="J106" s="74" t="str">
        <f t="shared" si="28"/>
        <v/>
      </c>
      <c r="K106" s="14"/>
      <c r="L106" s="15"/>
      <c r="M106">
        <f t="shared" si="29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23"/>
        <v/>
      </c>
      <c r="C107" s="69" t="str">
        <f t="shared" si="22"/>
        <v/>
      </c>
      <c r="D107" s="70" t="str">
        <f t="shared" si="24"/>
        <v/>
      </c>
      <c r="E107" s="70" t="str">
        <f t="shared" si="25"/>
        <v/>
      </c>
      <c r="F107" s="70" t="str">
        <f t="shared" si="26"/>
        <v/>
      </c>
      <c r="G107" s="70" t="str">
        <f t="shared" si="27"/>
        <v/>
      </c>
      <c r="H107" s="70" t="str">
        <f>IF(M107=0,"",1+COUNTIF(会員コール!$A$1:$A$198,M107))</f>
        <v/>
      </c>
      <c r="I107" s="71"/>
      <c r="J107" s="71" t="str">
        <f t="shared" si="28"/>
        <v/>
      </c>
      <c r="K107" s="14"/>
      <c r="L107" s="15"/>
      <c r="M107">
        <f t="shared" si="29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23"/>
        <v/>
      </c>
      <c r="C108" s="69" t="str">
        <f t="shared" si="22"/>
        <v/>
      </c>
      <c r="D108" s="70" t="str">
        <f t="shared" si="24"/>
        <v/>
      </c>
      <c r="E108" s="70" t="str">
        <f t="shared" si="25"/>
        <v/>
      </c>
      <c r="F108" s="70" t="str">
        <f t="shared" si="26"/>
        <v/>
      </c>
      <c r="G108" s="70" t="str">
        <f t="shared" si="27"/>
        <v/>
      </c>
      <c r="H108" s="70" t="str">
        <f>IF(M108=0,"",1+COUNTIF(会員コール!$A$1:$A$198,M108))</f>
        <v/>
      </c>
      <c r="I108" s="71"/>
      <c r="J108" s="71" t="str">
        <f t="shared" si="28"/>
        <v/>
      </c>
      <c r="K108" s="14"/>
      <c r="L108" s="15"/>
      <c r="M108">
        <f t="shared" si="29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23"/>
        <v/>
      </c>
      <c r="C109" s="76" t="str">
        <f>IF(P109="","",LEFT(P109,6))</f>
        <v/>
      </c>
      <c r="D109" s="77" t="str">
        <f t="shared" si="24"/>
        <v/>
      </c>
      <c r="E109" s="77" t="str">
        <f t="shared" si="25"/>
        <v/>
      </c>
      <c r="F109" s="77" t="str">
        <f t="shared" si="26"/>
        <v/>
      </c>
      <c r="G109" s="77" t="str">
        <f t="shared" si="27"/>
        <v/>
      </c>
      <c r="H109" s="77" t="str">
        <f>IF(M109=0,"",1+COUNTIF(会員コール!$A$1:$A$198,M109))</f>
        <v/>
      </c>
      <c r="I109" s="78"/>
      <c r="J109" s="78" t="str">
        <f t="shared" si="28"/>
        <v/>
      </c>
      <c r="K109" s="14"/>
      <c r="L109" s="15"/>
      <c r="M109">
        <f t="shared" si="29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196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220</v>
      </c>
      <c r="C112" s="170"/>
      <c r="D112" s="47" t="str">
        <f>基本データ入力!$B$8</f>
        <v>JA1QRZ</v>
      </c>
      <c r="E112" s="52" t="s">
        <v>221</v>
      </c>
      <c r="F112" s="47" t="s">
        <v>288</v>
      </c>
      <c r="G112" s="171" t="s">
        <v>222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224</v>
      </c>
      <c r="C113" s="91" t="s">
        <v>411</v>
      </c>
      <c r="D113" s="18" t="s">
        <v>225</v>
      </c>
      <c r="E113" s="172" t="s">
        <v>226</v>
      </c>
      <c r="F113" s="172"/>
      <c r="G113" s="18" t="s">
        <v>227</v>
      </c>
      <c r="H113" s="17" t="s">
        <v>228</v>
      </c>
      <c r="I113" s="18" t="s">
        <v>229</v>
      </c>
      <c r="J113" s="18" t="s">
        <v>230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46" si="30">IF(O115="","",O115)</f>
        <v/>
      </c>
      <c r="C115" s="65" t="str">
        <f>IF(P115="","",LEFT(P115,6))</f>
        <v/>
      </c>
      <c r="D115" s="66" t="str">
        <f t="shared" ref="D115:D146" si="31">IF(N115="","",N115)</f>
        <v/>
      </c>
      <c r="E115" s="66" t="str">
        <f t="shared" ref="E115:E146" si="32">IF(Q115="","",Q115)</f>
        <v/>
      </c>
      <c r="F115" s="66" t="str">
        <f t="shared" ref="F115:F146" si="33">IF(R115="","",R115)</f>
        <v/>
      </c>
      <c r="G115" s="66" t="str">
        <f t="shared" ref="G115:G146" si="34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46" si="35">IF(T115="","",T115)</f>
        <v/>
      </c>
      <c r="K115" s="14"/>
      <c r="L115" s="49"/>
      <c r="M115">
        <f t="shared" ref="M115:M146" si="36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30"/>
        <v/>
      </c>
      <c r="C116" s="69" t="str">
        <f>IF(P116="","",LEFT(P116,6))</f>
        <v/>
      </c>
      <c r="D116" s="70" t="str">
        <f t="shared" si="31"/>
        <v/>
      </c>
      <c r="E116" s="70" t="str">
        <f t="shared" si="32"/>
        <v/>
      </c>
      <c r="F116" s="70" t="str">
        <f t="shared" si="33"/>
        <v/>
      </c>
      <c r="G116" s="70" t="str">
        <f t="shared" si="34"/>
        <v/>
      </c>
      <c r="H116" s="70" t="str">
        <f>IF(M116=0,"",1+COUNTIF(会員コール!$A$1:$A$198,M116))</f>
        <v/>
      </c>
      <c r="I116" s="71"/>
      <c r="J116" s="71" t="str">
        <f t="shared" si="35"/>
        <v/>
      </c>
      <c r="K116" s="14"/>
      <c r="L116" s="49"/>
      <c r="M116">
        <f t="shared" si="36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30"/>
        <v/>
      </c>
      <c r="C117" s="69" t="str">
        <f t="shared" ref="C117:C163" si="37">IF(P117="","",LEFT(P117,6))</f>
        <v/>
      </c>
      <c r="D117" s="70" t="str">
        <f t="shared" si="31"/>
        <v/>
      </c>
      <c r="E117" s="70" t="str">
        <f t="shared" si="32"/>
        <v/>
      </c>
      <c r="F117" s="70" t="str">
        <f t="shared" si="33"/>
        <v/>
      </c>
      <c r="G117" s="70" t="str">
        <f t="shared" si="34"/>
        <v/>
      </c>
      <c r="H117" s="70" t="str">
        <f>IF(M117=0,"",1+COUNTIF(会員コール!$A$1:$A$198,M117))</f>
        <v/>
      </c>
      <c r="I117" s="71"/>
      <c r="J117" s="71" t="str">
        <f t="shared" si="35"/>
        <v/>
      </c>
      <c r="K117" s="14"/>
      <c r="L117" s="49"/>
      <c r="M117">
        <f t="shared" si="36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30"/>
        <v/>
      </c>
      <c r="C118" s="69" t="str">
        <f t="shared" si="37"/>
        <v/>
      </c>
      <c r="D118" s="70" t="str">
        <f t="shared" si="31"/>
        <v/>
      </c>
      <c r="E118" s="70" t="str">
        <f t="shared" si="32"/>
        <v/>
      </c>
      <c r="F118" s="70" t="str">
        <f t="shared" si="33"/>
        <v/>
      </c>
      <c r="G118" s="70" t="str">
        <f t="shared" si="34"/>
        <v/>
      </c>
      <c r="H118" s="70" t="str">
        <f>IF(M118=0,"",1+COUNTIF(会員コール!$A$1:$A$198,M118))</f>
        <v/>
      </c>
      <c r="I118" s="71"/>
      <c r="J118" s="71" t="str">
        <f t="shared" si="35"/>
        <v/>
      </c>
      <c r="K118" s="14"/>
      <c r="L118" s="49"/>
      <c r="M118">
        <f t="shared" si="36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30"/>
        <v/>
      </c>
      <c r="C119" s="69" t="str">
        <f t="shared" si="37"/>
        <v/>
      </c>
      <c r="D119" s="70" t="str">
        <f t="shared" si="31"/>
        <v/>
      </c>
      <c r="E119" s="70" t="str">
        <f t="shared" si="32"/>
        <v/>
      </c>
      <c r="F119" s="70" t="str">
        <f t="shared" si="33"/>
        <v/>
      </c>
      <c r="G119" s="70" t="str">
        <f t="shared" si="34"/>
        <v/>
      </c>
      <c r="H119" s="70" t="str">
        <f>IF(M119=0,"",1+COUNTIF(会員コール!$A$1:$A$198,M119))</f>
        <v/>
      </c>
      <c r="I119" s="71"/>
      <c r="J119" s="71" t="str">
        <f t="shared" si="35"/>
        <v/>
      </c>
      <c r="K119" s="14"/>
      <c r="L119" s="49"/>
      <c r="M119">
        <f t="shared" si="36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30"/>
        <v/>
      </c>
      <c r="C120" s="69" t="str">
        <f t="shared" si="37"/>
        <v/>
      </c>
      <c r="D120" s="70" t="str">
        <f t="shared" si="31"/>
        <v/>
      </c>
      <c r="E120" s="70" t="str">
        <f t="shared" si="32"/>
        <v/>
      </c>
      <c r="F120" s="70" t="str">
        <f t="shared" si="33"/>
        <v/>
      </c>
      <c r="G120" s="70" t="str">
        <f t="shared" si="34"/>
        <v/>
      </c>
      <c r="H120" s="70" t="str">
        <f>IF(M120=0,"",1+COUNTIF(会員コール!$A$1:$A$198,M120))</f>
        <v/>
      </c>
      <c r="I120" s="71"/>
      <c r="J120" s="71" t="str">
        <f t="shared" si="35"/>
        <v/>
      </c>
      <c r="K120" s="14"/>
      <c r="L120" s="49"/>
      <c r="M120">
        <f t="shared" si="36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30"/>
        <v/>
      </c>
      <c r="C121" s="69" t="str">
        <f t="shared" si="37"/>
        <v/>
      </c>
      <c r="D121" s="70" t="str">
        <f t="shared" si="31"/>
        <v/>
      </c>
      <c r="E121" s="70" t="str">
        <f t="shared" si="32"/>
        <v/>
      </c>
      <c r="F121" s="70" t="str">
        <f t="shared" si="33"/>
        <v/>
      </c>
      <c r="G121" s="70" t="str">
        <f t="shared" si="34"/>
        <v/>
      </c>
      <c r="H121" s="70" t="str">
        <f>IF(M121=0,"",1+COUNTIF(会員コール!$A$1:$A$198,M121))</f>
        <v/>
      </c>
      <c r="I121" s="71"/>
      <c r="J121" s="71" t="str">
        <f t="shared" si="35"/>
        <v/>
      </c>
      <c r="K121" s="14"/>
      <c r="L121" s="49"/>
      <c r="M121">
        <f t="shared" si="36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30"/>
        <v/>
      </c>
      <c r="C122" s="69" t="str">
        <f t="shared" si="37"/>
        <v/>
      </c>
      <c r="D122" s="70" t="str">
        <f t="shared" si="31"/>
        <v/>
      </c>
      <c r="E122" s="70" t="str">
        <f t="shared" si="32"/>
        <v/>
      </c>
      <c r="F122" s="70" t="str">
        <f t="shared" si="33"/>
        <v/>
      </c>
      <c r="G122" s="70" t="str">
        <f t="shared" si="34"/>
        <v/>
      </c>
      <c r="H122" s="70" t="str">
        <f>IF(M122=0,"",1+COUNTIF(会員コール!$A$1:$A$198,M122))</f>
        <v/>
      </c>
      <c r="I122" s="71"/>
      <c r="J122" s="71" t="str">
        <f t="shared" si="35"/>
        <v/>
      </c>
      <c r="K122" s="14"/>
      <c r="L122" s="49"/>
      <c r="M122">
        <f t="shared" si="36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30"/>
        <v/>
      </c>
      <c r="C123" s="69" t="str">
        <f t="shared" si="37"/>
        <v/>
      </c>
      <c r="D123" s="70" t="str">
        <f t="shared" si="31"/>
        <v/>
      </c>
      <c r="E123" s="70" t="str">
        <f t="shared" si="32"/>
        <v/>
      </c>
      <c r="F123" s="70" t="str">
        <f t="shared" si="33"/>
        <v/>
      </c>
      <c r="G123" s="70" t="str">
        <f t="shared" si="34"/>
        <v/>
      </c>
      <c r="H123" s="70" t="str">
        <f>IF(M123=0,"",1+COUNTIF(会員コール!$A$1:$A$198,M123))</f>
        <v/>
      </c>
      <c r="I123" s="71"/>
      <c r="J123" s="71" t="str">
        <f t="shared" si="35"/>
        <v/>
      </c>
      <c r="K123" s="14"/>
      <c r="L123" s="49"/>
      <c r="M123">
        <f t="shared" si="36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30"/>
        <v/>
      </c>
      <c r="C124" s="69" t="str">
        <f t="shared" si="37"/>
        <v/>
      </c>
      <c r="D124" s="70" t="str">
        <f t="shared" si="31"/>
        <v/>
      </c>
      <c r="E124" s="70" t="str">
        <f t="shared" si="32"/>
        <v/>
      </c>
      <c r="F124" s="70" t="str">
        <f t="shared" si="33"/>
        <v/>
      </c>
      <c r="G124" s="70" t="str">
        <f t="shared" si="34"/>
        <v/>
      </c>
      <c r="H124" s="70" t="str">
        <f>IF(M124=0,"",1+COUNTIF(会員コール!$A$1:$A$198,M124))</f>
        <v/>
      </c>
      <c r="I124" s="71"/>
      <c r="J124" s="71" t="str">
        <f t="shared" si="35"/>
        <v/>
      </c>
      <c r="K124" s="14"/>
      <c r="L124" s="49"/>
      <c r="M124">
        <f t="shared" si="36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30"/>
        <v/>
      </c>
      <c r="C125" s="69" t="str">
        <f t="shared" si="37"/>
        <v/>
      </c>
      <c r="D125" s="70" t="str">
        <f t="shared" si="31"/>
        <v/>
      </c>
      <c r="E125" s="70" t="str">
        <f t="shared" si="32"/>
        <v/>
      </c>
      <c r="F125" s="70" t="str">
        <f t="shared" si="33"/>
        <v/>
      </c>
      <c r="G125" s="70" t="str">
        <f t="shared" si="34"/>
        <v/>
      </c>
      <c r="H125" s="70" t="str">
        <f>IF(M125=0,"",1+COUNTIF(会員コール!$A$1:$A$198,M125))</f>
        <v/>
      </c>
      <c r="I125" s="71"/>
      <c r="J125" s="71" t="str">
        <f t="shared" si="35"/>
        <v/>
      </c>
      <c r="K125" s="14"/>
      <c r="L125" s="49"/>
      <c r="M125">
        <f t="shared" si="36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30"/>
        <v/>
      </c>
      <c r="C126" s="69" t="str">
        <f t="shared" si="37"/>
        <v/>
      </c>
      <c r="D126" s="70" t="str">
        <f t="shared" si="31"/>
        <v/>
      </c>
      <c r="E126" s="70" t="str">
        <f t="shared" si="32"/>
        <v/>
      </c>
      <c r="F126" s="70" t="str">
        <f t="shared" si="33"/>
        <v/>
      </c>
      <c r="G126" s="70" t="str">
        <f t="shared" si="34"/>
        <v/>
      </c>
      <c r="H126" s="70" t="str">
        <f>IF(M126=0,"",1+COUNTIF(会員コール!$A$1:$A$198,M126))</f>
        <v/>
      </c>
      <c r="I126" s="71"/>
      <c r="J126" s="71" t="str">
        <f t="shared" si="35"/>
        <v/>
      </c>
      <c r="K126" s="14"/>
      <c r="L126" s="49"/>
      <c r="M126">
        <f t="shared" si="36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30"/>
        <v/>
      </c>
      <c r="C127" s="69" t="str">
        <f t="shared" si="37"/>
        <v/>
      </c>
      <c r="D127" s="70" t="str">
        <f t="shared" si="31"/>
        <v/>
      </c>
      <c r="E127" s="70" t="str">
        <f t="shared" si="32"/>
        <v/>
      </c>
      <c r="F127" s="70" t="str">
        <f t="shared" si="33"/>
        <v/>
      </c>
      <c r="G127" s="70" t="str">
        <f t="shared" si="34"/>
        <v/>
      </c>
      <c r="H127" s="70" t="str">
        <f>IF(M127=0,"",1+COUNTIF(会員コール!$A$1:$A$198,M127))</f>
        <v/>
      </c>
      <c r="I127" s="71"/>
      <c r="J127" s="71" t="str">
        <f t="shared" si="35"/>
        <v/>
      </c>
      <c r="K127" s="14"/>
      <c r="L127" s="49"/>
      <c r="M127">
        <f t="shared" si="36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30"/>
        <v/>
      </c>
      <c r="C128" s="69" t="str">
        <f t="shared" si="37"/>
        <v/>
      </c>
      <c r="D128" s="70" t="str">
        <f t="shared" si="31"/>
        <v/>
      </c>
      <c r="E128" s="70" t="str">
        <f t="shared" si="32"/>
        <v/>
      </c>
      <c r="F128" s="70" t="str">
        <f t="shared" si="33"/>
        <v/>
      </c>
      <c r="G128" s="70" t="str">
        <f t="shared" si="34"/>
        <v/>
      </c>
      <c r="H128" s="70" t="str">
        <f>IF(M128=0,"",1+COUNTIF(会員コール!$A$1:$A$198,M128))</f>
        <v/>
      </c>
      <c r="I128" s="71"/>
      <c r="J128" s="71" t="str">
        <f t="shared" si="35"/>
        <v/>
      </c>
      <c r="K128" s="14"/>
      <c r="L128" s="49"/>
      <c r="M128">
        <f t="shared" si="36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30"/>
        <v/>
      </c>
      <c r="C129" s="69" t="str">
        <f t="shared" si="37"/>
        <v/>
      </c>
      <c r="D129" s="70" t="str">
        <f t="shared" si="31"/>
        <v/>
      </c>
      <c r="E129" s="70" t="str">
        <f t="shared" si="32"/>
        <v/>
      </c>
      <c r="F129" s="70" t="str">
        <f t="shared" si="33"/>
        <v/>
      </c>
      <c r="G129" s="70" t="str">
        <f t="shared" si="34"/>
        <v/>
      </c>
      <c r="H129" s="70" t="str">
        <f>IF(M129=0,"",1+COUNTIF(会員コール!$A$1:$A$198,M129))</f>
        <v/>
      </c>
      <c r="I129" s="71"/>
      <c r="J129" s="71" t="str">
        <f t="shared" si="35"/>
        <v/>
      </c>
      <c r="K129" s="14"/>
      <c r="L129" s="49"/>
      <c r="M129">
        <f t="shared" si="36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30"/>
        <v/>
      </c>
      <c r="C130" s="69" t="str">
        <f t="shared" si="37"/>
        <v/>
      </c>
      <c r="D130" s="70" t="str">
        <f t="shared" si="31"/>
        <v/>
      </c>
      <c r="E130" s="70" t="str">
        <f t="shared" si="32"/>
        <v/>
      </c>
      <c r="F130" s="70" t="str">
        <f t="shared" si="33"/>
        <v/>
      </c>
      <c r="G130" s="70" t="str">
        <f t="shared" si="34"/>
        <v/>
      </c>
      <c r="H130" s="70" t="str">
        <f>IF(M130=0,"",1+COUNTIF(会員コール!$A$1:$A$198,M130))</f>
        <v/>
      </c>
      <c r="I130" s="71"/>
      <c r="J130" s="71" t="str">
        <f t="shared" si="35"/>
        <v/>
      </c>
      <c r="K130" s="14"/>
      <c r="L130" s="49"/>
      <c r="M130">
        <f t="shared" si="36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30"/>
        <v/>
      </c>
      <c r="C131" s="69" t="str">
        <f t="shared" si="37"/>
        <v/>
      </c>
      <c r="D131" s="70" t="str">
        <f t="shared" si="31"/>
        <v/>
      </c>
      <c r="E131" s="70" t="str">
        <f t="shared" si="32"/>
        <v/>
      </c>
      <c r="F131" s="70" t="str">
        <f t="shared" si="33"/>
        <v/>
      </c>
      <c r="G131" s="70" t="str">
        <f t="shared" si="34"/>
        <v/>
      </c>
      <c r="H131" s="70" t="str">
        <f>IF(M131=0,"",1+COUNTIF(会員コール!$A$1:$A$198,M131))</f>
        <v/>
      </c>
      <c r="I131" s="71"/>
      <c r="J131" s="71" t="str">
        <f t="shared" si="35"/>
        <v/>
      </c>
      <c r="K131" s="14"/>
      <c r="L131" s="15"/>
      <c r="M131">
        <f t="shared" si="36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30"/>
        <v/>
      </c>
      <c r="C132" s="69" t="str">
        <f t="shared" si="37"/>
        <v/>
      </c>
      <c r="D132" s="73" t="str">
        <f t="shared" si="31"/>
        <v/>
      </c>
      <c r="E132" s="73" t="str">
        <f t="shared" si="32"/>
        <v/>
      </c>
      <c r="F132" s="73" t="str">
        <f t="shared" si="33"/>
        <v/>
      </c>
      <c r="G132" s="73" t="str">
        <f t="shared" si="34"/>
        <v/>
      </c>
      <c r="H132" s="73" t="str">
        <f>IF(M132=0,"",1+COUNTIF(会員コール!$A$1:$A$198,M132))</f>
        <v/>
      </c>
      <c r="I132" s="74"/>
      <c r="J132" s="74" t="str">
        <f t="shared" si="35"/>
        <v/>
      </c>
      <c r="K132" s="14"/>
      <c r="L132" s="15"/>
      <c r="M132">
        <f t="shared" si="36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30"/>
        <v/>
      </c>
      <c r="C133" s="69" t="str">
        <f t="shared" si="37"/>
        <v/>
      </c>
      <c r="D133" s="70" t="str">
        <f t="shared" si="31"/>
        <v/>
      </c>
      <c r="E133" s="70" t="str">
        <f t="shared" si="32"/>
        <v/>
      </c>
      <c r="F133" s="70" t="str">
        <f t="shared" si="33"/>
        <v/>
      </c>
      <c r="G133" s="70" t="str">
        <f t="shared" si="34"/>
        <v/>
      </c>
      <c r="H133" s="70" t="str">
        <f>IF(M133=0,"",1+COUNTIF(会員コール!$A$1:$A$198,M133))</f>
        <v/>
      </c>
      <c r="I133" s="71"/>
      <c r="J133" s="71" t="str">
        <f t="shared" si="35"/>
        <v/>
      </c>
      <c r="K133" s="14"/>
      <c r="L133" s="15"/>
      <c r="M133">
        <f t="shared" si="36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30"/>
        <v/>
      </c>
      <c r="C134" s="69" t="str">
        <f t="shared" si="37"/>
        <v/>
      </c>
      <c r="D134" s="70" t="str">
        <f t="shared" si="31"/>
        <v/>
      </c>
      <c r="E134" s="70" t="str">
        <f t="shared" si="32"/>
        <v/>
      </c>
      <c r="F134" s="70" t="str">
        <f t="shared" si="33"/>
        <v/>
      </c>
      <c r="G134" s="70" t="str">
        <f t="shared" si="34"/>
        <v/>
      </c>
      <c r="H134" s="70" t="str">
        <f>IF(M134=0,"",1+COUNTIF(会員コール!$A$1:$A$198,M134))</f>
        <v/>
      </c>
      <c r="I134" s="71"/>
      <c r="J134" s="71" t="str">
        <f t="shared" si="35"/>
        <v/>
      </c>
      <c r="K134" s="14"/>
      <c r="L134" s="15"/>
      <c r="M134">
        <f t="shared" si="36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30"/>
        <v/>
      </c>
      <c r="C135" s="69" t="str">
        <f t="shared" si="37"/>
        <v/>
      </c>
      <c r="D135" s="70" t="str">
        <f t="shared" si="31"/>
        <v/>
      </c>
      <c r="E135" s="70" t="str">
        <f t="shared" si="32"/>
        <v/>
      </c>
      <c r="F135" s="70" t="str">
        <f t="shared" si="33"/>
        <v/>
      </c>
      <c r="G135" s="70" t="str">
        <f t="shared" si="34"/>
        <v/>
      </c>
      <c r="H135" s="70" t="str">
        <f>IF(M135=0,"",1+COUNTIF(会員コール!$A$1:$A$198,M135))</f>
        <v/>
      </c>
      <c r="I135" s="71"/>
      <c r="J135" s="71" t="str">
        <f t="shared" si="35"/>
        <v/>
      </c>
      <c r="K135" s="14"/>
      <c r="L135" s="15"/>
      <c r="M135">
        <f t="shared" si="36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30"/>
        <v/>
      </c>
      <c r="C136" s="69" t="str">
        <f t="shared" si="37"/>
        <v/>
      </c>
      <c r="D136" s="70" t="str">
        <f t="shared" si="31"/>
        <v/>
      </c>
      <c r="E136" s="70" t="str">
        <f t="shared" si="32"/>
        <v/>
      </c>
      <c r="F136" s="70" t="str">
        <f t="shared" si="33"/>
        <v/>
      </c>
      <c r="G136" s="70" t="str">
        <f t="shared" si="34"/>
        <v/>
      </c>
      <c r="H136" s="70" t="str">
        <f>IF(M136=0,"",1+COUNTIF(会員コール!$A$1:$A$198,M136))</f>
        <v/>
      </c>
      <c r="I136" s="71"/>
      <c r="J136" s="71" t="str">
        <f t="shared" si="35"/>
        <v/>
      </c>
      <c r="K136" s="14"/>
      <c r="L136" s="15"/>
      <c r="M136">
        <f t="shared" si="36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30"/>
        <v/>
      </c>
      <c r="C137" s="69" t="str">
        <f t="shared" si="37"/>
        <v/>
      </c>
      <c r="D137" s="70" t="str">
        <f t="shared" si="31"/>
        <v/>
      </c>
      <c r="E137" s="70" t="str">
        <f t="shared" si="32"/>
        <v/>
      </c>
      <c r="F137" s="70" t="str">
        <f t="shared" si="33"/>
        <v/>
      </c>
      <c r="G137" s="70" t="str">
        <f t="shared" si="34"/>
        <v/>
      </c>
      <c r="H137" s="70" t="str">
        <f>IF(M137=0,"",1+COUNTIF(会員コール!$A$1:$A$198,M137))</f>
        <v/>
      </c>
      <c r="I137" s="71"/>
      <c r="J137" s="71" t="str">
        <f t="shared" si="35"/>
        <v/>
      </c>
      <c r="K137" s="14"/>
      <c r="L137" s="15"/>
      <c r="M137">
        <f t="shared" si="36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30"/>
        <v/>
      </c>
      <c r="C138" s="69" t="str">
        <f t="shared" si="37"/>
        <v/>
      </c>
      <c r="D138" s="70" t="str">
        <f t="shared" si="31"/>
        <v/>
      </c>
      <c r="E138" s="70" t="str">
        <f t="shared" si="32"/>
        <v/>
      </c>
      <c r="F138" s="70" t="str">
        <f t="shared" si="33"/>
        <v/>
      </c>
      <c r="G138" s="70" t="str">
        <f t="shared" si="34"/>
        <v/>
      </c>
      <c r="H138" s="70" t="str">
        <f>IF(M138=0,"",1+COUNTIF(会員コール!$A$1:$A$198,M138))</f>
        <v/>
      </c>
      <c r="I138" s="71"/>
      <c r="J138" s="71" t="str">
        <f t="shared" si="35"/>
        <v/>
      </c>
      <c r="K138" s="14"/>
      <c r="L138" s="15"/>
      <c r="M138">
        <f t="shared" si="36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30"/>
        <v/>
      </c>
      <c r="C139" s="69" t="str">
        <f t="shared" si="37"/>
        <v/>
      </c>
      <c r="D139" s="70" t="str">
        <f t="shared" si="31"/>
        <v/>
      </c>
      <c r="E139" s="70" t="str">
        <f t="shared" si="32"/>
        <v/>
      </c>
      <c r="F139" s="70" t="str">
        <f t="shared" si="33"/>
        <v/>
      </c>
      <c r="G139" s="70" t="str">
        <f t="shared" si="34"/>
        <v/>
      </c>
      <c r="H139" s="70" t="str">
        <f>IF(M139=0,"",1+COUNTIF(会員コール!$A$1:$A$198,M139))</f>
        <v/>
      </c>
      <c r="I139" s="71"/>
      <c r="J139" s="71" t="str">
        <f t="shared" si="35"/>
        <v/>
      </c>
      <c r="K139" s="14"/>
      <c r="L139" s="15"/>
      <c r="M139">
        <f t="shared" si="36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30"/>
        <v/>
      </c>
      <c r="C140" s="69" t="str">
        <f t="shared" si="37"/>
        <v/>
      </c>
      <c r="D140" s="73" t="str">
        <f t="shared" si="31"/>
        <v/>
      </c>
      <c r="E140" s="73" t="str">
        <f t="shared" si="32"/>
        <v/>
      </c>
      <c r="F140" s="73" t="str">
        <f t="shared" si="33"/>
        <v/>
      </c>
      <c r="G140" s="73" t="str">
        <f t="shared" si="34"/>
        <v/>
      </c>
      <c r="H140" s="73" t="str">
        <f>IF(M140=0,"",1+COUNTIF(会員コール!$A$1:$A$198,M140))</f>
        <v/>
      </c>
      <c r="I140" s="74"/>
      <c r="J140" s="74" t="str">
        <f t="shared" si="35"/>
        <v/>
      </c>
      <c r="K140" s="14"/>
      <c r="L140" s="15"/>
      <c r="M140">
        <f t="shared" si="36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30"/>
        <v/>
      </c>
      <c r="C141" s="69" t="str">
        <f t="shared" si="37"/>
        <v/>
      </c>
      <c r="D141" s="70" t="str">
        <f t="shared" si="31"/>
        <v/>
      </c>
      <c r="E141" s="70" t="str">
        <f t="shared" si="32"/>
        <v/>
      </c>
      <c r="F141" s="70" t="str">
        <f t="shared" si="33"/>
        <v/>
      </c>
      <c r="G141" s="70" t="str">
        <f t="shared" si="34"/>
        <v/>
      </c>
      <c r="H141" s="70" t="str">
        <f>IF(M141=0,"",1+COUNTIF(会員コール!$A$1:$A$198,M141))</f>
        <v/>
      </c>
      <c r="I141" s="71"/>
      <c r="J141" s="71" t="str">
        <f t="shared" si="35"/>
        <v/>
      </c>
      <c r="K141" s="14"/>
      <c r="L141" s="15"/>
      <c r="M141">
        <f t="shared" si="36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30"/>
        <v/>
      </c>
      <c r="C142" s="69" t="str">
        <f t="shared" si="37"/>
        <v/>
      </c>
      <c r="D142" s="73" t="str">
        <f t="shared" si="31"/>
        <v/>
      </c>
      <c r="E142" s="73" t="str">
        <f t="shared" si="32"/>
        <v/>
      </c>
      <c r="F142" s="73" t="str">
        <f t="shared" si="33"/>
        <v/>
      </c>
      <c r="G142" s="73" t="str">
        <f t="shared" si="34"/>
        <v/>
      </c>
      <c r="H142" s="73" t="str">
        <f>IF(M142=0,"",1+COUNTIF(会員コール!$A$1:$A$198,M142))</f>
        <v/>
      </c>
      <c r="I142" s="74"/>
      <c r="J142" s="74" t="str">
        <f t="shared" si="35"/>
        <v/>
      </c>
      <c r="K142" s="14"/>
      <c r="L142" s="15"/>
      <c r="M142">
        <f t="shared" si="36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30"/>
        <v/>
      </c>
      <c r="C143" s="69" t="str">
        <f t="shared" si="37"/>
        <v/>
      </c>
      <c r="D143" s="70" t="str">
        <f t="shared" si="31"/>
        <v/>
      </c>
      <c r="E143" s="70" t="str">
        <f t="shared" si="32"/>
        <v/>
      </c>
      <c r="F143" s="70" t="str">
        <f t="shared" si="33"/>
        <v/>
      </c>
      <c r="G143" s="70" t="str">
        <f t="shared" si="34"/>
        <v/>
      </c>
      <c r="H143" s="70" t="str">
        <f>IF(M143=0,"",1+COUNTIF(会員コール!$A$1:$A$198,M143))</f>
        <v/>
      </c>
      <c r="I143" s="71"/>
      <c r="J143" s="71" t="str">
        <f t="shared" si="35"/>
        <v/>
      </c>
      <c r="K143" s="14"/>
      <c r="L143" s="15"/>
      <c r="M143">
        <f t="shared" si="36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30"/>
        <v/>
      </c>
      <c r="C144" s="69" t="str">
        <f t="shared" si="37"/>
        <v/>
      </c>
      <c r="D144" s="73" t="str">
        <f t="shared" si="31"/>
        <v/>
      </c>
      <c r="E144" s="73" t="str">
        <f t="shared" si="32"/>
        <v/>
      </c>
      <c r="F144" s="73" t="str">
        <f t="shared" si="33"/>
        <v/>
      </c>
      <c r="G144" s="73" t="str">
        <f t="shared" si="34"/>
        <v/>
      </c>
      <c r="H144" s="73" t="str">
        <f>IF(M144=0,"",1+COUNTIF(会員コール!$A$1:$A$198,M144))</f>
        <v/>
      </c>
      <c r="I144" s="74"/>
      <c r="J144" s="74" t="str">
        <f t="shared" si="35"/>
        <v/>
      </c>
      <c r="K144" s="14"/>
      <c r="L144" s="15"/>
      <c r="M144">
        <f t="shared" si="36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30"/>
        <v/>
      </c>
      <c r="C145" s="69" t="str">
        <f t="shared" si="37"/>
        <v/>
      </c>
      <c r="D145" s="70" t="str">
        <f t="shared" si="31"/>
        <v/>
      </c>
      <c r="E145" s="70" t="str">
        <f t="shared" si="32"/>
        <v/>
      </c>
      <c r="F145" s="70" t="str">
        <f t="shared" si="33"/>
        <v/>
      </c>
      <c r="G145" s="70" t="str">
        <f t="shared" si="34"/>
        <v/>
      </c>
      <c r="H145" s="70" t="str">
        <f>IF(M145=0,"",1+COUNTIF(会員コール!$A$1:$A$198,M145))</f>
        <v/>
      </c>
      <c r="I145" s="71"/>
      <c r="J145" s="71" t="str">
        <f t="shared" si="35"/>
        <v/>
      </c>
      <c r="K145" s="14"/>
      <c r="L145" s="15"/>
      <c r="M145">
        <f t="shared" si="36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30"/>
        <v/>
      </c>
      <c r="C146" s="69" t="str">
        <f t="shared" si="37"/>
        <v/>
      </c>
      <c r="D146" s="73" t="str">
        <f t="shared" si="31"/>
        <v/>
      </c>
      <c r="E146" s="73" t="str">
        <f t="shared" si="32"/>
        <v/>
      </c>
      <c r="F146" s="73" t="str">
        <f t="shared" si="33"/>
        <v/>
      </c>
      <c r="G146" s="73" t="str">
        <f t="shared" si="34"/>
        <v/>
      </c>
      <c r="H146" s="73" t="str">
        <f>IF(M146=0,"",1+COUNTIF(会員コール!$A$1:$A$198,M146))</f>
        <v/>
      </c>
      <c r="I146" s="74"/>
      <c r="J146" s="74" t="str">
        <f t="shared" si="35"/>
        <v/>
      </c>
      <c r="K146" s="14"/>
      <c r="L146" s="15"/>
      <c r="M146">
        <f t="shared" si="36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ref="B147:B164" si="38">IF(O147="","",O147)</f>
        <v/>
      </c>
      <c r="C147" s="69" t="str">
        <f t="shared" si="37"/>
        <v/>
      </c>
      <c r="D147" s="70" t="str">
        <f t="shared" ref="D147:D164" si="39">IF(N147="","",N147)</f>
        <v/>
      </c>
      <c r="E147" s="70" t="str">
        <f t="shared" ref="E147:E164" si="40">IF(Q147="","",Q147)</f>
        <v/>
      </c>
      <c r="F147" s="70" t="str">
        <f t="shared" ref="F147:F164" si="41">IF(R147="","",R147)</f>
        <v/>
      </c>
      <c r="G147" s="70" t="str">
        <f t="shared" ref="G147:G164" si="42">IF(H147="","",IF(H147=1,"","M"))</f>
        <v/>
      </c>
      <c r="H147" s="70" t="str">
        <f>IF(M147=0,"",1+COUNTIF(会員コール!$A$1:$A$198,M147))</f>
        <v/>
      </c>
      <c r="I147" s="71"/>
      <c r="J147" s="71" t="str">
        <f t="shared" ref="J147:J164" si="43">IF(T147="","",T147)</f>
        <v/>
      </c>
      <c r="K147" s="14"/>
      <c r="L147" s="15"/>
      <c r="M147">
        <f t="shared" ref="M147:M164" si="44">IF(MID(N147,6,1)="/",LEFT(N147,5),IF(MID(N147,7,1)="/",LEFT(N147,6),N147))</f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38"/>
        <v/>
      </c>
      <c r="C148" s="69" t="str">
        <f t="shared" si="37"/>
        <v/>
      </c>
      <c r="D148" s="73" t="str">
        <f t="shared" si="39"/>
        <v/>
      </c>
      <c r="E148" s="73" t="str">
        <f t="shared" si="40"/>
        <v/>
      </c>
      <c r="F148" s="73" t="str">
        <f t="shared" si="41"/>
        <v/>
      </c>
      <c r="G148" s="73" t="str">
        <f t="shared" si="42"/>
        <v/>
      </c>
      <c r="H148" s="73" t="str">
        <f>IF(M148=0,"",1+COUNTIF(会員コール!$A$1:$A$198,M148))</f>
        <v/>
      </c>
      <c r="I148" s="74"/>
      <c r="J148" s="74" t="str">
        <f t="shared" si="43"/>
        <v/>
      </c>
      <c r="K148" s="14"/>
      <c r="L148" s="15"/>
      <c r="M148">
        <f t="shared" si="44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38"/>
        <v/>
      </c>
      <c r="C149" s="69" t="str">
        <f t="shared" si="37"/>
        <v/>
      </c>
      <c r="D149" s="70" t="str">
        <f t="shared" si="39"/>
        <v/>
      </c>
      <c r="E149" s="70" t="str">
        <f t="shared" si="40"/>
        <v/>
      </c>
      <c r="F149" s="70" t="str">
        <f t="shared" si="41"/>
        <v/>
      </c>
      <c r="G149" s="70" t="str">
        <f t="shared" si="42"/>
        <v/>
      </c>
      <c r="H149" s="70" t="str">
        <f>IF(M149=0,"",1+COUNTIF(会員コール!$A$1:$A$198,M149))</f>
        <v/>
      </c>
      <c r="I149" s="71"/>
      <c r="J149" s="71" t="str">
        <f t="shared" si="43"/>
        <v/>
      </c>
      <c r="K149" s="14"/>
      <c r="L149" s="15"/>
      <c r="M149">
        <f t="shared" si="44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38"/>
        <v/>
      </c>
      <c r="C150" s="69" t="str">
        <f t="shared" si="37"/>
        <v/>
      </c>
      <c r="D150" s="73" t="str">
        <f t="shared" si="39"/>
        <v/>
      </c>
      <c r="E150" s="73" t="str">
        <f t="shared" si="40"/>
        <v/>
      </c>
      <c r="F150" s="73" t="str">
        <f t="shared" si="41"/>
        <v/>
      </c>
      <c r="G150" s="73" t="str">
        <f t="shared" si="42"/>
        <v/>
      </c>
      <c r="H150" s="73" t="str">
        <f>IF(M150=0,"",1+COUNTIF(会員コール!$A$1:$A$198,M150))</f>
        <v/>
      </c>
      <c r="I150" s="74"/>
      <c r="J150" s="74" t="str">
        <f t="shared" si="43"/>
        <v/>
      </c>
      <c r="K150" s="14"/>
      <c r="L150" s="15"/>
      <c r="M150">
        <f t="shared" si="44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38"/>
        <v/>
      </c>
      <c r="C151" s="69" t="str">
        <f t="shared" si="37"/>
        <v/>
      </c>
      <c r="D151" s="70" t="str">
        <f t="shared" si="39"/>
        <v/>
      </c>
      <c r="E151" s="70" t="str">
        <f t="shared" si="40"/>
        <v/>
      </c>
      <c r="F151" s="70" t="str">
        <f t="shared" si="41"/>
        <v/>
      </c>
      <c r="G151" s="70" t="str">
        <f t="shared" si="42"/>
        <v/>
      </c>
      <c r="H151" s="70" t="str">
        <f>IF(M151=0,"",1+COUNTIF(会員コール!$A$1:$A$198,M151))</f>
        <v/>
      </c>
      <c r="I151" s="71"/>
      <c r="J151" s="71" t="str">
        <f t="shared" si="43"/>
        <v/>
      </c>
      <c r="K151" s="14"/>
      <c r="L151" s="15"/>
      <c r="M151">
        <f t="shared" si="44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38"/>
        <v/>
      </c>
      <c r="C152" s="69" t="str">
        <f t="shared" si="37"/>
        <v/>
      </c>
      <c r="D152" s="73" t="str">
        <f t="shared" si="39"/>
        <v/>
      </c>
      <c r="E152" s="73" t="str">
        <f t="shared" si="40"/>
        <v/>
      </c>
      <c r="F152" s="73" t="str">
        <f t="shared" si="41"/>
        <v/>
      </c>
      <c r="G152" s="73" t="str">
        <f t="shared" si="42"/>
        <v/>
      </c>
      <c r="H152" s="73" t="str">
        <f>IF(M152=0,"",1+COUNTIF(会員コール!$A$1:$A$198,M152))</f>
        <v/>
      </c>
      <c r="I152" s="74"/>
      <c r="J152" s="74" t="str">
        <f t="shared" si="43"/>
        <v/>
      </c>
      <c r="K152" s="14"/>
      <c r="L152" s="15"/>
      <c r="M152">
        <f t="shared" si="44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38"/>
        <v/>
      </c>
      <c r="C153" s="69" t="str">
        <f t="shared" si="37"/>
        <v/>
      </c>
      <c r="D153" s="70" t="str">
        <f t="shared" si="39"/>
        <v/>
      </c>
      <c r="E153" s="70" t="str">
        <f t="shared" si="40"/>
        <v/>
      </c>
      <c r="F153" s="70" t="str">
        <f t="shared" si="41"/>
        <v/>
      </c>
      <c r="G153" s="70" t="str">
        <f t="shared" si="42"/>
        <v/>
      </c>
      <c r="H153" s="70" t="str">
        <f>IF(M153=0,"",1+COUNTIF(会員コール!$A$1:$A$198,M153))</f>
        <v/>
      </c>
      <c r="I153" s="71"/>
      <c r="J153" s="71" t="str">
        <f t="shared" si="43"/>
        <v/>
      </c>
      <c r="K153" s="14"/>
      <c r="L153" s="15"/>
      <c r="M153">
        <f t="shared" si="44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38"/>
        <v/>
      </c>
      <c r="C154" s="69" t="str">
        <f t="shared" si="37"/>
        <v/>
      </c>
      <c r="D154" s="73" t="str">
        <f t="shared" si="39"/>
        <v/>
      </c>
      <c r="E154" s="73" t="str">
        <f t="shared" si="40"/>
        <v/>
      </c>
      <c r="F154" s="73" t="str">
        <f t="shared" si="41"/>
        <v/>
      </c>
      <c r="G154" s="73" t="str">
        <f t="shared" si="42"/>
        <v/>
      </c>
      <c r="H154" s="73" t="str">
        <f>IF(M154=0,"",1+COUNTIF(会員コール!$A$1:$A$198,M154))</f>
        <v/>
      </c>
      <c r="I154" s="74"/>
      <c r="J154" s="74" t="str">
        <f t="shared" si="43"/>
        <v/>
      </c>
      <c r="K154" s="14"/>
      <c r="L154" s="15"/>
      <c r="M154">
        <f t="shared" si="44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38"/>
        <v/>
      </c>
      <c r="C155" s="69" t="str">
        <f t="shared" si="37"/>
        <v/>
      </c>
      <c r="D155" s="70" t="str">
        <f t="shared" si="39"/>
        <v/>
      </c>
      <c r="E155" s="70" t="str">
        <f t="shared" si="40"/>
        <v/>
      </c>
      <c r="F155" s="70" t="str">
        <f t="shared" si="41"/>
        <v/>
      </c>
      <c r="G155" s="70" t="str">
        <f t="shared" si="42"/>
        <v/>
      </c>
      <c r="H155" s="70" t="str">
        <f>IF(M155=0,"",1+COUNTIF(会員コール!$A$1:$A$198,M155))</f>
        <v/>
      </c>
      <c r="I155" s="71"/>
      <c r="J155" s="71" t="str">
        <f t="shared" si="43"/>
        <v/>
      </c>
      <c r="K155" s="14"/>
      <c r="L155" s="15"/>
      <c r="M155">
        <f t="shared" si="44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38"/>
        <v/>
      </c>
      <c r="C156" s="69" t="str">
        <f t="shared" si="37"/>
        <v/>
      </c>
      <c r="D156" s="70" t="str">
        <f t="shared" si="39"/>
        <v/>
      </c>
      <c r="E156" s="70" t="str">
        <f t="shared" si="40"/>
        <v/>
      </c>
      <c r="F156" s="70" t="str">
        <f t="shared" si="41"/>
        <v/>
      </c>
      <c r="G156" s="70" t="str">
        <f t="shared" si="42"/>
        <v/>
      </c>
      <c r="H156" s="70" t="str">
        <f>IF(M156=0,"",1+COUNTIF(会員コール!$A$1:$A$198,M156))</f>
        <v/>
      </c>
      <c r="I156" s="71"/>
      <c r="J156" s="71" t="str">
        <f t="shared" si="43"/>
        <v/>
      </c>
      <c r="K156" s="14"/>
      <c r="L156" s="15"/>
      <c r="M156">
        <f t="shared" si="44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38"/>
        <v/>
      </c>
      <c r="C157" s="69" t="str">
        <f t="shared" si="37"/>
        <v/>
      </c>
      <c r="D157" s="73" t="str">
        <f t="shared" si="39"/>
        <v/>
      </c>
      <c r="E157" s="73" t="str">
        <f t="shared" si="40"/>
        <v/>
      </c>
      <c r="F157" s="73" t="str">
        <f t="shared" si="41"/>
        <v/>
      </c>
      <c r="G157" s="73" t="str">
        <f t="shared" si="42"/>
        <v/>
      </c>
      <c r="H157" s="73" t="str">
        <f>IF(M157=0,"",1+COUNTIF(会員コール!$A$1:$A$198,M157))</f>
        <v/>
      </c>
      <c r="I157" s="74"/>
      <c r="J157" s="74" t="str">
        <f t="shared" si="43"/>
        <v/>
      </c>
      <c r="K157" s="14"/>
      <c r="L157" s="15"/>
      <c r="M157">
        <f t="shared" si="44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38"/>
        <v/>
      </c>
      <c r="C158" s="69" t="str">
        <f t="shared" si="37"/>
        <v/>
      </c>
      <c r="D158" s="70" t="str">
        <f t="shared" si="39"/>
        <v/>
      </c>
      <c r="E158" s="70" t="str">
        <f t="shared" si="40"/>
        <v/>
      </c>
      <c r="F158" s="70" t="str">
        <f t="shared" si="41"/>
        <v/>
      </c>
      <c r="G158" s="70" t="str">
        <f t="shared" si="42"/>
        <v/>
      </c>
      <c r="H158" s="70" t="str">
        <f>IF(M158=0,"",1+COUNTIF(会員コール!$A$1:$A$198,M158))</f>
        <v/>
      </c>
      <c r="I158" s="71"/>
      <c r="J158" s="71" t="str">
        <f t="shared" si="43"/>
        <v/>
      </c>
      <c r="K158" s="14"/>
      <c r="L158" s="15"/>
      <c r="M158">
        <f t="shared" si="44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38"/>
        <v/>
      </c>
      <c r="C159" s="69" t="str">
        <f t="shared" si="37"/>
        <v/>
      </c>
      <c r="D159" s="73" t="str">
        <f t="shared" si="39"/>
        <v/>
      </c>
      <c r="E159" s="73" t="str">
        <f t="shared" si="40"/>
        <v/>
      </c>
      <c r="F159" s="73" t="str">
        <f t="shared" si="41"/>
        <v/>
      </c>
      <c r="G159" s="73" t="str">
        <f t="shared" si="42"/>
        <v/>
      </c>
      <c r="H159" s="73" t="str">
        <f>IF(M159=0,"",1+COUNTIF(会員コール!$A$1:$A$198,M159))</f>
        <v/>
      </c>
      <c r="I159" s="74"/>
      <c r="J159" s="74" t="str">
        <f t="shared" si="43"/>
        <v/>
      </c>
      <c r="K159" s="14"/>
      <c r="L159" s="15"/>
      <c r="M159">
        <f t="shared" si="44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38"/>
        <v/>
      </c>
      <c r="C160" s="69" t="str">
        <f t="shared" si="37"/>
        <v/>
      </c>
      <c r="D160" s="70" t="str">
        <f t="shared" si="39"/>
        <v/>
      </c>
      <c r="E160" s="70" t="str">
        <f t="shared" si="40"/>
        <v/>
      </c>
      <c r="F160" s="70" t="str">
        <f t="shared" si="41"/>
        <v/>
      </c>
      <c r="G160" s="70" t="str">
        <f t="shared" si="42"/>
        <v/>
      </c>
      <c r="H160" s="70" t="str">
        <f>IF(M160=0,"",1+COUNTIF(会員コール!$A$1:$A$198,M160))</f>
        <v/>
      </c>
      <c r="I160" s="71"/>
      <c r="J160" s="71" t="str">
        <f t="shared" si="43"/>
        <v/>
      </c>
      <c r="K160" s="14"/>
      <c r="L160" s="15"/>
      <c r="M160">
        <f t="shared" si="44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38"/>
        <v/>
      </c>
      <c r="C161" s="69" t="str">
        <f t="shared" si="37"/>
        <v/>
      </c>
      <c r="D161" s="73" t="str">
        <f t="shared" si="39"/>
        <v/>
      </c>
      <c r="E161" s="73" t="str">
        <f t="shared" si="40"/>
        <v/>
      </c>
      <c r="F161" s="73" t="str">
        <f t="shared" si="41"/>
        <v/>
      </c>
      <c r="G161" s="73" t="str">
        <f t="shared" si="42"/>
        <v/>
      </c>
      <c r="H161" s="73" t="str">
        <f>IF(M161=0,"",1+COUNTIF(会員コール!$A$1:$A$198,M161))</f>
        <v/>
      </c>
      <c r="I161" s="74"/>
      <c r="J161" s="74" t="str">
        <f t="shared" si="43"/>
        <v/>
      </c>
      <c r="K161" s="14"/>
      <c r="L161" s="15"/>
      <c r="M161">
        <f t="shared" si="44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38"/>
        <v/>
      </c>
      <c r="C162" s="69" t="str">
        <f t="shared" si="37"/>
        <v/>
      </c>
      <c r="D162" s="70" t="str">
        <f t="shared" si="39"/>
        <v/>
      </c>
      <c r="E162" s="70" t="str">
        <f t="shared" si="40"/>
        <v/>
      </c>
      <c r="F162" s="70" t="str">
        <f t="shared" si="41"/>
        <v/>
      </c>
      <c r="G162" s="70" t="str">
        <f t="shared" si="42"/>
        <v/>
      </c>
      <c r="H162" s="70" t="str">
        <f>IF(M162=0,"",1+COUNTIF(会員コール!$A$1:$A$198,M162))</f>
        <v/>
      </c>
      <c r="I162" s="71"/>
      <c r="J162" s="71" t="str">
        <f t="shared" si="43"/>
        <v/>
      </c>
      <c r="K162" s="14"/>
      <c r="L162" s="15"/>
      <c r="M162">
        <f t="shared" si="44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38"/>
        <v/>
      </c>
      <c r="C163" s="69" t="str">
        <f t="shared" si="37"/>
        <v/>
      </c>
      <c r="D163" s="70" t="str">
        <f t="shared" si="39"/>
        <v/>
      </c>
      <c r="E163" s="70" t="str">
        <f t="shared" si="40"/>
        <v/>
      </c>
      <c r="F163" s="70" t="str">
        <f t="shared" si="41"/>
        <v/>
      </c>
      <c r="G163" s="70" t="str">
        <f t="shared" si="42"/>
        <v/>
      </c>
      <c r="H163" s="70" t="str">
        <f>IF(M163=0,"",1+COUNTIF(会員コール!$A$1:$A$198,M163))</f>
        <v/>
      </c>
      <c r="I163" s="71"/>
      <c r="J163" s="71" t="str">
        <f t="shared" si="43"/>
        <v/>
      </c>
      <c r="K163" s="14"/>
      <c r="L163" s="15"/>
      <c r="M163">
        <f t="shared" si="44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38"/>
        <v/>
      </c>
      <c r="C164" s="76" t="str">
        <f>IF(P164="","",LEFT(P164,6))</f>
        <v/>
      </c>
      <c r="D164" s="77" t="str">
        <f t="shared" si="39"/>
        <v/>
      </c>
      <c r="E164" s="77" t="str">
        <f t="shared" si="40"/>
        <v/>
      </c>
      <c r="F164" s="77" t="str">
        <f t="shared" si="41"/>
        <v/>
      </c>
      <c r="G164" s="77" t="str">
        <f t="shared" si="42"/>
        <v/>
      </c>
      <c r="H164" s="77" t="str">
        <f>IF(M164=0,"",1+COUNTIF(会員コール!$A$1:$A$198,M164))</f>
        <v/>
      </c>
      <c r="I164" s="78"/>
      <c r="J164" s="78" t="str">
        <f t="shared" si="43"/>
        <v/>
      </c>
      <c r="K164" s="14"/>
      <c r="L164" s="15"/>
      <c r="M164">
        <f t="shared" si="44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196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220</v>
      </c>
      <c r="C167" s="170"/>
      <c r="D167" s="47" t="str">
        <f>基本データ入力!$B$8</f>
        <v>JA1QRZ</v>
      </c>
      <c r="E167" s="52" t="s">
        <v>221</v>
      </c>
      <c r="F167" s="47" t="s">
        <v>288</v>
      </c>
      <c r="G167" s="171" t="s">
        <v>222</v>
      </c>
      <c r="H167" s="171"/>
      <c r="I167" s="171"/>
      <c r="J167" s="53" t="s">
        <v>379</v>
      </c>
      <c r="K167" s="10"/>
      <c r="N167" s="9"/>
      <c r="V167" s="11"/>
      <c r="W167" s="12"/>
    </row>
    <row r="168" spans="1:28" ht="15" customHeight="1">
      <c r="B168" s="18" t="s">
        <v>224</v>
      </c>
      <c r="C168" s="91" t="s">
        <v>411</v>
      </c>
      <c r="D168" s="18" t="s">
        <v>225</v>
      </c>
      <c r="E168" s="172" t="s">
        <v>226</v>
      </c>
      <c r="F168" s="172"/>
      <c r="G168" s="18" t="s">
        <v>227</v>
      </c>
      <c r="H168" s="17" t="s">
        <v>228</v>
      </c>
      <c r="I168" s="18" t="s">
        <v>229</v>
      </c>
      <c r="J168" s="18" t="s">
        <v>230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01" si="45">IF(O170="","",O170)</f>
        <v/>
      </c>
      <c r="C170" s="65" t="str">
        <f>IF(P170="","",LEFT(P170,6))</f>
        <v/>
      </c>
      <c r="D170" s="66" t="str">
        <f t="shared" ref="D170:D201" si="46">IF(N170="","",N170)</f>
        <v/>
      </c>
      <c r="E170" s="66" t="str">
        <f t="shared" ref="E170:E201" si="47">IF(Q170="","",Q170)</f>
        <v/>
      </c>
      <c r="F170" s="66" t="str">
        <f t="shared" ref="F170:F201" si="48">IF(R170="","",R170)</f>
        <v/>
      </c>
      <c r="G170" s="66" t="str">
        <f t="shared" ref="G170:G201" si="49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01" si="50">IF(T170="","",T170)</f>
        <v/>
      </c>
      <c r="K170" s="14"/>
      <c r="L170" s="49"/>
      <c r="M170">
        <f t="shared" ref="M170:M201" si="51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45"/>
        <v/>
      </c>
      <c r="C171" s="69" t="str">
        <f>IF(P171="","",LEFT(P171,6))</f>
        <v/>
      </c>
      <c r="D171" s="70" t="str">
        <f t="shared" si="46"/>
        <v/>
      </c>
      <c r="E171" s="70" t="str">
        <f t="shared" si="47"/>
        <v/>
      </c>
      <c r="F171" s="70" t="str">
        <f t="shared" si="48"/>
        <v/>
      </c>
      <c r="G171" s="70" t="str">
        <f t="shared" si="49"/>
        <v/>
      </c>
      <c r="H171" s="70" t="str">
        <f>IF(M171=0,"",1+COUNTIF(会員コール!$A$1:$A$198,M171))</f>
        <v/>
      </c>
      <c r="I171" s="71"/>
      <c r="J171" s="71" t="str">
        <f t="shared" si="50"/>
        <v/>
      </c>
      <c r="K171" s="14"/>
      <c r="L171" s="49"/>
      <c r="M171">
        <f t="shared" si="51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45"/>
        <v/>
      </c>
      <c r="C172" s="69" t="str">
        <f t="shared" ref="C172:C218" si="52">IF(P172="","",LEFT(P172,6))</f>
        <v/>
      </c>
      <c r="D172" s="70" t="str">
        <f t="shared" si="46"/>
        <v/>
      </c>
      <c r="E172" s="70" t="str">
        <f t="shared" si="47"/>
        <v/>
      </c>
      <c r="F172" s="70" t="str">
        <f t="shared" si="48"/>
        <v/>
      </c>
      <c r="G172" s="70" t="str">
        <f t="shared" si="49"/>
        <v/>
      </c>
      <c r="H172" s="70" t="str">
        <f>IF(M172=0,"",1+COUNTIF(会員コール!$A$1:$A$198,M172))</f>
        <v/>
      </c>
      <c r="I172" s="71"/>
      <c r="J172" s="71" t="str">
        <f t="shared" si="50"/>
        <v/>
      </c>
      <c r="K172" s="14"/>
      <c r="L172" s="49"/>
      <c r="M172">
        <f t="shared" si="51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45"/>
        <v/>
      </c>
      <c r="C173" s="69" t="str">
        <f t="shared" si="52"/>
        <v/>
      </c>
      <c r="D173" s="70" t="str">
        <f t="shared" si="46"/>
        <v/>
      </c>
      <c r="E173" s="70" t="str">
        <f t="shared" si="47"/>
        <v/>
      </c>
      <c r="F173" s="70" t="str">
        <f t="shared" si="48"/>
        <v/>
      </c>
      <c r="G173" s="70" t="str">
        <f t="shared" si="49"/>
        <v/>
      </c>
      <c r="H173" s="70" t="str">
        <f>IF(M173=0,"",1+COUNTIF(会員コール!$A$1:$A$198,M173))</f>
        <v/>
      </c>
      <c r="I173" s="71"/>
      <c r="J173" s="71" t="str">
        <f t="shared" si="50"/>
        <v/>
      </c>
      <c r="K173" s="14"/>
      <c r="L173" s="49"/>
      <c r="M173">
        <f t="shared" si="51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45"/>
        <v/>
      </c>
      <c r="C174" s="69" t="str">
        <f t="shared" si="52"/>
        <v/>
      </c>
      <c r="D174" s="70" t="str">
        <f t="shared" si="46"/>
        <v/>
      </c>
      <c r="E174" s="70" t="str">
        <f t="shared" si="47"/>
        <v/>
      </c>
      <c r="F174" s="70" t="str">
        <f t="shared" si="48"/>
        <v/>
      </c>
      <c r="G174" s="70" t="str">
        <f t="shared" si="49"/>
        <v/>
      </c>
      <c r="H174" s="70" t="str">
        <f>IF(M174=0,"",1+COUNTIF(会員コール!$A$1:$A$198,M174))</f>
        <v/>
      </c>
      <c r="I174" s="71"/>
      <c r="J174" s="71" t="str">
        <f t="shared" si="50"/>
        <v/>
      </c>
      <c r="K174" s="14"/>
      <c r="L174" s="49"/>
      <c r="M174">
        <f t="shared" si="51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45"/>
        <v/>
      </c>
      <c r="C175" s="69" t="str">
        <f t="shared" si="52"/>
        <v/>
      </c>
      <c r="D175" s="70" t="str">
        <f t="shared" si="46"/>
        <v/>
      </c>
      <c r="E175" s="70" t="str">
        <f t="shared" si="47"/>
        <v/>
      </c>
      <c r="F175" s="70" t="str">
        <f t="shared" si="48"/>
        <v/>
      </c>
      <c r="G175" s="70" t="str">
        <f t="shared" si="49"/>
        <v/>
      </c>
      <c r="H175" s="70" t="str">
        <f>IF(M175=0,"",1+COUNTIF(会員コール!$A$1:$A$198,M175))</f>
        <v/>
      </c>
      <c r="I175" s="71"/>
      <c r="J175" s="71" t="str">
        <f t="shared" si="50"/>
        <v/>
      </c>
      <c r="K175" s="14"/>
      <c r="L175" s="49"/>
      <c r="M175">
        <f t="shared" si="51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45"/>
        <v/>
      </c>
      <c r="C176" s="69" t="str">
        <f t="shared" si="52"/>
        <v/>
      </c>
      <c r="D176" s="70" t="str">
        <f t="shared" si="46"/>
        <v/>
      </c>
      <c r="E176" s="70" t="str">
        <f t="shared" si="47"/>
        <v/>
      </c>
      <c r="F176" s="70" t="str">
        <f t="shared" si="48"/>
        <v/>
      </c>
      <c r="G176" s="70" t="str">
        <f t="shared" si="49"/>
        <v/>
      </c>
      <c r="H176" s="70" t="str">
        <f>IF(M176=0,"",1+COUNTIF(会員コール!$A$1:$A$198,M176))</f>
        <v/>
      </c>
      <c r="I176" s="71"/>
      <c r="J176" s="71" t="str">
        <f t="shared" si="50"/>
        <v/>
      </c>
      <c r="K176" s="14"/>
      <c r="L176" s="49"/>
      <c r="M176">
        <f t="shared" si="51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45"/>
        <v/>
      </c>
      <c r="C177" s="69" t="str">
        <f t="shared" si="52"/>
        <v/>
      </c>
      <c r="D177" s="70" t="str">
        <f t="shared" si="46"/>
        <v/>
      </c>
      <c r="E177" s="70" t="str">
        <f t="shared" si="47"/>
        <v/>
      </c>
      <c r="F177" s="70" t="str">
        <f t="shared" si="48"/>
        <v/>
      </c>
      <c r="G177" s="70" t="str">
        <f t="shared" si="49"/>
        <v/>
      </c>
      <c r="H177" s="70" t="str">
        <f>IF(M177=0,"",1+COUNTIF(会員コール!$A$1:$A$198,M177))</f>
        <v/>
      </c>
      <c r="I177" s="71"/>
      <c r="J177" s="71" t="str">
        <f t="shared" si="50"/>
        <v/>
      </c>
      <c r="K177" s="14"/>
      <c r="L177" s="49"/>
      <c r="M177">
        <f t="shared" si="51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45"/>
        <v/>
      </c>
      <c r="C178" s="69" t="str">
        <f t="shared" si="52"/>
        <v/>
      </c>
      <c r="D178" s="70" t="str">
        <f t="shared" si="46"/>
        <v/>
      </c>
      <c r="E178" s="70" t="str">
        <f t="shared" si="47"/>
        <v/>
      </c>
      <c r="F178" s="70" t="str">
        <f t="shared" si="48"/>
        <v/>
      </c>
      <c r="G178" s="70" t="str">
        <f t="shared" si="49"/>
        <v/>
      </c>
      <c r="H178" s="70" t="str">
        <f>IF(M178=0,"",1+COUNTIF(会員コール!$A$1:$A$198,M178))</f>
        <v/>
      </c>
      <c r="I178" s="71"/>
      <c r="J178" s="71" t="str">
        <f t="shared" si="50"/>
        <v/>
      </c>
      <c r="K178" s="14"/>
      <c r="L178" s="49"/>
      <c r="M178">
        <f t="shared" si="51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45"/>
        <v/>
      </c>
      <c r="C179" s="69" t="str">
        <f t="shared" si="52"/>
        <v/>
      </c>
      <c r="D179" s="70" t="str">
        <f t="shared" si="46"/>
        <v/>
      </c>
      <c r="E179" s="70" t="str">
        <f t="shared" si="47"/>
        <v/>
      </c>
      <c r="F179" s="70" t="str">
        <f t="shared" si="48"/>
        <v/>
      </c>
      <c r="G179" s="70" t="str">
        <f t="shared" si="49"/>
        <v/>
      </c>
      <c r="H179" s="70" t="str">
        <f>IF(M179=0,"",1+COUNTIF(会員コール!$A$1:$A$198,M179))</f>
        <v/>
      </c>
      <c r="I179" s="71"/>
      <c r="J179" s="71" t="str">
        <f t="shared" si="50"/>
        <v/>
      </c>
      <c r="K179" s="14"/>
      <c r="L179" s="49"/>
      <c r="M179">
        <f t="shared" si="51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45"/>
        <v/>
      </c>
      <c r="C180" s="69" t="str">
        <f t="shared" si="52"/>
        <v/>
      </c>
      <c r="D180" s="70" t="str">
        <f t="shared" si="46"/>
        <v/>
      </c>
      <c r="E180" s="70" t="str">
        <f t="shared" si="47"/>
        <v/>
      </c>
      <c r="F180" s="70" t="str">
        <f t="shared" si="48"/>
        <v/>
      </c>
      <c r="G180" s="70" t="str">
        <f t="shared" si="49"/>
        <v/>
      </c>
      <c r="H180" s="70" t="str">
        <f>IF(M180=0,"",1+COUNTIF(会員コール!$A$1:$A$198,M180))</f>
        <v/>
      </c>
      <c r="I180" s="71"/>
      <c r="J180" s="71" t="str">
        <f t="shared" si="50"/>
        <v/>
      </c>
      <c r="K180" s="14"/>
      <c r="L180" s="49"/>
      <c r="M180">
        <f t="shared" si="51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45"/>
        <v/>
      </c>
      <c r="C181" s="69" t="str">
        <f t="shared" si="52"/>
        <v/>
      </c>
      <c r="D181" s="70" t="str">
        <f t="shared" si="46"/>
        <v/>
      </c>
      <c r="E181" s="70" t="str">
        <f t="shared" si="47"/>
        <v/>
      </c>
      <c r="F181" s="70" t="str">
        <f t="shared" si="48"/>
        <v/>
      </c>
      <c r="G181" s="70" t="str">
        <f t="shared" si="49"/>
        <v/>
      </c>
      <c r="H181" s="70" t="str">
        <f>IF(M181=0,"",1+COUNTIF(会員コール!$A$1:$A$198,M181))</f>
        <v/>
      </c>
      <c r="I181" s="71"/>
      <c r="J181" s="71" t="str">
        <f t="shared" si="50"/>
        <v/>
      </c>
      <c r="K181" s="14"/>
      <c r="L181" s="49"/>
      <c r="M181">
        <f t="shared" si="51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45"/>
        <v/>
      </c>
      <c r="C182" s="69" t="str">
        <f t="shared" si="52"/>
        <v/>
      </c>
      <c r="D182" s="70" t="str">
        <f t="shared" si="46"/>
        <v/>
      </c>
      <c r="E182" s="70" t="str">
        <f t="shared" si="47"/>
        <v/>
      </c>
      <c r="F182" s="70" t="str">
        <f t="shared" si="48"/>
        <v/>
      </c>
      <c r="G182" s="70" t="str">
        <f t="shared" si="49"/>
        <v/>
      </c>
      <c r="H182" s="70" t="str">
        <f>IF(M182=0,"",1+COUNTIF(会員コール!$A$1:$A$198,M182))</f>
        <v/>
      </c>
      <c r="I182" s="71"/>
      <c r="J182" s="71" t="str">
        <f t="shared" si="50"/>
        <v/>
      </c>
      <c r="K182" s="14"/>
      <c r="L182" s="49"/>
      <c r="M182">
        <f t="shared" si="51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45"/>
        <v/>
      </c>
      <c r="C183" s="69" t="str">
        <f t="shared" si="52"/>
        <v/>
      </c>
      <c r="D183" s="70" t="str">
        <f t="shared" si="46"/>
        <v/>
      </c>
      <c r="E183" s="70" t="str">
        <f t="shared" si="47"/>
        <v/>
      </c>
      <c r="F183" s="70" t="str">
        <f t="shared" si="48"/>
        <v/>
      </c>
      <c r="G183" s="70" t="str">
        <f t="shared" si="49"/>
        <v/>
      </c>
      <c r="H183" s="70" t="str">
        <f>IF(M183=0,"",1+COUNTIF(会員コール!$A$1:$A$198,M183))</f>
        <v/>
      </c>
      <c r="I183" s="71"/>
      <c r="J183" s="71" t="str">
        <f t="shared" si="50"/>
        <v/>
      </c>
      <c r="K183" s="14"/>
      <c r="L183" s="49"/>
      <c r="M183">
        <f t="shared" si="51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45"/>
        <v/>
      </c>
      <c r="C184" s="69" t="str">
        <f t="shared" si="52"/>
        <v/>
      </c>
      <c r="D184" s="70" t="str">
        <f t="shared" si="46"/>
        <v/>
      </c>
      <c r="E184" s="70" t="str">
        <f t="shared" si="47"/>
        <v/>
      </c>
      <c r="F184" s="70" t="str">
        <f t="shared" si="48"/>
        <v/>
      </c>
      <c r="G184" s="70" t="str">
        <f t="shared" si="49"/>
        <v/>
      </c>
      <c r="H184" s="70" t="str">
        <f>IF(M184=0,"",1+COUNTIF(会員コール!$A$1:$A$198,M184))</f>
        <v/>
      </c>
      <c r="I184" s="71"/>
      <c r="J184" s="71" t="str">
        <f t="shared" si="50"/>
        <v/>
      </c>
      <c r="K184" s="14"/>
      <c r="L184" s="49"/>
      <c r="M184">
        <f t="shared" si="51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45"/>
        <v/>
      </c>
      <c r="C185" s="69" t="str">
        <f t="shared" si="52"/>
        <v/>
      </c>
      <c r="D185" s="70" t="str">
        <f t="shared" si="46"/>
        <v/>
      </c>
      <c r="E185" s="70" t="str">
        <f t="shared" si="47"/>
        <v/>
      </c>
      <c r="F185" s="70" t="str">
        <f t="shared" si="48"/>
        <v/>
      </c>
      <c r="G185" s="70" t="str">
        <f t="shared" si="49"/>
        <v/>
      </c>
      <c r="H185" s="70" t="str">
        <f>IF(M185=0,"",1+COUNTIF(会員コール!$A$1:$A$198,M185))</f>
        <v/>
      </c>
      <c r="I185" s="71"/>
      <c r="J185" s="71" t="str">
        <f t="shared" si="50"/>
        <v/>
      </c>
      <c r="K185" s="14"/>
      <c r="L185" s="49"/>
      <c r="M185">
        <f t="shared" si="51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45"/>
        <v/>
      </c>
      <c r="C186" s="69" t="str">
        <f t="shared" si="52"/>
        <v/>
      </c>
      <c r="D186" s="70" t="str">
        <f t="shared" si="46"/>
        <v/>
      </c>
      <c r="E186" s="70" t="str">
        <f t="shared" si="47"/>
        <v/>
      </c>
      <c r="F186" s="70" t="str">
        <f t="shared" si="48"/>
        <v/>
      </c>
      <c r="G186" s="70" t="str">
        <f t="shared" si="49"/>
        <v/>
      </c>
      <c r="H186" s="70" t="str">
        <f>IF(M186=0,"",1+COUNTIF(会員コール!$A$1:$A$198,M186))</f>
        <v/>
      </c>
      <c r="I186" s="71"/>
      <c r="J186" s="71" t="str">
        <f t="shared" si="50"/>
        <v/>
      </c>
      <c r="K186" s="14"/>
      <c r="L186" s="15"/>
      <c r="M186">
        <f t="shared" si="51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45"/>
        <v/>
      </c>
      <c r="C187" s="69" t="str">
        <f t="shared" si="52"/>
        <v/>
      </c>
      <c r="D187" s="73" t="str">
        <f t="shared" si="46"/>
        <v/>
      </c>
      <c r="E187" s="73" t="str">
        <f t="shared" si="47"/>
        <v/>
      </c>
      <c r="F187" s="73" t="str">
        <f t="shared" si="48"/>
        <v/>
      </c>
      <c r="G187" s="73" t="str">
        <f t="shared" si="49"/>
        <v/>
      </c>
      <c r="H187" s="73" t="str">
        <f>IF(M187=0,"",1+COUNTIF(会員コール!$A$1:$A$198,M187))</f>
        <v/>
      </c>
      <c r="I187" s="74"/>
      <c r="J187" s="74" t="str">
        <f t="shared" si="50"/>
        <v/>
      </c>
      <c r="K187" s="14"/>
      <c r="L187" s="15"/>
      <c r="M187">
        <f t="shared" si="51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45"/>
        <v/>
      </c>
      <c r="C188" s="69" t="str">
        <f t="shared" si="52"/>
        <v/>
      </c>
      <c r="D188" s="70" t="str">
        <f t="shared" si="46"/>
        <v/>
      </c>
      <c r="E188" s="70" t="str">
        <f t="shared" si="47"/>
        <v/>
      </c>
      <c r="F188" s="70" t="str">
        <f t="shared" si="48"/>
        <v/>
      </c>
      <c r="G188" s="70" t="str">
        <f t="shared" si="49"/>
        <v/>
      </c>
      <c r="H188" s="70" t="str">
        <f>IF(M188=0,"",1+COUNTIF(会員コール!$A$1:$A$198,M188))</f>
        <v/>
      </c>
      <c r="I188" s="71"/>
      <c r="J188" s="71" t="str">
        <f t="shared" si="50"/>
        <v/>
      </c>
      <c r="K188" s="14"/>
      <c r="L188" s="15"/>
      <c r="M188">
        <f t="shared" si="51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45"/>
        <v/>
      </c>
      <c r="C189" s="69" t="str">
        <f t="shared" si="52"/>
        <v/>
      </c>
      <c r="D189" s="70" t="str">
        <f t="shared" si="46"/>
        <v/>
      </c>
      <c r="E189" s="70" t="str">
        <f t="shared" si="47"/>
        <v/>
      </c>
      <c r="F189" s="70" t="str">
        <f t="shared" si="48"/>
        <v/>
      </c>
      <c r="G189" s="70" t="str">
        <f t="shared" si="49"/>
        <v/>
      </c>
      <c r="H189" s="70" t="str">
        <f>IF(M189=0,"",1+COUNTIF(会員コール!$A$1:$A$198,M189))</f>
        <v/>
      </c>
      <c r="I189" s="71"/>
      <c r="J189" s="71" t="str">
        <f t="shared" si="50"/>
        <v/>
      </c>
      <c r="K189" s="14"/>
      <c r="L189" s="15"/>
      <c r="M189">
        <f t="shared" si="51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45"/>
        <v/>
      </c>
      <c r="C190" s="69" t="str">
        <f t="shared" si="52"/>
        <v/>
      </c>
      <c r="D190" s="70" t="str">
        <f t="shared" si="46"/>
        <v/>
      </c>
      <c r="E190" s="70" t="str">
        <f t="shared" si="47"/>
        <v/>
      </c>
      <c r="F190" s="70" t="str">
        <f t="shared" si="48"/>
        <v/>
      </c>
      <c r="G190" s="70" t="str">
        <f t="shared" si="49"/>
        <v/>
      </c>
      <c r="H190" s="70" t="str">
        <f>IF(M190=0,"",1+COUNTIF(会員コール!$A$1:$A$198,M190))</f>
        <v/>
      </c>
      <c r="I190" s="71"/>
      <c r="J190" s="71" t="str">
        <f t="shared" si="50"/>
        <v/>
      </c>
      <c r="K190" s="14"/>
      <c r="L190" s="15"/>
      <c r="M190">
        <f t="shared" si="51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45"/>
        <v/>
      </c>
      <c r="C191" s="69" t="str">
        <f t="shared" si="52"/>
        <v/>
      </c>
      <c r="D191" s="70" t="str">
        <f t="shared" si="46"/>
        <v/>
      </c>
      <c r="E191" s="70" t="str">
        <f t="shared" si="47"/>
        <v/>
      </c>
      <c r="F191" s="70" t="str">
        <f t="shared" si="48"/>
        <v/>
      </c>
      <c r="G191" s="70" t="str">
        <f t="shared" si="49"/>
        <v/>
      </c>
      <c r="H191" s="70" t="str">
        <f>IF(M191=0,"",1+COUNTIF(会員コール!$A$1:$A$198,M191))</f>
        <v/>
      </c>
      <c r="I191" s="71"/>
      <c r="J191" s="71" t="str">
        <f t="shared" si="50"/>
        <v/>
      </c>
      <c r="K191" s="14"/>
      <c r="L191" s="15"/>
      <c r="M191">
        <f t="shared" si="51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45"/>
        <v/>
      </c>
      <c r="C192" s="69" t="str">
        <f t="shared" si="52"/>
        <v/>
      </c>
      <c r="D192" s="70" t="str">
        <f t="shared" si="46"/>
        <v/>
      </c>
      <c r="E192" s="70" t="str">
        <f t="shared" si="47"/>
        <v/>
      </c>
      <c r="F192" s="70" t="str">
        <f t="shared" si="48"/>
        <v/>
      </c>
      <c r="G192" s="70" t="str">
        <f t="shared" si="49"/>
        <v/>
      </c>
      <c r="H192" s="70" t="str">
        <f>IF(M192=0,"",1+COUNTIF(会員コール!$A$1:$A$198,M192))</f>
        <v/>
      </c>
      <c r="I192" s="71"/>
      <c r="J192" s="71" t="str">
        <f t="shared" si="50"/>
        <v/>
      </c>
      <c r="K192" s="14"/>
      <c r="L192" s="15"/>
      <c r="M192">
        <f t="shared" si="51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45"/>
        <v/>
      </c>
      <c r="C193" s="69" t="str">
        <f t="shared" si="52"/>
        <v/>
      </c>
      <c r="D193" s="70" t="str">
        <f t="shared" si="46"/>
        <v/>
      </c>
      <c r="E193" s="70" t="str">
        <f t="shared" si="47"/>
        <v/>
      </c>
      <c r="F193" s="70" t="str">
        <f t="shared" si="48"/>
        <v/>
      </c>
      <c r="G193" s="70" t="str">
        <f t="shared" si="49"/>
        <v/>
      </c>
      <c r="H193" s="70" t="str">
        <f>IF(M193=0,"",1+COUNTIF(会員コール!$A$1:$A$198,M193))</f>
        <v/>
      </c>
      <c r="I193" s="71"/>
      <c r="J193" s="71" t="str">
        <f t="shared" si="50"/>
        <v/>
      </c>
      <c r="K193" s="14"/>
      <c r="L193" s="15"/>
      <c r="M193">
        <f t="shared" si="51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45"/>
        <v/>
      </c>
      <c r="C194" s="69" t="str">
        <f t="shared" si="52"/>
        <v/>
      </c>
      <c r="D194" s="70" t="str">
        <f t="shared" si="46"/>
        <v/>
      </c>
      <c r="E194" s="70" t="str">
        <f t="shared" si="47"/>
        <v/>
      </c>
      <c r="F194" s="70" t="str">
        <f t="shared" si="48"/>
        <v/>
      </c>
      <c r="G194" s="70" t="str">
        <f t="shared" si="49"/>
        <v/>
      </c>
      <c r="H194" s="70" t="str">
        <f>IF(M194=0,"",1+COUNTIF(会員コール!$A$1:$A$198,M194))</f>
        <v/>
      </c>
      <c r="I194" s="71"/>
      <c r="J194" s="71" t="str">
        <f t="shared" si="50"/>
        <v/>
      </c>
      <c r="K194" s="14"/>
      <c r="L194" s="15"/>
      <c r="M194">
        <f t="shared" si="51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45"/>
        <v/>
      </c>
      <c r="C195" s="69" t="str">
        <f t="shared" si="52"/>
        <v/>
      </c>
      <c r="D195" s="73" t="str">
        <f t="shared" si="46"/>
        <v/>
      </c>
      <c r="E195" s="73" t="str">
        <f t="shared" si="47"/>
        <v/>
      </c>
      <c r="F195" s="73" t="str">
        <f t="shared" si="48"/>
        <v/>
      </c>
      <c r="G195" s="73" t="str">
        <f t="shared" si="49"/>
        <v/>
      </c>
      <c r="H195" s="73" t="str">
        <f>IF(M195=0,"",1+COUNTIF(会員コール!$A$1:$A$198,M195))</f>
        <v/>
      </c>
      <c r="I195" s="74"/>
      <c r="J195" s="74" t="str">
        <f t="shared" si="50"/>
        <v/>
      </c>
      <c r="K195" s="14"/>
      <c r="L195" s="15"/>
      <c r="M195">
        <f t="shared" si="51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45"/>
        <v/>
      </c>
      <c r="C196" s="69" t="str">
        <f t="shared" si="52"/>
        <v/>
      </c>
      <c r="D196" s="70" t="str">
        <f t="shared" si="46"/>
        <v/>
      </c>
      <c r="E196" s="70" t="str">
        <f t="shared" si="47"/>
        <v/>
      </c>
      <c r="F196" s="70" t="str">
        <f t="shared" si="48"/>
        <v/>
      </c>
      <c r="G196" s="70" t="str">
        <f t="shared" si="49"/>
        <v/>
      </c>
      <c r="H196" s="70" t="str">
        <f>IF(M196=0,"",1+COUNTIF(会員コール!$A$1:$A$198,M196))</f>
        <v/>
      </c>
      <c r="I196" s="71"/>
      <c r="J196" s="71" t="str">
        <f t="shared" si="50"/>
        <v/>
      </c>
      <c r="K196" s="14"/>
      <c r="L196" s="15"/>
      <c r="M196">
        <f t="shared" si="51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45"/>
        <v/>
      </c>
      <c r="C197" s="69" t="str">
        <f t="shared" si="52"/>
        <v/>
      </c>
      <c r="D197" s="73" t="str">
        <f t="shared" si="46"/>
        <v/>
      </c>
      <c r="E197" s="73" t="str">
        <f t="shared" si="47"/>
        <v/>
      </c>
      <c r="F197" s="73" t="str">
        <f t="shared" si="48"/>
        <v/>
      </c>
      <c r="G197" s="73" t="str">
        <f t="shared" si="49"/>
        <v/>
      </c>
      <c r="H197" s="73" t="str">
        <f>IF(M197=0,"",1+COUNTIF(会員コール!$A$1:$A$198,M197))</f>
        <v/>
      </c>
      <c r="I197" s="74"/>
      <c r="J197" s="74" t="str">
        <f t="shared" si="50"/>
        <v/>
      </c>
      <c r="K197" s="14"/>
      <c r="L197" s="15"/>
      <c r="M197">
        <f t="shared" si="51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45"/>
        <v/>
      </c>
      <c r="C198" s="69" t="str">
        <f t="shared" si="52"/>
        <v/>
      </c>
      <c r="D198" s="70" t="str">
        <f t="shared" si="46"/>
        <v/>
      </c>
      <c r="E198" s="70" t="str">
        <f t="shared" si="47"/>
        <v/>
      </c>
      <c r="F198" s="70" t="str">
        <f t="shared" si="48"/>
        <v/>
      </c>
      <c r="G198" s="70" t="str">
        <f t="shared" si="49"/>
        <v/>
      </c>
      <c r="H198" s="70" t="str">
        <f>IF(M198=0,"",1+COUNTIF(会員コール!$A$1:$A$198,M198))</f>
        <v/>
      </c>
      <c r="I198" s="71"/>
      <c r="J198" s="71" t="str">
        <f t="shared" si="50"/>
        <v/>
      </c>
      <c r="K198" s="14"/>
      <c r="L198" s="15"/>
      <c r="M198">
        <f t="shared" si="51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45"/>
        <v/>
      </c>
      <c r="C199" s="69" t="str">
        <f t="shared" si="52"/>
        <v/>
      </c>
      <c r="D199" s="73" t="str">
        <f t="shared" si="46"/>
        <v/>
      </c>
      <c r="E199" s="73" t="str">
        <f t="shared" si="47"/>
        <v/>
      </c>
      <c r="F199" s="73" t="str">
        <f t="shared" si="48"/>
        <v/>
      </c>
      <c r="G199" s="73" t="str">
        <f t="shared" si="49"/>
        <v/>
      </c>
      <c r="H199" s="73" t="str">
        <f>IF(M199=0,"",1+COUNTIF(会員コール!$A$1:$A$198,M199))</f>
        <v/>
      </c>
      <c r="I199" s="74"/>
      <c r="J199" s="74" t="str">
        <f t="shared" si="50"/>
        <v/>
      </c>
      <c r="K199" s="14"/>
      <c r="L199" s="15"/>
      <c r="M199">
        <f t="shared" si="51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45"/>
        <v/>
      </c>
      <c r="C200" s="69" t="str">
        <f t="shared" si="52"/>
        <v/>
      </c>
      <c r="D200" s="70" t="str">
        <f t="shared" si="46"/>
        <v/>
      </c>
      <c r="E200" s="70" t="str">
        <f t="shared" si="47"/>
        <v/>
      </c>
      <c r="F200" s="70" t="str">
        <f t="shared" si="48"/>
        <v/>
      </c>
      <c r="G200" s="70" t="str">
        <f t="shared" si="49"/>
        <v/>
      </c>
      <c r="H200" s="70" t="str">
        <f>IF(M200=0,"",1+COUNTIF(会員コール!$A$1:$A$198,M200))</f>
        <v/>
      </c>
      <c r="I200" s="71"/>
      <c r="J200" s="71" t="str">
        <f t="shared" si="50"/>
        <v/>
      </c>
      <c r="K200" s="14"/>
      <c r="L200" s="15"/>
      <c r="M200">
        <f t="shared" si="51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45"/>
        <v/>
      </c>
      <c r="C201" s="69" t="str">
        <f t="shared" si="52"/>
        <v/>
      </c>
      <c r="D201" s="73" t="str">
        <f t="shared" si="46"/>
        <v/>
      </c>
      <c r="E201" s="73" t="str">
        <f t="shared" si="47"/>
        <v/>
      </c>
      <c r="F201" s="73" t="str">
        <f t="shared" si="48"/>
        <v/>
      </c>
      <c r="G201" s="73" t="str">
        <f t="shared" si="49"/>
        <v/>
      </c>
      <c r="H201" s="73" t="str">
        <f>IF(M201=0,"",1+COUNTIF(会員コール!$A$1:$A$198,M201))</f>
        <v/>
      </c>
      <c r="I201" s="74"/>
      <c r="J201" s="74" t="str">
        <f t="shared" si="50"/>
        <v/>
      </c>
      <c r="K201" s="14"/>
      <c r="L201" s="15"/>
      <c r="M201">
        <f t="shared" si="51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ref="B202:B219" si="53">IF(O202="","",O202)</f>
        <v/>
      </c>
      <c r="C202" s="69" t="str">
        <f t="shared" si="52"/>
        <v/>
      </c>
      <c r="D202" s="70" t="str">
        <f t="shared" ref="D202:D219" si="54">IF(N202="","",N202)</f>
        <v/>
      </c>
      <c r="E202" s="70" t="str">
        <f t="shared" ref="E202:E219" si="55">IF(Q202="","",Q202)</f>
        <v/>
      </c>
      <c r="F202" s="70" t="str">
        <f t="shared" ref="F202:F219" si="56">IF(R202="","",R202)</f>
        <v/>
      </c>
      <c r="G202" s="70" t="str">
        <f t="shared" ref="G202:G219" si="57">IF(H202="","",IF(H202=1,"","M"))</f>
        <v/>
      </c>
      <c r="H202" s="70" t="str">
        <f>IF(M202=0,"",1+COUNTIF(会員コール!$A$1:$A$198,M202))</f>
        <v/>
      </c>
      <c r="I202" s="71"/>
      <c r="J202" s="71" t="str">
        <f t="shared" ref="J202:J219" si="58">IF(T202="","",T202)</f>
        <v/>
      </c>
      <c r="K202" s="14"/>
      <c r="L202" s="15"/>
      <c r="M202">
        <f t="shared" ref="M202:M219" si="59">IF(MID(N202,6,1)="/",LEFT(N202,5),IF(MID(N202,7,1)="/",LEFT(N202,6),N202))</f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53"/>
        <v/>
      </c>
      <c r="C203" s="69" t="str">
        <f t="shared" si="52"/>
        <v/>
      </c>
      <c r="D203" s="73" t="str">
        <f t="shared" si="54"/>
        <v/>
      </c>
      <c r="E203" s="73" t="str">
        <f t="shared" si="55"/>
        <v/>
      </c>
      <c r="F203" s="73" t="str">
        <f t="shared" si="56"/>
        <v/>
      </c>
      <c r="G203" s="73" t="str">
        <f t="shared" si="57"/>
        <v/>
      </c>
      <c r="H203" s="73" t="str">
        <f>IF(M203=0,"",1+COUNTIF(会員コール!$A$1:$A$198,M203))</f>
        <v/>
      </c>
      <c r="I203" s="74"/>
      <c r="J203" s="74" t="str">
        <f t="shared" si="58"/>
        <v/>
      </c>
      <c r="K203" s="14"/>
      <c r="L203" s="15"/>
      <c r="M203">
        <f t="shared" si="5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53"/>
        <v/>
      </c>
      <c r="C204" s="69" t="str">
        <f t="shared" si="52"/>
        <v/>
      </c>
      <c r="D204" s="70" t="str">
        <f t="shared" si="54"/>
        <v/>
      </c>
      <c r="E204" s="70" t="str">
        <f t="shared" si="55"/>
        <v/>
      </c>
      <c r="F204" s="70" t="str">
        <f t="shared" si="56"/>
        <v/>
      </c>
      <c r="G204" s="70" t="str">
        <f t="shared" si="57"/>
        <v/>
      </c>
      <c r="H204" s="70" t="str">
        <f>IF(M204=0,"",1+COUNTIF(会員コール!$A$1:$A$198,M204))</f>
        <v/>
      </c>
      <c r="I204" s="71"/>
      <c r="J204" s="71" t="str">
        <f t="shared" si="58"/>
        <v/>
      </c>
      <c r="K204" s="14"/>
      <c r="L204" s="15"/>
      <c r="M204">
        <f t="shared" si="5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53"/>
        <v/>
      </c>
      <c r="C205" s="69" t="str">
        <f t="shared" si="52"/>
        <v/>
      </c>
      <c r="D205" s="73" t="str">
        <f t="shared" si="54"/>
        <v/>
      </c>
      <c r="E205" s="73" t="str">
        <f t="shared" si="55"/>
        <v/>
      </c>
      <c r="F205" s="73" t="str">
        <f t="shared" si="56"/>
        <v/>
      </c>
      <c r="G205" s="73" t="str">
        <f t="shared" si="57"/>
        <v/>
      </c>
      <c r="H205" s="73" t="str">
        <f>IF(M205=0,"",1+COUNTIF(会員コール!$A$1:$A$198,M205))</f>
        <v/>
      </c>
      <c r="I205" s="74"/>
      <c r="J205" s="74" t="str">
        <f t="shared" si="58"/>
        <v/>
      </c>
      <c r="K205" s="14"/>
      <c r="L205" s="15"/>
      <c r="M205">
        <f t="shared" si="5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53"/>
        <v/>
      </c>
      <c r="C206" s="69" t="str">
        <f t="shared" si="52"/>
        <v/>
      </c>
      <c r="D206" s="70" t="str">
        <f t="shared" si="54"/>
        <v/>
      </c>
      <c r="E206" s="70" t="str">
        <f t="shared" si="55"/>
        <v/>
      </c>
      <c r="F206" s="70" t="str">
        <f t="shared" si="56"/>
        <v/>
      </c>
      <c r="G206" s="70" t="str">
        <f t="shared" si="57"/>
        <v/>
      </c>
      <c r="H206" s="70" t="str">
        <f>IF(M206=0,"",1+COUNTIF(会員コール!$A$1:$A$198,M206))</f>
        <v/>
      </c>
      <c r="I206" s="71"/>
      <c r="J206" s="71" t="str">
        <f t="shared" si="58"/>
        <v/>
      </c>
      <c r="K206" s="14"/>
      <c r="L206" s="15"/>
      <c r="M206">
        <f t="shared" si="5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53"/>
        <v/>
      </c>
      <c r="C207" s="69" t="str">
        <f t="shared" si="52"/>
        <v/>
      </c>
      <c r="D207" s="73" t="str">
        <f t="shared" si="54"/>
        <v/>
      </c>
      <c r="E207" s="73" t="str">
        <f t="shared" si="55"/>
        <v/>
      </c>
      <c r="F207" s="73" t="str">
        <f t="shared" si="56"/>
        <v/>
      </c>
      <c r="G207" s="73" t="str">
        <f t="shared" si="57"/>
        <v/>
      </c>
      <c r="H207" s="73" t="str">
        <f>IF(M207=0,"",1+COUNTIF(会員コール!$A$1:$A$198,M207))</f>
        <v/>
      </c>
      <c r="I207" s="74"/>
      <c r="J207" s="74" t="str">
        <f t="shared" si="58"/>
        <v/>
      </c>
      <c r="K207" s="14"/>
      <c r="L207" s="15"/>
      <c r="M207">
        <f t="shared" si="5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53"/>
        <v/>
      </c>
      <c r="C208" s="69" t="str">
        <f t="shared" si="52"/>
        <v/>
      </c>
      <c r="D208" s="70" t="str">
        <f t="shared" si="54"/>
        <v/>
      </c>
      <c r="E208" s="70" t="str">
        <f t="shared" si="55"/>
        <v/>
      </c>
      <c r="F208" s="70" t="str">
        <f t="shared" si="56"/>
        <v/>
      </c>
      <c r="G208" s="70" t="str">
        <f t="shared" si="57"/>
        <v/>
      </c>
      <c r="H208" s="70" t="str">
        <f>IF(M208=0,"",1+COUNTIF(会員コール!$A$1:$A$198,M208))</f>
        <v/>
      </c>
      <c r="I208" s="71"/>
      <c r="J208" s="71" t="str">
        <f t="shared" si="58"/>
        <v/>
      </c>
      <c r="K208" s="14"/>
      <c r="L208" s="15"/>
      <c r="M208">
        <f t="shared" si="5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53"/>
        <v/>
      </c>
      <c r="C209" s="69" t="str">
        <f t="shared" si="52"/>
        <v/>
      </c>
      <c r="D209" s="73" t="str">
        <f t="shared" si="54"/>
        <v/>
      </c>
      <c r="E209" s="73" t="str">
        <f t="shared" si="55"/>
        <v/>
      </c>
      <c r="F209" s="73" t="str">
        <f t="shared" si="56"/>
        <v/>
      </c>
      <c r="G209" s="73" t="str">
        <f t="shared" si="57"/>
        <v/>
      </c>
      <c r="H209" s="73" t="str">
        <f>IF(M209=0,"",1+COUNTIF(会員コール!$A$1:$A$198,M209))</f>
        <v/>
      </c>
      <c r="I209" s="74"/>
      <c r="J209" s="74" t="str">
        <f t="shared" si="58"/>
        <v/>
      </c>
      <c r="K209" s="14"/>
      <c r="L209" s="15"/>
      <c r="M209">
        <f t="shared" si="5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53"/>
        <v/>
      </c>
      <c r="C210" s="69" t="str">
        <f t="shared" si="52"/>
        <v/>
      </c>
      <c r="D210" s="70" t="str">
        <f t="shared" si="54"/>
        <v/>
      </c>
      <c r="E210" s="70" t="str">
        <f t="shared" si="55"/>
        <v/>
      </c>
      <c r="F210" s="70" t="str">
        <f t="shared" si="56"/>
        <v/>
      </c>
      <c r="G210" s="70" t="str">
        <f t="shared" si="57"/>
        <v/>
      </c>
      <c r="H210" s="70" t="str">
        <f>IF(M210=0,"",1+COUNTIF(会員コール!$A$1:$A$198,M210))</f>
        <v/>
      </c>
      <c r="I210" s="71"/>
      <c r="J210" s="71" t="str">
        <f t="shared" si="58"/>
        <v/>
      </c>
      <c r="K210" s="14"/>
      <c r="L210" s="15"/>
      <c r="M210">
        <f t="shared" si="5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53"/>
        <v/>
      </c>
      <c r="C211" s="69" t="str">
        <f t="shared" si="52"/>
        <v/>
      </c>
      <c r="D211" s="70" t="str">
        <f t="shared" si="54"/>
        <v/>
      </c>
      <c r="E211" s="70" t="str">
        <f t="shared" si="55"/>
        <v/>
      </c>
      <c r="F211" s="70" t="str">
        <f t="shared" si="56"/>
        <v/>
      </c>
      <c r="G211" s="70" t="str">
        <f t="shared" si="57"/>
        <v/>
      </c>
      <c r="H211" s="70" t="str">
        <f>IF(M211=0,"",1+COUNTIF(会員コール!$A$1:$A$198,M211))</f>
        <v/>
      </c>
      <c r="I211" s="71"/>
      <c r="J211" s="71" t="str">
        <f t="shared" si="58"/>
        <v/>
      </c>
      <c r="K211" s="14"/>
      <c r="L211" s="15"/>
      <c r="M211">
        <f t="shared" si="5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53"/>
        <v/>
      </c>
      <c r="C212" s="69" t="str">
        <f t="shared" si="52"/>
        <v/>
      </c>
      <c r="D212" s="73" t="str">
        <f t="shared" si="54"/>
        <v/>
      </c>
      <c r="E212" s="73" t="str">
        <f t="shared" si="55"/>
        <v/>
      </c>
      <c r="F212" s="73" t="str">
        <f t="shared" si="56"/>
        <v/>
      </c>
      <c r="G212" s="73" t="str">
        <f t="shared" si="57"/>
        <v/>
      </c>
      <c r="H212" s="73" t="str">
        <f>IF(M212=0,"",1+COUNTIF(会員コール!$A$1:$A$198,M212))</f>
        <v/>
      </c>
      <c r="I212" s="74"/>
      <c r="J212" s="74" t="str">
        <f t="shared" si="58"/>
        <v/>
      </c>
      <c r="K212" s="14"/>
      <c r="L212" s="15"/>
      <c r="M212">
        <f t="shared" si="5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53"/>
        <v/>
      </c>
      <c r="C213" s="69" t="str">
        <f t="shared" si="52"/>
        <v/>
      </c>
      <c r="D213" s="70" t="str">
        <f t="shared" si="54"/>
        <v/>
      </c>
      <c r="E213" s="70" t="str">
        <f t="shared" si="55"/>
        <v/>
      </c>
      <c r="F213" s="70" t="str">
        <f t="shared" si="56"/>
        <v/>
      </c>
      <c r="G213" s="70" t="str">
        <f t="shared" si="57"/>
        <v/>
      </c>
      <c r="H213" s="70" t="str">
        <f>IF(M213=0,"",1+COUNTIF(会員コール!$A$1:$A$198,M213))</f>
        <v/>
      </c>
      <c r="I213" s="71"/>
      <c r="J213" s="71" t="str">
        <f t="shared" si="58"/>
        <v/>
      </c>
      <c r="K213" s="14"/>
      <c r="L213" s="15"/>
      <c r="M213">
        <f t="shared" si="5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53"/>
        <v/>
      </c>
      <c r="C214" s="69" t="str">
        <f t="shared" si="52"/>
        <v/>
      </c>
      <c r="D214" s="73" t="str">
        <f t="shared" si="54"/>
        <v/>
      </c>
      <c r="E214" s="73" t="str">
        <f t="shared" si="55"/>
        <v/>
      </c>
      <c r="F214" s="73" t="str">
        <f t="shared" si="56"/>
        <v/>
      </c>
      <c r="G214" s="73" t="str">
        <f t="shared" si="57"/>
        <v/>
      </c>
      <c r="H214" s="73" t="str">
        <f>IF(M214=0,"",1+COUNTIF(会員コール!$A$1:$A$198,M214))</f>
        <v/>
      </c>
      <c r="I214" s="74"/>
      <c r="J214" s="74" t="str">
        <f t="shared" si="58"/>
        <v/>
      </c>
      <c r="K214" s="14"/>
      <c r="L214" s="15"/>
      <c r="M214">
        <f t="shared" si="5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53"/>
        <v/>
      </c>
      <c r="C215" s="69" t="str">
        <f t="shared" si="52"/>
        <v/>
      </c>
      <c r="D215" s="70" t="str">
        <f t="shared" si="54"/>
        <v/>
      </c>
      <c r="E215" s="70" t="str">
        <f t="shared" si="55"/>
        <v/>
      </c>
      <c r="F215" s="70" t="str">
        <f t="shared" si="56"/>
        <v/>
      </c>
      <c r="G215" s="70" t="str">
        <f t="shared" si="57"/>
        <v/>
      </c>
      <c r="H215" s="70" t="str">
        <f>IF(M215=0,"",1+COUNTIF(会員コール!$A$1:$A$198,M215))</f>
        <v/>
      </c>
      <c r="I215" s="71"/>
      <c r="J215" s="71" t="str">
        <f t="shared" si="58"/>
        <v/>
      </c>
      <c r="K215" s="14"/>
      <c r="L215" s="15"/>
      <c r="M215">
        <f t="shared" si="5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53"/>
        <v/>
      </c>
      <c r="C216" s="69" t="str">
        <f t="shared" si="52"/>
        <v/>
      </c>
      <c r="D216" s="73" t="str">
        <f t="shared" si="54"/>
        <v/>
      </c>
      <c r="E216" s="73" t="str">
        <f t="shared" si="55"/>
        <v/>
      </c>
      <c r="F216" s="73" t="str">
        <f t="shared" si="56"/>
        <v/>
      </c>
      <c r="G216" s="73" t="str">
        <f t="shared" si="57"/>
        <v/>
      </c>
      <c r="H216" s="73" t="str">
        <f>IF(M216=0,"",1+COUNTIF(会員コール!$A$1:$A$198,M216))</f>
        <v/>
      </c>
      <c r="I216" s="74"/>
      <c r="J216" s="74" t="str">
        <f t="shared" si="58"/>
        <v/>
      </c>
      <c r="K216" s="14"/>
      <c r="L216" s="15"/>
      <c r="M216">
        <f t="shared" si="5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53"/>
        <v/>
      </c>
      <c r="C217" s="69" t="str">
        <f t="shared" si="52"/>
        <v/>
      </c>
      <c r="D217" s="70" t="str">
        <f t="shared" si="54"/>
        <v/>
      </c>
      <c r="E217" s="70" t="str">
        <f t="shared" si="55"/>
        <v/>
      </c>
      <c r="F217" s="70" t="str">
        <f t="shared" si="56"/>
        <v/>
      </c>
      <c r="G217" s="70" t="str">
        <f t="shared" si="57"/>
        <v/>
      </c>
      <c r="H217" s="70" t="str">
        <f>IF(M217=0,"",1+COUNTIF(会員コール!$A$1:$A$198,M217))</f>
        <v/>
      </c>
      <c r="I217" s="71"/>
      <c r="J217" s="71" t="str">
        <f t="shared" si="58"/>
        <v/>
      </c>
      <c r="K217" s="14"/>
      <c r="L217" s="15"/>
      <c r="M217">
        <f t="shared" si="5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53"/>
        <v/>
      </c>
      <c r="C218" s="69" t="str">
        <f t="shared" si="52"/>
        <v/>
      </c>
      <c r="D218" s="70" t="str">
        <f t="shared" si="54"/>
        <v/>
      </c>
      <c r="E218" s="70" t="str">
        <f t="shared" si="55"/>
        <v/>
      </c>
      <c r="F218" s="70" t="str">
        <f t="shared" si="56"/>
        <v/>
      </c>
      <c r="G218" s="70" t="str">
        <f t="shared" si="57"/>
        <v/>
      </c>
      <c r="H218" s="70" t="str">
        <f>IF(M218=0,"",1+COUNTIF(会員コール!$A$1:$A$198,M218))</f>
        <v/>
      </c>
      <c r="I218" s="71"/>
      <c r="J218" s="71" t="str">
        <f t="shared" si="58"/>
        <v/>
      </c>
      <c r="K218" s="14"/>
      <c r="L218" s="15"/>
      <c r="M218">
        <f t="shared" si="5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53"/>
        <v/>
      </c>
      <c r="C219" s="76" t="str">
        <f>IF(P219="","",LEFT(P219,6))</f>
        <v/>
      </c>
      <c r="D219" s="77" t="str">
        <f t="shared" si="54"/>
        <v/>
      </c>
      <c r="E219" s="77" t="str">
        <f t="shared" si="55"/>
        <v/>
      </c>
      <c r="F219" s="77" t="str">
        <f t="shared" si="56"/>
        <v/>
      </c>
      <c r="G219" s="77" t="str">
        <f t="shared" si="57"/>
        <v/>
      </c>
      <c r="H219" s="77" t="str">
        <f>IF(M219=0,"",1+COUNTIF(会員コール!$A$1:$A$198,M219))</f>
        <v/>
      </c>
      <c r="I219" s="78"/>
      <c r="J219" s="78" t="str">
        <f t="shared" si="58"/>
        <v/>
      </c>
      <c r="K219" s="14"/>
      <c r="L219" s="15"/>
      <c r="M219">
        <f t="shared" si="5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196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220</v>
      </c>
      <c r="C222" s="170"/>
      <c r="D222" s="47" t="str">
        <f>基本データ入力!$B$8</f>
        <v>JA1QRZ</v>
      </c>
      <c r="E222" s="52" t="s">
        <v>221</v>
      </c>
      <c r="F222" s="47" t="s">
        <v>288</v>
      </c>
      <c r="G222" s="171" t="s">
        <v>222</v>
      </c>
      <c r="H222" s="171"/>
      <c r="I222" s="171"/>
      <c r="J222" s="53" t="s">
        <v>373</v>
      </c>
      <c r="K222" s="10"/>
      <c r="N222" s="9"/>
      <c r="V222" s="11"/>
      <c r="W222" s="12"/>
    </row>
    <row r="223" spans="1:28" ht="15" customHeight="1">
      <c r="B223" s="18" t="s">
        <v>224</v>
      </c>
      <c r="C223" s="91" t="s">
        <v>411</v>
      </c>
      <c r="D223" s="18" t="s">
        <v>225</v>
      </c>
      <c r="E223" s="172" t="s">
        <v>226</v>
      </c>
      <c r="F223" s="172"/>
      <c r="G223" s="18" t="s">
        <v>227</v>
      </c>
      <c r="H223" s="17" t="s">
        <v>228</v>
      </c>
      <c r="I223" s="18" t="s">
        <v>229</v>
      </c>
      <c r="J223" s="18" t="s">
        <v>230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56" si="60">IF(O225="","",O225)</f>
        <v/>
      </c>
      <c r="C225" s="65" t="str">
        <f>IF(P225="","",LEFT(P225,6))</f>
        <v/>
      </c>
      <c r="D225" s="66" t="str">
        <f t="shared" ref="D225:D256" si="61">IF(N225="","",N225)</f>
        <v/>
      </c>
      <c r="E225" s="66" t="str">
        <f t="shared" ref="E225:E256" si="62">IF(Q225="","",Q225)</f>
        <v/>
      </c>
      <c r="F225" s="66" t="str">
        <f t="shared" ref="F225:F256" si="63">IF(R225="","",R225)</f>
        <v/>
      </c>
      <c r="G225" s="66" t="str">
        <f t="shared" ref="G225:G256" si="64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56" si="65">IF(T225="","",T225)</f>
        <v/>
      </c>
      <c r="K225" s="14"/>
      <c r="L225" s="49"/>
      <c r="M225">
        <f t="shared" ref="M225:M256" si="66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60"/>
        <v/>
      </c>
      <c r="C226" s="69" t="str">
        <f>IF(P226="","",LEFT(P226,6))</f>
        <v/>
      </c>
      <c r="D226" s="70" t="str">
        <f t="shared" si="61"/>
        <v/>
      </c>
      <c r="E226" s="70" t="str">
        <f t="shared" si="62"/>
        <v/>
      </c>
      <c r="F226" s="70" t="str">
        <f t="shared" si="63"/>
        <v/>
      </c>
      <c r="G226" s="70" t="str">
        <f t="shared" si="64"/>
        <v/>
      </c>
      <c r="H226" s="70" t="str">
        <f>IF(M226=0,"",1+COUNTIF(会員コール!$A$1:$A$198,M226))</f>
        <v/>
      </c>
      <c r="I226" s="71"/>
      <c r="J226" s="71" t="str">
        <f t="shared" si="65"/>
        <v/>
      </c>
      <c r="K226" s="14"/>
      <c r="L226" s="49"/>
      <c r="M226">
        <f t="shared" si="66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60"/>
        <v/>
      </c>
      <c r="C227" s="69" t="str">
        <f t="shared" ref="C227:C273" si="67">IF(P227="","",LEFT(P227,6))</f>
        <v/>
      </c>
      <c r="D227" s="70" t="str">
        <f t="shared" si="61"/>
        <v/>
      </c>
      <c r="E227" s="70" t="str">
        <f t="shared" si="62"/>
        <v/>
      </c>
      <c r="F227" s="70" t="str">
        <f t="shared" si="63"/>
        <v/>
      </c>
      <c r="G227" s="70" t="str">
        <f t="shared" si="64"/>
        <v/>
      </c>
      <c r="H227" s="70" t="str">
        <f>IF(M227=0,"",1+COUNTIF(会員コール!$A$1:$A$198,M227))</f>
        <v/>
      </c>
      <c r="I227" s="71"/>
      <c r="J227" s="71" t="str">
        <f t="shared" si="65"/>
        <v/>
      </c>
      <c r="K227" s="14"/>
      <c r="L227" s="49"/>
      <c r="M227">
        <f t="shared" si="66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60"/>
        <v/>
      </c>
      <c r="C228" s="69" t="str">
        <f t="shared" si="67"/>
        <v/>
      </c>
      <c r="D228" s="70" t="str">
        <f t="shared" si="61"/>
        <v/>
      </c>
      <c r="E228" s="70" t="str">
        <f t="shared" si="62"/>
        <v/>
      </c>
      <c r="F228" s="70" t="str">
        <f t="shared" si="63"/>
        <v/>
      </c>
      <c r="G228" s="70" t="str">
        <f t="shared" si="64"/>
        <v/>
      </c>
      <c r="H228" s="70" t="str">
        <f>IF(M228=0,"",1+COUNTIF(会員コール!$A$1:$A$198,M228))</f>
        <v/>
      </c>
      <c r="I228" s="71"/>
      <c r="J228" s="71" t="str">
        <f t="shared" si="65"/>
        <v/>
      </c>
      <c r="K228" s="14"/>
      <c r="L228" s="49"/>
      <c r="M228">
        <f t="shared" si="66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60"/>
        <v/>
      </c>
      <c r="C229" s="69" t="str">
        <f t="shared" si="67"/>
        <v/>
      </c>
      <c r="D229" s="70" t="str">
        <f t="shared" si="61"/>
        <v/>
      </c>
      <c r="E229" s="70" t="str">
        <f t="shared" si="62"/>
        <v/>
      </c>
      <c r="F229" s="70" t="str">
        <f t="shared" si="63"/>
        <v/>
      </c>
      <c r="G229" s="70" t="str">
        <f t="shared" si="64"/>
        <v/>
      </c>
      <c r="H229" s="70" t="str">
        <f>IF(M229=0,"",1+COUNTIF(会員コール!$A$1:$A$198,M229))</f>
        <v/>
      </c>
      <c r="I229" s="71"/>
      <c r="J229" s="71" t="str">
        <f t="shared" si="65"/>
        <v/>
      </c>
      <c r="K229" s="14"/>
      <c r="L229" s="49"/>
      <c r="M229">
        <f t="shared" si="66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60"/>
        <v/>
      </c>
      <c r="C230" s="69" t="str">
        <f t="shared" si="67"/>
        <v/>
      </c>
      <c r="D230" s="70" t="str">
        <f t="shared" si="61"/>
        <v/>
      </c>
      <c r="E230" s="70" t="str">
        <f t="shared" si="62"/>
        <v/>
      </c>
      <c r="F230" s="70" t="str">
        <f t="shared" si="63"/>
        <v/>
      </c>
      <c r="G230" s="70" t="str">
        <f t="shared" si="64"/>
        <v/>
      </c>
      <c r="H230" s="70" t="str">
        <f>IF(M230=0,"",1+COUNTIF(会員コール!$A$1:$A$198,M230))</f>
        <v/>
      </c>
      <c r="I230" s="71"/>
      <c r="J230" s="71" t="str">
        <f t="shared" si="65"/>
        <v/>
      </c>
      <c r="K230" s="14"/>
      <c r="L230" s="49"/>
      <c r="M230">
        <f t="shared" si="66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60"/>
        <v/>
      </c>
      <c r="C231" s="69" t="str">
        <f t="shared" si="67"/>
        <v/>
      </c>
      <c r="D231" s="70" t="str">
        <f t="shared" si="61"/>
        <v/>
      </c>
      <c r="E231" s="70" t="str">
        <f t="shared" si="62"/>
        <v/>
      </c>
      <c r="F231" s="70" t="str">
        <f t="shared" si="63"/>
        <v/>
      </c>
      <c r="G231" s="70" t="str">
        <f t="shared" si="64"/>
        <v/>
      </c>
      <c r="H231" s="70" t="str">
        <f>IF(M231=0,"",1+COUNTIF(会員コール!$A$1:$A$198,M231))</f>
        <v/>
      </c>
      <c r="I231" s="71"/>
      <c r="J231" s="71" t="str">
        <f t="shared" si="65"/>
        <v/>
      </c>
      <c r="K231" s="14"/>
      <c r="L231" s="49"/>
      <c r="M231">
        <f t="shared" si="66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60"/>
        <v/>
      </c>
      <c r="C232" s="69" t="str">
        <f t="shared" si="67"/>
        <v/>
      </c>
      <c r="D232" s="70" t="str">
        <f t="shared" si="61"/>
        <v/>
      </c>
      <c r="E232" s="70" t="str">
        <f t="shared" si="62"/>
        <v/>
      </c>
      <c r="F232" s="70" t="str">
        <f t="shared" si="63"/>
        <v/>
      </c>
      <c r="G232" s="70" t="str">
        <f t="shared" si="64"/>
        <v/>
      </c>
      <c r="H232" s="70" t="str">
        <f>IF(M232=0,"",1+COUNTIF(会員コール!$A$1:$A$198,M232))</f>
        <v/>
      </c>
      <c r="I232" s="71"/>
      <c r="J232" s="71" t="str">
        <f t="shared" si="65"/>
        <v/>
      </c>
      <c r="K232" s="14"/>
      <c r="L232" s="49"/>
      <c r="M232">
        <f t="shared" si="66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60"/>
        <v/>
      </c>
      <c r="C233" s="69" t="str">
        <f t="shared" si="67"/>
        <v/>
      </c>
      <c r="D233" s="70" t="str">
        <f t="shared" si="61"/>
        <v/>
      </c>
      <c r="E233" s="70" t="str">
        <f t="shared" si="62"/>
        <v/>
      </c>
      <c r="F233" s="70" t="str">
        <f t="shared" si="63"/>
        <v/>
      </c>
      <c r="G233" s="70" t="str">
        <f t="shared" si="64"/>
        <v/>
      </c>
      <c r="H233" s="70" t="str">
        <f>IF(M233=0,"",1+COUNTIF(会員コール!$A$1:$A$198,M233))</f>
        <v/>
      </c>
      <c r="I233" s="71"/>
      <c r="J233" s="71" t="str">
        <f t="shared" si="65"/>
        <v/>
      </c>
      <c r="K233" s="14"/>
      <c r="L233" s="49"/>
      <c r="M233">
        <f t="shared" si="66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60"/>
        <v/>
      </c>
      <c r="C234" s="69" t="str">
        <f t="shared" si="67"/>
        <v/>
      </c>
      <c r="D234" s="70" t="str">
        <f t="shared" si="61"/>
        <v/>
      </c>
      <c r="E234" s="70" t="str">
        <f t="shared" si="62"/>
        <v/>
      </c>
      <c r="F234" s="70" t="str">
        <f t="shared" si="63"/>
        <v/>
      </c>
      <c r="G234" s="70" t="str">
        <f t="shared" si="64"/>
        <v/>
      </c>
      <c r="H234" s="70" t="str">
        <f>IF(M234=0,"",1+COUNTIF(会員コール!$A$1:$A$198,M234))</f>
        <v/>
      </c>
      <c r="I234" s="71"/>
      <c r="J234" s="71" t="str">
        <f t="shared" si="65"/>
        <v/>
      </c>
      <c r="K234" s="14"/>
      <c r="L234" s="49"/>
      <c r="M234">
        <f t="shared" si="66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60"/>
        <v/>
      </c>
      <c r="C235" s="69" t="str">
        <f t="shared" si="67"/>
        <v/>
      </c>
      <c r="D235" s="70" t="str">
        <f t="shared" si="61"/>
        <v/>
      </c>
      <c r="E235" s="70" t="str">
        <f t="shared" si="62"/>
        <v/>
      </c>
      <c r="F235" s="70" t="str">
        <f t="shared" si="63"/>
        <v/>
      </c>
      <c r="G235" s="70" t="str">
        <f t="shared" si="64"/>
        <v/>
      </c>
      <c r="H235" s="70" t="str">
        <f>IF(M235=0,"",1+COUNTIF(会員コール!$A$1:$A$198,M235))</f>
        <v/>
      </c>
      <c r="I235" s="71"/>
      <c r="J235" s="71" t="str">
        <f t="shared" si="65"/>
        <v/>
      </c>
      <c r="K235" s="14"/>
      <c r="L235" s="49"/>
      <c r="M235">
        <f t="shared" si="66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60"/>
        <v/>
      </c>
      <c r="C236" s="69" t="str">
        <f t="shared" si="67"/>
        <v/>
      </c>
      <c r="D236" s="70" t="str">
        <f t="shared" si="61"/>
        <v/>
      </c>
      <c r="E236" s="70" t="str">
        <f t="shared" si="62"/>
        <v/>
      </c>
      <c r="F236" s="70" t="str">
        <f t="shared" si="63"/>
        <v/>
      </c>
      <c r="G236" s="70" t="str">
        <f t="shared" si="64"/>
        <v/>
      </c>
      <c r="H236" s="70" t="str">
        <f>IF(M236=0,"",1+COUNTIF(会員コール!$A$1:$A$198,M236))</f>
        <v/>
      </c>
      <c r="I236" s="71"/>
      <c r="J236" s="71" t="str">
        <f t="shared" si="65"/>
        <v/>
      </c>
      <c r="K236" s="14"/>
      <c r="L236" s="49"/>
      <c r="M236">
        <f t="shared" si="66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60"/>
        <v/>
      </c>
      <c r="C237" s="69" t="str">
        <f t="shared" si="67"/>
        <v/>
      </c>
      <c r="D237" s="70" t="str">
        <f t="shared" si="61"/>
        <v/>
      </c>
      <c r="E237" s="70" t="str">
        <f t="shared" si="62"/>
        <v/>
      </c>
      <c r="F237" s="70" t="str">
        <f t="shared" si="63"/>
        <v/>
      </c>
      <c r="G237" s="70" t="str">
        <f t="shared" si="64"/>
        <v/>
      </c>
      <c r="H237" s="70" t="str">
        <f>IF(M237=0,"",1+COUNTIF(会員コール!$A$1:$A$198,M237))</f>
        <v/>
      </c>
      <c r="I237" s="71"/>
      <c r="J237" s="71" t="str">
        <f t="shared" si="65"/>
        <v/>
      </c>
      <c r="K237" s="14"/>
      <c r="L237" s="49"/>
      <c r="M237">
        <f t="shared" si="66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60"/>
        <v/>
      </c>
      <c r="C238" s="69" t="str">
        <f t="shared" si="67"/>
        <v/>
      </c>
      <c r="D238" s="70" t="str">
        <f t="shared" si="61"/>
        <v/>
      </c>
      <c r="E238" s="70" t="str">
        <f t="shared" si="62"/>
        <v/>
      </c>
      <c r="F238" s="70" t="str">
        <f t="shared" si="63"/>
        <v/>
      </c>
      <c r="G238" s="70" t="str">
        <f t="shared" si="64"/>
        <v/>
      </c>
      <c r="H238" s="70" t="str">
        <f>IF(M238=0,"",1+COUNTIF(会員コール!$A$1:$A$198,M238))</f>
        <v/>
      </c>
      <c r="I238" s="71"/>
      <c r="J238" s="71" t="str">
        <f t="shared" si="65"/>
        <v/>
      </c>
      <c r="K238" s="14"/>
      <c r="L238" s="49"/>
      <c r="M238">
        <f t="shared" si="66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60"/>
        <v/>
      </c>
      <c r="C239" s="69" t="str">
        <f t="shared" si="67"/>
        <v/>
      </c>
      <c r="D239" s="70" t="str">
        <f t="shared" si="61"/>
        <v/>
      </c>
      <c r="E239" s="70" t="str">
        <f t="shared" si="62"/>
        <v/>
      </c>
      <c r="F239" s="70" t="str">
        <f t="shared" si="63"/>
        <v/>
      </c>
      <c r="G239" s="70" t="str">
        <f t="shared" si="64"/>
        <v/>
      </c>
      <c r="H239" s="70" t="str">
        <f>IF(M239=0,"",1+COUNTIF(会員コール!$A$1:$A$198,M239))</f>
        <v/>
      </c>
      <c r="I239" s="71"/>
      <c r="J239" s="71" t="str">
        <f t="shared" si="65"/>
        <v/>
      </c>
      <c r="K239" s="14"/>
      <c r="L239" s="49"/>
      <c r="M239">
        <f t="shared" si="66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60"/>
        <v/>
      </c>
      <c r="C240" s="69" t="str">
        <f t="shared" si="67"/>
        <v/>
      </c>
      <c r="D240" s="70" t="str">
        <f t="shared" si="61"/>
        <v/>
      </c>
      <c r="E240" s="70" t="str">
        <f t="shared" si="62"/>
        <v/>
      </c>
      <c r="F240" s="70" t="str">
        <f t="shared" si="63"/>
        <v/>
      </c>
      <c r="G240" s="70" t="str">
        <f t="shared" si="64"/>
        <v/>
      </c>
      <c r="H240" s="70" t="str">
        <f>IF(M240=0,"",1+COUNTIF(会員コール!$A$1:$A$198,M240))</f>
        <v/>
      </c>
      <c r="I240" s="71"/>
      <c r="J240" s="71" t="str">
        <f t="shared" si="65"/>
        <v/>
      </c>
      <c r="K240" s="14"/>
      <c r="L240" s="49"/>
      <c r="M240">
        <f t="shared" si="66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60"/>
        <v/>
      </c>
      <c r="C241" s="69" t="str">
        <f t="shared" si="67"/>
        <v/>
      </c>
      <c r="D241" s="70" t="str">
        <f t="shared" si="61"/>
        <v/>
      </c>
      <c r="E241" s="70" t="str">
        <f t="shared" si="62"/>
        <v/>
      </c>
      <c r="F241" s="70" t="str">
        <f t="shared" si="63"/>
        <v/>
      </c>
      <c r="G241" s="70" t="str">
        <f t="shared" si="64"/>
        <v/>
      </c>
      <c r="H241" s="70" t="str">
        <f>IF(M241=0,"",1+COUNTIF(会員コール!$A$1:$A$198,M241))</f>
        <v/>
      </c>
      <c r="I241" s="71"/>
      <c r="J241" s="71" t="str">
        <f t="shared" si="65"/>
        <v/>
      </c>
      <c r="K241" s="14"/>
      <c r="L241" s="15"/>
      <c r="M241">
        <f t="shared" si="66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60"/>
        <v/>
      </c>
      <c r="C242" s="69" t="str">
        <f t="shared" si="67"/>
        <v/>
      </c>
      <c r="D242" s="73" t="str">
        <f t="shared" si="61"/>
        <v/>
      </c>
      <c r="E242" s="73" t="str">
        <f t="shared" si="62"/>
        <v/>
      </c>
      <c r="F242" s="73" t="str">
        <f t="shared" si="63"/>
        <v/>
      </c>
      <c r="G242" s="73" t="str">
        <f t="shared" si="64"/>
        <v/>
      </c>
      <c r="H242" s="73" t="str">
        <f>IF(M242=0,"",1+COUNTIF(会員コール!$A$1:$A$198,M242))</f>
        <v/>
      </c>
      <c r="I242" s="74"/>
      <c r="J242" s="74" t="str">
        <f t="shared" si="65"/>
        <v/>
      </c>
      <c r="K242" s="14"/>
      <c r="L242" s="15"/>
      <c r="M242">
        <f t="shared" si="66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60"/>
        <v/>
      </c>
      <c r="C243" s="69" t="str">
        <f t="shared" si="67"/>
        <v/>
      </c>
      <c r="D243" s="70" t="str">
        <f t="shared" si="61"/>
        <v/>
      </c>
      <c r="E243" s="70" t="str">
        <f t="shared" si="62"/>
        <v/>
      </c>
      <c r="F243" s="70" t="str">
        <f t="shared" si="63"/>
        <v/>
      </c>
      <c r="G243" s="70" t="str">
        <f t="shared" si="64"/>
        <v/>
      </c>
      <c r="H243" s="70" t="str">
        <f>IF(M243=0,"",1+COUNTIF(会員コール!$A$1:$A$198,M243))</f>
        <v/>
      </c>
      <c r="I243" s="71"/>
      <c r="J243" s="71" t="str">
        <f t="shared" si="65"/>
        <v/>
      </c>
      <c r="K243" s="14"/>
      <c r="L243" s="15"/>
      <c r="M243">
        <f t="shared" si="66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60"/>
        <v/>
      </c>
      <c r="C244" s="69" t="str">
        <f t="shared" si="67"/>
        <v/>
      </c>
      <c r="D244" s="70" t="str">
        <f t="shared" si="61"/>
        <v/>
      </c>
      <c r="E244" s="70" t="str">
        <f t="shared" si="62"/>
        <v/>
      </c>
      <c r="F244" s="70" t="str">
        <f t="shared" si="63"/>
        <v/>
      </c>
      <c r="G244" s="70" t="str">
        <f t="shared" si="64"/>
        <v/>
      </c>
      <c r="H244" s="70" t="str">
        <f>IF(M244=0,"",1+COUNTIF(会員コール!$A$1:$A$198,M244))</f>
        <v/>
      </c>
      <c r="I244" s="71"/>
      <c r="J244" s="71" t="str">
        <f t="shared" si="65"/>
        <v/>
      </c>
      <c r="K244" s="14"/>
      <c r="L244" s="15"/>
      <c r="M244">
        <f t="shared" si="66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60"/>
        <v/>
      </c>
      <c r="C245" s="69" t="str">
        <f t="shared" si="67"/>
        <v/>
      </c>
      <c r="D245" s="70" t="str">
        <f t="shared" si="61"/>
        <v/>
      </c>
      <c r="E245" s="70" t="str">
        <f t="shared" si="62"/>
        <v/>
      </c>
      <c r="F245" s="70" t="str">
        <f t="shared" si="63"/>
        <v/>
      </c>
      <c r="G245" s="70" t="str">
        <f t="shared" si="64"/>
        <v/>
      </c>
      <c r="H245" s="70" t="str">
        <f>IF(M245=0,"",1+COUNTIF(会員コール!$A$1:$A$198,M245))</f>
        <v/>
      </c>
      <c r="I245" s="71"/>
      <c r="J245" s="71" t="str">
        <f t="shared" si="65"/>
        <v/>
      </c>
      <c r="K245" s="14"/>
      <c r="L245" s="15"/>
      <c r="M245">
        <f t="shared" si="66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60"/>
        <v/>
      </c>
      <c r="C246" s="69" t="str">
        <f t="shared" si="67"/>
        <v/>
      </c>
      <c r="D246" s="70" t="str">
        <f t="shared" si="61"/>
        <v/>
      </c>
      <c r="E246" s="70" t="str">
        <f t="shared" si="62"/>
        <v/>
      </c>
      <c r="F246" s="70" t="str">
        <f t="shared" si="63"/>
        <v/>
      </c>
      <c r="G246" s="70" t="str">
        <f t="shared" si="64"/>
        <v/>
      </c>
      <c r="H246" s="70" t="str">
        <f>IF(M246=0,"",1+COUNTIF(会員コール!$A$1:$A$198,M246))</f>
        <v/>
      </c>
      <c r="I246" s="71"/>
      <c r="J246" s="71" t="str">
        <f t="shared" si="65"/>
        <v/>
      </c>
      <c r="K246" s="14"/>
      <c r="L246" s="15"/>
      <c r="M246">
        <f t="shared" si="66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60"/>
        <v/>
      </c>
      <c r="C247" s="69" t="str">
        <f t="shared" si="67"/>
        <v/>
      </c>
      <c r="D247" s="70" t="str">
        <f t="shared" si="61"/>
        <v/>
      </c>
      <c r="E247" s="70" t="str">
        <f t="shared" si="62"/>
        <v/>
      </c>
      <c r="F247" s="70" t="str">
        <f t="shared" si="63"/>
        <v/>
      </c>
      <c r="G247" s="70" t="str">
        <f t="shared" si="64"/>
        <v/>
      </c>
      <c r="H247" s="70" t="str">
        <f>IF(M247=0,"",1+COUNTIF(会員コール!$A$1:$A$198,M247))</f>
        <v/>
      </c>
      <c r="I247" s="71"/>
      <c r="J247" s="71" t="str">
        <f t="shared" si="65"/>
        <v/>
      </c>
      <c r="K247" s="14"/>
      <c r="L247" s="15"/>
      <c r="M247">
        <f t="shared" si="66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60"/>
        <v/>
      </c>
      <c r="C248" s="69" t="str">
        <f t="shared" si="67"/>
        <v/>
      </c>
      <c r="D248" s="70" t="str">
        <f t="shared" si="61"/>
        <v/>
      </c>
      <c r="E248" s="70" t="str">
        <f t="shared" si="62"/>
        <v/>
      </c>
      <c r="F248" s="70" t="str">
        <f t="shared" si="63"/>
        <v/>
      </c>
      <c r="G248" s="70" t="str">
        <f t="shared" si="64"/>
        <v/>
      </c>
      <c r="H248" s="70" t="str">
        <f>IF(M248=0,"",1+COUNTIF(会員コール!$A$1:$A$198,M248))</f>
        <v/>
      </c>
      <c r="I248" s="71"/>
      <c r="J248" s="71" t="str">
        <f t="shared" si="65"/>
        <v/>
      </c>
      <c r="K248" s="14"/>
      <c r="L248" s="15"/>
      <c r="M248">
        <f t="shared" si="66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60"/>
        <v/>
      </c>
      <c r="C249" s="69" t="str">
        <f t="shared" si="67"/>
        <v/>
      </c>
      <c r="D249" s="70" t="str">
        <f t="shared" si="61"/>
        <v/>
      </c>
      <c r="E249" s="70" t="str">
        <f t="shared" si="62"/>
        <v/>
      </c>
      <c r="F249" s="70" t="str">
        <f t="shared" si="63"/>
        <v/>
      </c>
      <c r="G249" s="70" t="str">
        <f t="shared" si="64"/>
        <v/>
      </c>
      <c r="H249" s="70" t="str">
        <f>IF(M249=0,"",1+COUNTIF(会員コール!$A$1:$A$198,M249))</f>
        <v/>
      </c>
      <c r="I249" s="71"/>
      <c r="J249" s="71" t="str">
        <f t="shared" si="65"/>
        <v/>
      </c>
      <c r="K249" s="14"/>
      <c r="L249" s="15"/>
      <c r="M249">
        <f t="shared" si="66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60"/>
        <v/>
      </c>
      <c r="C250" s="69" t="str">
        <f t="shared" si="67"/>
        <v/>
      </c>
      <c r="D250" s="73" t="str">
        <f t="shared" si="61"/>
        <v/>
      </c>
      <c r="E250" s="73" t="str">
        <f t="shared" si="62"/>
        <v/>
      </c>
      <c r="F250" s="73" t="str">
        <f t="shared" si="63"/>
        <v/>
      </c>
      <c r="G250" s="73" t="str">
        <f t="shared" si="64"/>
        <v/>
      </c>
      <c r="H250" s="73" t="str">
        <f>IF(M250=0,"",1+COUNTIF(会員コール!$A$1:$A$198,M250))</f>
        <v/>
      </c>
      <c r="I250" s="74"/>
      <c r="J250" s="74" t="str">
        <f t="shared" si="65"/>
        <v/>
      </c>
      <c r="K250" s="14"/>
      <c r="L250" s="15"/>
      <c r="M250">
        <f t="shared" si="66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60"/>
        <v/>
      </c>
      <c r="C251" s="69" t="str">
        <f t="shared" si="67"/>
        <v/>
      </c>
      <c r="D251" s="70" t="str">
        <f t="shared" si="61"/>
        <v/>
      </c>
      <c r="E251" s="70" t="str">
        <f t="shared" si="62"/>
        <v/>
      </c>
      <c r="F251" s="70" t="str">
        <f t="shared" si="63"/>
        <v/>
      </c>
      <c r="G251" s="70" t="str">
        <f t="shared" si="64"/>
        <v/>
      </c>
      <c r="H251" s="70" t="str">
        <f>IF(M251=0,"",1+COUNTIF(会員コール!$A$1:$A$198,M251))</f>
        <v/>
      </c>
      <c r="I251" s="71"/>
      <c r="J251" s="71" t="str">
        <f t="shared" si="65"/>
        <v/>
      </c>
      <c r="K251" s="14"/>
      <c r="L251" s="15"/>
      <c r="M251">
        <f t="shared" si="66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60"/>
        <v/>
      </c>
      <c r="C252" s="69" t="str">
        <f t="shared" si="67"/>
        <v/>
      </c>
      <c r="D252" s="73" t="str">
        <f t="shared" si="61"/>
        <v/>
      </c>
      <c r="E252" s="73" t="str">
        <f t="shared" si="62"/>
        <v/>
      </c>
      <c r="F252" s="73" t="str">
        <f t="shared" si="63"/>
        <v/>
      </c>
      <c r="G252" s="73" t="str">
        <f t="shared" si="64"/>
        <v/>
      </c>
      <c r="H252" s="73" t="str">
        <f>IF(M252=0,"",1+COUNTIF(会員コール!$A$1:$A$198,M252))</f>
        <v/>
      </c>
      <c r="I252" s="74"/>
      <c r="J252" s="74" t="str">
        <f t="shared" si="65"/>
        <v/>
      </c>
      <c r="K252" s="14"/>
      <c r="L252" s="15"/>
      <c r="M252">
        <f t="shared" si="66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60"/>
        <v/>
      </c>
      <c r="C253" s="69" t="str">
        <f t="shared" si="67"/>
        <v/>
      </c>
      <c r="D253" s="70" t="str">
        <f t="shared" si="61"/>
        <v/>
      </c>
      <c r="E253" s="70" t="str">
        <f t="shared" si="62"/>
        <v/>
      </c>
      <c r="F253" s="70" t="str">
        <f t="shared" si="63"/>
        <v/>
      </c>
      <c r="G253" s="70" t="str">
        <f t="shared" si="64"/>
        <v/>
      </c>
      <c r="H253" s="70" t="str">
        <f>IF(M253=0,"",1+COUNTIF(会員コール!$A$1:$A$198,M253))</f>
        <v/>
      </c>
      <c r="I253" s="71"/>
      <c r="J253" s="71" t="str">
        <f t="shared" si="65"/>
        <v/>
      </c>
      <c r="K253" s="14"/>
      <c r="L253" s="15"/>
      <c r="M253">
        <f t="shared" si="66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60"/>
        <v/>
      </c>
      <c r="C254" s="69" t="str">
        <f t="shared" si="67"/>
        <v/>
      </c>
      <c r="D254" s="73" t="str">
        <f t="shared" si="61"/>
        <v/>
      </c>
      <c r="E254" s="73" t="str">
        <f t="shared" si="62"/>
        <v/>
      </c>
      <c r="F254" s="73" t="str">
        <f t="shared" si="63"/>
        <v/>
      </c>
      <c r="G254" s="73" t="str">
        <f t="shared" si="64"/>
        <v/>
      </c>
      <c r="H254" s="73" t="str">
        <f>IF(M254=0,"",1+COUNTIF(会員コール!$A$1:$A$198,M254))</f>
        <v/>
      </c>
      <c r="I254" s="74"/>
      <c r="J254" s="74" t="str">
        <f t="shared" si="65"/>
        <v/>
      </c>
      <c r="K254" s="14"/>
      <c r="L254" s="15"/>
      <c r="M254">
        <f t="shared" si="66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60"/>
        <v/>
      </c>
      <c r="C255" s="69" t="str">
        <f t="shared" si="67"/>
        <v/>
      </c>
      <c r="D255" s="70" t="str">
        <f t="shared" si="61"/>
        <v/>
      </c>
      <c r="E255" s="70" t="str">
        <f t="shared" si="62"/>
        <v/>
      </c>
      <c r="F255" s="70" t="str">
        <f t="shared" si="63"/>
        <v/>
      </c>
      <c r="G255" s="70" t="str">
        <f t="shared" si="64"/>
        <v/>
      </c>
      <c r="H255" s="70" t="str">
        <f>IF(M255=0,"",1+COUNTIF(会員コール!$A$1:$A$198,M255))</f>
        <v/>
      </c>
      <c r="I255" s="71"/>
      <c r="J255" s="71" t="str">
        <f t="shared" si="65"/>
        <v/>
      </c>
      <c r="K255" s="14"/>
      <c r="L255" s="15"/>
      <c r="M255">
        <f t="shared" si="66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60"/>
        <v/>
      </c>
      <c r="C256" s="69" t="str">
        <f t="shared" si="67"/>
        <v/>
      </c>
      <c r="D256" s="73" t="str">
        <f t="shared" si="61"/>
        <v/>
      </c>
      <c r="E256" s="73" t="str">
        <f t="shared" si="62"/>
        <v/>
      </c>
      <c r="F256" s="73" t="str">
        <f t="shared" si="63"/>
        <v/>
      </c>
      <c r="G256" s="73" t="str">
        <f t="shared" si="64"/>
        <v/>
      </c>
      <c r="H256" s="73" t="str">
        <f>IF(M256=0,"",1+COUNTIF(会員コール!$A$1:$A$198,M256))</f>
        <v/>
      </c>
      <c r="I256" s="74"/>
      <c r="J256" s="74" t="str">
        <f t="shared" si="65"/>
        <v/>
      </c>
      <c r="K256" s="14"/>
      <c r="L256" s="15"/>
      <c r="M256">
        <f t="shared" si="66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ref="B257:B274" si="68">IF(O257="","",O257)</f>
        <v/>
      </c>
      <c r="C257" s="69" t="str">
        <f t="shared" si="67"/>
        <v/>
      </c>
      <c r="D257" s="70" t="str">
        <f t="shared" ref="D257:D274" si="69">IF(N257="","",N257)</f>
        <v/>
      </c>
      <c r="E257" s="70" t="str">
        <f t="shared" ref="E257:E274" si="70">IF(Q257="","",Q257)</f>
        <v/>
      </c>
      <c r="F257" s="70" t="str">
        <f t="shared" ref="F257:F274" si="71">IF(R257="","",R257)</f>
        <v/>
      </c>
      <c r="G257" s="70" t="str">
        <f t="shared" ref="G257:G274" si="72">IF(H257="","",IF(H257=1,"","M"))</f>
        <v/>
      </c>
      <c r="H257" s="70" t="str">
        <f>IF(M257=0,"",1+COUNTIF(会員コール!$A$1:$A$198,M257))</f>
        <v/>
      </c>
      <c r="I257" s="71"/>
      <c r="J257" s="71" t="str">
        <f t="shared" ref="J257:J274" si="73">IF(T257="","",T257)</f>
        <v/>
      </c>
      <c r="K257" s="14"/>
      <c r="L257" s="15"/>
      <c r="M257">
        <f t="shared" ref="M257:M274" si="74">IF(MID(N257,6,1)="/",LEFT(N257,5),IF(MID(N257,7,1)="/",LEFT(N257,6),N257))</f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68"/>
        <v/>
      </c>
      <c r="C258" s="69" t="str">
        <f t="shared" si="67"/>
        <v/>
      </c>
      <c r="D258" s="73" t="str">
        <f t="shared" si="69"/>
        <v/>
      </c>
      <c r="E258" s="73" t="str">
        <f t="shared" si="70"/>
        <v/>
      </c>
      <c r="F258" s="73" t="str">
        <f t="shared" si="71"/>
        <v/>
      </c>
      <c r="G258" s="73" t="str">
        <f t="shared" si="72"/>
        <v/>
      </c>
      <c r="H258" s="73" t="str">
        <f>IF(M258=0,"",1+COUNTIF(会員コール!$A$1:$A$198,M258))</f>
        <v/>
      </c>
      <c r="I258" s="74"/>
      <c r="J258" s="74" t="str">
        <f t="shared" si="73"/>
        <v/>
      </c>
      <c r="K258" s="14"/>
      <c r="L258" s="15"/>
      <c r="M258">
        <f t="shared" si="74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68"/>
        <v/>
      </c>
      <c r="C259" s="69" t="str">
        <f t="shared" si="67"/>
        <v/>
      </c>
      <c r="D259" s="70" t="str">
        <f t="shared" si="69"/>
        <v/>
      </c>
      <c r="E259" s="70" t="str">
        <f t="shared" si="70"/>
        <v/>
      </c>
      <c r="F259" s="70" t="str">
        <f t="shared" si="71"/>
        <v/>
      </c>
      <c r="G259" s="70" t="str">
        <f t="shared" si="72"/>
        <v/>
      </c>
      <c r="H259" s="70" t="str">
        <f>IF(M259=0,"",1+COUNTIF(会員コール!$A$1:$A$198,M259))</f>
        <v/>
      </c>
      <c r="I259" s="71"/>
      <c r="J259" s="71" t="str">
        <f t="shared" si="73"/>
        <v/>
      </c>
      <c r="K259" s="14"/>
      <c r="L259" s="15"/>
      <c r="M259">
        <f t="shared" si="74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68"/>
        <v/>
      </c>
      <c r="C260" s="69" t="str">
        <f t="shared" si="67"/>
        <v/>
      </c>
      <c r="D260" s="73" t="str">
        <f t="shared" si="69"/>
        <v/>
      </c>
      <c r="E260" s="73" t="str">
        <f t="shared" si="70"/>
        <v/>
      </c>
      <c r="F260" s="73" t="str">
        <f t="shared" si="71"/>
        <v/>
      </c>
      <c r="G260" s="73" t="str">
        <f t="shared" si="72"/>
        <v/>
      </c>
      <c r="H260" s="73" t="str">
        <f>IF(M260=0,"",1+COUNTIF(会員コール!$A$1:$A$198,M260))</f>
        <v/>
      </c>
      <c r="I260" s="74"/>
      <c r="J260" s="74" t="str">
        <f t="shared" si="73"/>
        <v/>
      </c>
      <c r="K260" s="14"/>
      <c r="L260" s="15"/>
      <c r="M260">
        <f t="shared" si="74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68"/>
        <v/>
      </c>
      <c r="C261" s="69" t="str">
        <f t="shared" si="67"/>
        <v/>
      </c>
      <c r="D261" s="70" t="str">
        <f t="shared" si="69"/>
        <v/>
      </c>
      <c r="E261" s="70" t="str">
        <f t="shared" si="70"/>
        <v/>
      </c>
      <c r="F261" s="70" t="str">
        <f t="shared" si="71"/>
        <v/>
      </c>
      <c r="G261" s="70" t="str">
        <f t="shared" si="72"/>
        <v/>
      </c>
      <c r="H261" s="70" t="str">
        <f>IF(M261=0,"",1+COUNTIF(会員コール!$A$1:$A$198,M261))</f>
        <v/>
      </c>
      <c r="I261" s="71"/>
      <c r="J261" s="71" t="str">
        <f t="shared" si="73"/>
        <v/>
      </c>
      <c r="K261" s="14"/>
      <c r="L261" s="15"/>
      <c r="M261">
        <f t="shared" si="74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68"/>
        <v/>
      </c>
      <c r="C262" s="69" t="str">
        <f t="shared" si="67"/>
        <v/>
      </c>
      <c r="D262" s="73" t="str">
        <f t="shared" si="69"/>
        <v/>
      </c>
      <c r="E262" s="73" t="str">
        <f t="shared" si="70"/>
        <v/>
      </c>
      <c r="F262" s="73" t="str">
        <f t="shared" si="71"/>
        <v/>
      </c>
      <c r="G262" s="73" t="str">
        <f t="shared" si="72"/>
        <v/>
      </c>
      <c r="H262" s="73" t="str">
        <f>IF(M262=0,"",1+COUNTIF(会員コール!$A$1:$A$198,M262))</f>
        <v/>
      </c>
      <c r="I262" s="74"/>
      <c r="J262" s="74" t="str">
        <f t="shared" si="73"/>
        <v/>
      </c>
      <c r="K262" s="14"/>
      <c r="L262" s="15"/>
      <c r="M262">
        <f t="shared" si="74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68"/>
        <v/>
      </c>
      <c r="C263" s="69" t="str">
        <f t="shared" si="67"/>
        <v/>
      </c>
      <c r="D263" s="70" t="str">
        <f t="shared" si="69"/>
        <v/>
      </c>
      <c r="E263" s="70" t="str">
        <f t="shared" si="70"/>
        <v/>
      </c>
      <c r="F263" s="70" t="str">
        <f t="shared" si="71"/>
        <v/>
      </c>
      <c r="G263" s="70" t="str">
        <f t="shared" si="72"/>
        <v/>
      </c>
      <c r="H263" s="70" t="str">
        <f>IF(M263=0,"",1+COUNTIF(会員コール!$A$1:$A$198,M263))</f>
        <v/>
      </c>
      <c r="I263" s="71"/>
      <c r="J263" s="71" t="str">
        <f t="shared" si="73"/>
        <v/>
      </c>
      <c r="K263" s="14"/>
      <c r="L263" s="15"/>
      <c r="M263">
        <f t="shared" si="74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68"/>
        <v/>
      </c>
      <c r="C264" s="69" t="str">
        <f t="shared" si="67"/>
        <v/>
      </c>
      <c r="D264" s="73" t="str">
        <f t="shared" si="69"/>
        <v/>
      </c>
      <c r="E264" s="73" t="str">
        <f t="shared" si="70"/>
        <v/>
      </c>
      <c r="F264" s="73" t="str">
        <f t="shared" si="71"/>
        <v/>
      </c>
      <c r="G264" s="73" t="str">
        <f t="shared" si="72"/>
        <v/>
      </c>
      <c r="H264" s="73" t="str">
        <f>IF(M264=0,"",1+COUNTIF(会員コール!$A$1:$A$198,M264))</f>
        <v/>
      </c>
      <c r="I264" s="74"/>
      <c r="J264" s="74" t="str">
        <f t="shared" si="73"/>
        <v/>
      </c>
      <c r="K264" s="14"/>
      <c r="L264" s="15"/>
      <c r="M264">
        <f t="shared" si="74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68"/>
        <v/>
      </c>
      <c r="C265" s="69" t="str">
        <f t="shared" si="67"/>
        <v/>
      </c>
      <c r="D265" s="70" t="str">
        <f t="shared" si="69"/>
        <v/>
      </c>
      <c r="E265" s="70" t="str">
        <f t="shared" si="70"/>
        <v/>
      </c>
      <c r="F265" s="70" t="str">
        <f t="shared" si="71"/>
        <v/>
      </c>
      <c r="G265" s="70" t="str">
        <f t="shared" si="72"/>
        <v/>
      </c>
      <c r="H265" s="70" t="str">
        <f>IF(M265=0,"",1+COUNTIF(会員コール!$A$1:$A$198,M265))</f>
        <v/>
      </c>
      <c r="I265" s="71"/>
      <c r="J265" s="71" t="str">
        <f t="shared" si="73"/>
        <v/>
      </c>
      <c r="K265" s="14"/>
      <c r="L265" s="15"/>
      <c r="M265">
        <f t="shared" si="74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68"/>
        <v/>
      </c>
      <c r="C266" s="69" t="str">
        <f t="shared" si="67"/>
        <v/>
      </c>
      <c r="D266" s="70" t="str">
        <f t="shared" si="69"/>
        <v/>
      </c>
      <c r="E266" s="70" t="str">
        <f t="shared" si="70"/>
        <v/>
      </c>
      <c r="F266" s="70" t="str">
        <f t="shared" si="71"/>
        <v/>
      </c>
      <c r="G266" s="70" t="str">
        <f t="shared" si="72"/>
        <v/>
      </c>
      <c r="H266" s="70" t="str">
        <f>IF(M266=0,"",1+COUNTIF(会員コール!$A$1:$A$198,M266))</f>
        <v/>
      </c>
      <c r="I266" s="71"/>
      <c r="J266" s="71" t="str">
        <f t="shared" si="73"/>
        <v/>
      </c>
      <c r="K266" s="14"/>
      <c r="L266" s="15"/>
      <c r="M266">
        <f t="shared" si="74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68"/>
        <v/>
      </c>
      <c r="C267" s="69" t="str">
        <f t="shared" si="67"/>
        <v/>
      </c>
      <c r="D267" s="73" t="str">
        <f t="shared" si="69"/>
        <v/>
      </c>
      <c r="E267" s="73" t="str">
        <f t="shared" si="70"/>
        <v/>
      </c>
      <c r="F267" s="73" t="str">
        <f t="shared" si="71"/>
        <v/>
      </c>
      <c r="G267" s="73" t="str">
        <f t="shared" si="72"/>
        <v/>
      </c>
      <c r="H267" s="73" t="str">
        <f>IF(M267=0,"",1+COUNTIF(会員コール!$A$1:$A$198,M267))</f>
        <v/>
      </c>
      <c r="I267" s="74"/>
      <c r="J267" s="74" t="str">
        <f t="shared" si="73"/>
        <v/>
      </c>
      <c r="K267" s="14"/>
      <c r="L267" s="15"/>
      <c r="M267">
        <f t="shared" si="74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68"/>
        <v/>
      </c>
      <c r="C268" s="69" t="str">
        <f t="shared" si="67"/>
        <v/>
      </c>
      <c r="D268" s="70" t="str">
        <f t="shared" si="69"/>
        <v/>
      </c>
      <c r="E268" s="70" t="str">
        <f t="shared" si="70"/>
        <v/>
      </c>
      <c r="F268" s="70" t="str">
        <f t="shared" si="71"/>
        <v/>
      </c>
      <c r="G268" s="70" t="str">
        <f t="shared" si="72"/>
        <v/>
      </c>
      <c r="H268" s="70" t="str">
        <f>IF(M268=0,"",1+COUNTIF(会員コール!$A$1:$A$198,M268))</f>
        <v/>
      </c>
      <c r="I268" s="71"/>
      <c r="J268" s="71" t="str">
        <f t="shared" si="73"/>
        <v/>
      </c>
      <c r="K268" s="14"/>
      <c r="L268" s="15"/>
      <c r="M268">
        <f t="shared" si="74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68"/>
        <v/>
      </c>
      <c r="C269" s="69" t="str">
        <f t="shared" si="67"/>
        <v/>
      </c>
      <c r="D269" s="73" t="str">
        <f t="shared" si="69"/>
        <v/>
      </c>
      <c r="E269" s="73" t="str">
        <f t="shared" si="70"/>
        <v/>
      </c>
      <c r="F269" s="73" t="str">
        <f t="shared" si="71"/>
        <v/>
      </c>
      <c r="G269" s="73" t="str">
        <f t="shared" si="72"/>
        <v/>
      </c>
      <c r="H269" s="73" t="str">
        <f>IF(M269=0,"",1+COUNTIF(会員コール!$A$1:$A$198,M269))</f>
        <v/>
      </c>
      <c r="I269" s="74"/>
      <c r="J269" s="74" t="str">
        <f t="shared" si="73"/>
        <v/>
      </c>
      <c r="K269" s="14"/>
      <c r="L269" s="15"/>
      <c r="M269">
        <f t="shared" si="74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68"/>
        <v/>
      </c>
      <c r="C270" s="69" t="str">
        <f t="shared" si="67"/>
        <v/>
      </c>
      <c r="D270" s="70" t="str">
        <f t="shared" si="69"/>
        <v/>
      </c>
      <c r="E270" s="70" t="str">
        <f t="shared" si="70"/>
        <v/>
      </c>
      <c r="F270" s="70" t="str">
        <f t="shared" si="71"/>
        <v/>
      </c>
      <c r="G270" s="70" t="str">
        <f t="shared" si="72"/>
        <v/>
      </c>
      <c r="H270" s="70" t="str">
        <f>IF(M270=0,"",1+COUNTIF(会員コール!$A$1:$A$198,M270))</f>
        <v/>
      </c>
      <c r="I270" s="71"/>
      <c r="J270" s="71" t="str">
        <f t="shared" si="73"/>
        <v/>
      </c>
      <c r="K270" s="14"/>
      <c r="L270" s="15"/>
      <c r="M270">
        <f t="shared" si="74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68"/>
        <v/>
      </c>
      <c r="C271" s="69" t="str">
        <f t="shared" si="67"/>
        <v/>
      </c>
      <c r="D271" s="73" t="str">
        <f t="shared" si="69"/>
        <v/>
      </c>
      <c r="E271" s="73" t="str">
        <f t="shared" si="70"/>
        <v/>
      </c>
      <c r="F271" s="73" t="str">
        <f t="shared" si="71"/>
        <v/>
      </c>
      <c r="G271" s="73" t="str">
        <f t="shared" si="72"/>
        <v/>
      </c>
      <c r="H271" s="73" t="str">
        <f>IF(M271=0,"",1+COUNTIF(会員コール!$A$1:$A$198,M271))</f>
        <v/>
      </c>
      <c r="I271" s="74"/>
      <c r="J271" s="74" t="str">
        <f t="shared" si="73"/>
        <v/>
      </c>
      <c r="K271" s="14"/>
      <c r="L271" s="15"/>
      <c r="M271">
        <f t="shared" si="74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68"/>
        <v/>
      </c>
      <c r="C272" s="69" t="str">
        <f t="shared" si="67"/>
        <v/>
      </c>
      <c r="D272" s="70" t="str">
        <f t="shared" si="69"/>
        <v/>
      </c>
      <c r="E272" s="70" t="str">
        <f t="shared" si="70"/>
        <v/>
      </c>
      <c r="F272" s="70" t="str">
        <f t="shared" si="71"/>
        <v/>
      </c>
      <c r="G272" s="70" t="str">
        <f t="shared" si="72"/>
        <v/>
      </c>
      <c r="H272" s="70" t="str">
        <f>IF(M272=0,"",1+COUNTIF(会員コール!$A$1:$A$198,M272))</f>
        <v/>
      </c>
      <c r="I272" s="71"/>
      <c r="J272" s="71" t="str">
        <f t="shared" si="73"/>
        <v/>
      </c>
      <c r="K272" s="14"/>
      <c r="L272" s="15"/>
      <c r="M272">
        <f t="shared" si="74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68"/>
        <v/>
      </c>
      <c r="C273" s="69" t="str">
        <f t="shared" si="67"/>
        <v/>
      </c>
      <c r="D273" s="70" t="str">
        <f t="shared" si="69"/>
        <v/>
      </c>
      <c r="E273" s="70" t="str">
        <f t="shared" si="70"/>
        <v/>
      </c>
      <c r="F273" s="70" t="str">
        <f t="shared" si="71"/>
        <v/>
      </c>
      <c r="G273" s="70" t="str">
        <f t="shared" si="72"/>
        <v/>
      </c>
      <c r="H273" s="70" t="str">
        <f>IF(M273=0,"",1+COUNTIF(会員コール!$A$1:$A$198,M273))</f>
        <v/>
      </c>
      <c r="I273" s="71"/>
      <c r="J273" s="71" t="str">
        <f t="shared" si="73"/>
        <v/>
      </c>
      <c r="K273" s="14"/>
      <c r="L273" s="15"/>
      <c r="M273">
        <f t="shared" si="74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68"/>
        <v/>
      </c>
      <c r="C274" s="76" t="str">
        <f>IF(P274="","",LEFT(P274,6))</f>
        <v/>
      </c>
      <c r="D274" s="77" t="str">
        <f t="shared" si="69"/>
        <v/>
      </c>
      <c r="E274" s="77" t="str">
        <f t="shared" si="70"/>
        <v/>
      </c>
      <c r="F274" s="77" t="str">
        <f t="shared" si="71"/>
        <v/>
      </c>
      <c r="G274" s="77" t="str">
        <f t="shared" si="72"/>
        <v/>
      </c>
      <c r="H274" s="77" t="str">
        <f>IF(M274=0,"",1+COUNTIF(会員コール!$A$1:$A$198,M274))</f>
        <v/>
      </c>
      <c r="I274" s="78"/>
      <c r="J274" s="78" t="str">
        <f t="shared" si="73"/>
        <v/>
      </c>
      <c r="K274" s="14"/>
      <c r="L274" s="15"/>
      <c r="M274">
        <f t="shared" si="74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196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220</v>
      </c>
      <c r="C277" s="170"/>
      <c r="D277" s="47" t="str">
        <f>基本データ入力!$B$8</f>
        <v>JA1QRZ</v>
      </c>
      <c r="E277" s="52" t="s">
        <v>221</v>
      </c>
      <c r="F277" s="47" t="s">
        <v>288</v>
      </c>
      <c r="G277" s="171" t="s">
        <v>222</v>
      </c>
      <c r="H277" s="171"/>
      <c r="I277" s="171"/>
      <c r="J277" s="53" t="s">
        <v>380</v>
      </c>
      <c r="K277" s="10"/>
      <c r="N277" s="9"/>
      <c r="V277" s="11"/>
      <c r="W277" s="12"/>
    </row>
    <row r="278" spans="1:28" ht="15" customHeight="1">
      <c r="B278" s="18" t="s">
        <v>224</v>
      </c>
      <c r="C278" s="91" t="s">
        <v>411</v>
      </c>
      <c r="D278" s="18" t="s">
        <v>225</v>
      </c>
      <c r="E278" s="172" t="s">
        <v>226</v>
      </c>
      <c r="F278" s="172"/>
      <c r="G278" s="18" t="s">
        <v>227</v>
      </c>
      <c r="H278" s="17" t="s">
        <v>228</v>
      </c>
      <c r="I278" s="18" t="s">
        <v>229</v>
      </c>
      <c r="J278" s="18" t="s">
        <v>230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11" si="75">IF(O280="","",O280)</f>
        <v/>
      </c>
      <c r="C280" s="65" t="str">
        <f>IF(P280="","",LEFT(P280,6))</f>
        <v/>
      </c>
      <c r="D280" s="66" t="str">
        <f t="shared" ref="D280:D311" si="76">IF(N280="","",N280)</f>
        <v/>
      </c>
      <c r="E280" s="66" t="str">
        <f t="shared" ref="E280:E311" si="77">IF(Q280="","",Q280)</f>
        <v/>
      </c>
      <c r="F280" s="66" t="str">
        <f t="shared" ref="F280:F311" si="78">IF(R280="","",R280)</f>
        <v/>
      </c>
      <c r="G280" s="66" t="str">
        <f t="shared" ref="G280:G311" si="79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11" si="80">IF(T280="","",T280)</f>
        <v/>
      </c>
      <c r="K280" s="14"/>
      <c r="L280" s="49"/>
      <c r="M280">
        <f t="shared" ref="M280:M311" si="81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75"/>
        <v/>
      </c>
      <c r="C281" s="69" t="str">
        <f>IF(P281="","",LEFT(P281,6))</f>
        <v/>
      </c>
      <c r="D281" s="70" t="str">
        <f t="shared" si="76"/>
        <v/>
      </c>
      <c r="E281" s="70" t="str">
        <f t="shared" si="77"/>
        <v/>
      </c>
      <c r="F281" s="70" t="str">
        <f t="shared" si="78"/>
        <v/>
      </c>
      <c r="G281" s="70" t="str">
        <f t="shared" si="79"/>
        <v/>
      </c>
      <c r="H281" s="70" t="str">
        <f>IF(M281=0,"",1+COUNTIF(会員コール!$A$1:$A$198,M281))</f>
        <v/>
      </c>
      <c r="I281" s="71"/>
      <c r="J281" s="71" t="str">
        <f t="shared" si="80"/>
        <v/>
      </c>
      <c r="K281" s="14"/>
      <c r="L281" s="49"/>
      <c r="M281">
        <f t="shared" si="81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75"/>
        <v/>
      </c>
      <c r="C282" s="69" t="str">
        <f t="shared" ref="C282:C328" si="82">IF(P282="","",LEFT(P282,6))</f>
        <v/>
      </c>
      <c r="D282" s="70" t="str">
        <f t="shared" si="76"/>
        <v/>
      </c>
      <c r="E282" s="70" t="str">
        <f t="shared" si="77"/>
        <v/>
      </c>
      <c r="F282" s="70" t="str">
        <f t="shared" si="78"/>
        <v/>
      </c>
      <c r="G282" s="70" t="str">
        <f t="shared" si="79"/>
        <v/>
      </c>
      <c r="H282" s="70" t="str">
        <f>IF(M282=0,"",1+COUNTIF(会員コール!$A$1:$A$198,M282))</f>
        <v/>
      </c>
      <c r="I282" s="71"/>
      <c r="J282" s="71" t="str">
        <f t="shared" si="80"/>
        <v/>
      </c>
      <c r="K282" s="14"/>
      <c r="L282" s="49"/>
      <c r="M282">
        <f t="shared" si="81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75"/>
        <v/>
      </c>
      <c r="C283" s="69" t="str">
        <f t="shared" si="82"/>
        <v/>
      </c>
      <c r="D283" s="70" t="str">
        <f t="shared" si="76"/>
        <v/>
      </c>
      <c r="E283" s="70" t="str">
        <f t="shared" si="77"/>
        <v/>
      </c>
      <c r="F283" s="70" t="str">
        <f t="shared" si="78"/>
        <v/>
      </c>
      <c r="G283" s="70" t="str">
        <f t="shared" si="79"/>
        <v/>
      </c>
      <c r="H283" s="70" t="str">
        <f>IF(M283=0,"",1+COUNTIF(会員コール!$A$1:$A$198,M283))</f>
        <v/>
      </c>
      <c r="I283" s="71"/>
      <c r="J283" s="71" t="str">
        <f t="shared" si="80"/>
        <v/>
      </c>
      <c r="K283" s="14"/>
      <c r="L283" s="49"/>
      <c r="M283">
        <f t="shared" si="81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75"/>
        <v/>
      </c>
      <c r="C284" s="69" t="str">
        <f t="shared" si="82"/>
        <v/>
      </c>
      <c r="D284" s="70" t="str">
        <f t="shared" si="76"/>
        <v/>
      </c>
      <c r="E284" s="70" t="str">
        <f t="shared" si="77"/>
        <v/>
      </c>
      <c r="F284" s="70" t="str">
        <f t="shared" si="78"/>
        <v/>
      </c>
      <c r="G284" s="70" t="str">
        <f t="shared" si="79"/>
        <v/>
      </c>
      <c r="H284" s="70" t="str">
        <f>IF(M284=0,"",1+COUNTIF(会員コール!$A$1:$A$198,M284))</f>
        <v/>
      </c>
      <c r="I284" s="71"/>
      <c r="J284" s="71" t="str">
        <f t="shared" si="80"/>
        <v/>
      </c>
      <c r="K284" s="14"/>
      <c r="L284" s="49"/>
      <c r="M284">
        <f t="shared" si="81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75"/>
        <v/>
      </c>
      <c r="C285" s="69" t="str">
        <f t="shared" si="82"/>
        <v/>
      </c>
      <c r="D285" s="70" t="str">
        <f t="shared" si="76"/>
        <v/>
      </c>
      <c r="E285" s="70" t="str">
        <f t="shared" si="77"/>
        <v/>
      </c>
      <c r="F285" s="70" t="str">
        <f t="shared" si="78"/>
        <v/>
      </c>
      <c r="G285" s="70" t="str">
        <f t="shared" si="79"/>
        <v/>
      </c>
      <c r="H285" s="70" t="str">
        <f>IF(M285=0,"",1+COUNTIF(会員コール!$A$1:$A$198,M285))</f>
        <v/>
      </c>
      <c r="I285" s="71"/>
      <c r="J285" s="71" t="str">
        <f t="shared" si="80"/>
        <v/>
      </c>
      <c r="K285" s="14"/>
      <c r="L285" s="49"/>
      <c r="M285">
        <f t="shared" si="81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75"/>
        <v/>
      </c>
      <c r="C286" s="69" t="str">
        <f t="shared" si="82"/>
        <v/>
      </c>
      <c r="D286" s="70" t="str">
        <f t="shared" si="76"/>
        <v/>
      </c>
      <c r="E286" s="70" t="str">
        <f t="shared" si="77"/>
        <v/>
      </c>
      <c r="F286" s="70" t="str">
        <f t="shared" si="78"/>
        <v/>
      </c>
      <c r="G286" s="70" t="str">
        <f t="shared" si="79"/>
        <v/>
      </c>
      <c r="H286" s="70" t="str">
        <f>IF(M286=0,"",1+COUNTIF(会員コール!$A$1:$A$198,M286))</f>
        <v/>
      </c>
      <c r="I286" s="71"/>
      <c r="J286" s="71" t="str">
        <f t="shared" si="80"/>
        <v/>
      </c>
      <c r="K286" s="14"/>
      <c r="L286" s="49"/>
      <c r="M286">
        <f t="shared" si="81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75"/>
        <v/>
      </c>
      <c r="C287" s="69" t="str">
        <f t="shared" si="82"/>
        <v/>
      </c>
      <c r="D287" s="70" t="str">
        <f t="shared" si="76"/>
        <v/>
      </c>
      <c r="E287" s="70" t="str">
        <f t="shared" si="77"/>
        <v/>
      </c>
      <c r="F287" s="70" t="str">
        <f t="shared" si="78"/>
        <v/>
      </c>
      <c r="G287" s="70" t="str">
        <f t="shared" si="79"/>
        <v/>
      </c>
      <c r="H287" s="70" t="str">
        <f>IF(M287=0,"",1+COUNTIF(会員コール!$A$1:$A$198,M287))</f>
        <v/>
      </c>
      <c r="I287" s="71"/>
      <c r="J287" s="71" t="str">
        <f t="shared" si="80"/>
        <v/>
      </c>
      <c r="K287" s="14"/>
      <c r="L287" s="49"/>
      <c r="M287">
        <f t="shared" si="81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75"/>
        <v/>
      </c>
      <c r="C288" s="69" t="str">
        <f t="shared" si="82"/>
        <v/>
      </c>
      <c r="D288" s="70" t="str">
        <f t="shared" si="76"/>
        <v/>
      </c>
      <c r="E288" s="70" t="str">
        <f t="shared" si="77"/>
        <v/>
      </c>
      <c r="F288" s="70" t="str">
        <f t="shared" si="78"/>
        <v/>
      </c>
      <c r="G288" s="70" t="str">
        <f t="shared" si="79"/>
        <v/>
      </c>
      <c r="H288" s="70" t="str">
        <f>IF(M288=0,"",1+COUNTIF(会員コール!$A$1:$A$198,M288))</f>
        <v/>
      </c>
      <c r="I288" s="71"/>
      <c r="J288" s="71" t="str">
        <f t="shared" si="80"/>
        <v/>
      </c>
      <c r="K288" s="14"/>
      <c r="L288" s="49"/>
      <c r="M288">
        <f t="shared" si="81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75"/>
        <v/>
      </c>
      <c r="C289" s="69" t="str">
        <f t="shared" si="82"/>
        <v/>
      </c>
      <c r="D289" s="70" t="str">
        <f t="shared" si="76"/>
        <v/>
      </c>
      <c r="E289" s="70" t="str">
        <f t="shared" si="77"/>
        <v/>
      </c>
      <c r="F289" s="70" t="str">
        <f t="shared" si="78"/>
        <v/>
      </c>
      <c r="G289" s="70" t="str">
        <f t="shared" si="79"/>
        <v/>
      </c>
      <c r="H289" s="70" t="str">
        <f>IF(M289=0,"",1+COUNTIF(会員コール!$A$1:$A$198,M289))</f>
        <v/>
      </c>
      <c r="I289" s="71"/>
      <c r="J289" s="71" t="str">
        <f t="shared" si="80"/>
        <v/>
      </c>
      <c r="K289" s="14"/>
      <c r="L289" s="49"/>
      <c r="M289">
        <f t="shared" si="81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75"/>
        <v/>
      </c>
      <c r="C290" s="69" t="str">
        <f t="shared" si="82"/>
        <v/>
      </c>
      <c r="D290" s="70" t="str">
        <f t="shared" si="76"/>
        <v/>
      </c>
      <c r="E290" s="70" t="str">
        <f t="shared" si="77"/>
        <v/>
      </c>
      <c r="F290" s="70" t="str">
        <f t="shared" si="78"/>
        <v/>
      </c>
      <c r="G290" s="70" t="str">
        <f t="shared" si="79"/>
        <v/>
      </c>
      <c r="H290" s="70" t="str">
        <f>IF(M290=0,"",1+COUNTIF(会員コール!$A$1:$A$198,M290))</f>
        <v/>
      </c>
      <c r="I290" s="71"/>
      <c r="J290" s="71" t="str">
        <f t="shared" si="80"/>
        <v/>
      </c>
      <c r="K290" s="14"/>
      <c r="L290" s="49"/>
      <c r="M290">
        <f t="shared" si="81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75"/>
        <v/>
      </c>
      <c r="C291" s="69" t="str">
        <f t="shared" si="82"/>
        <v/>
      </c>
      <c r="D291" s="70" t="str">
        <f t="shared" si="76"/>
        <v/>
      </c>
      <c r="E291" s="70" t="str">
        <f t="shared" si="77"/>
        <v/>
      </c>
      <c r="F291" s="70" t="str">
        <f t="shared" si="78"/>
        <v/>
      </c>
      <c r="G291" s="70" t="str">
        <f t="shared" si="79"/>
        <v/>
      </c>
      <c r="H291" s="70" t="str">
        <f>IF(M291=0,"",1+COUNTIF(会員コール!$A$1:$A$198,M291))</f>
        <v/>
      </c>
      <c r="I291" s="71"/>
      <c r="J291" s="71" t="str">
        <f t="shared" si="80"/>
        <v/>
      </c>
      <c r="K291" s="14"/>
      <c r="L291" s="49"/>
      <c r="M291">
        <f t="shared" si="81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75"/>
        <v/>
      </c>
      <c r="C292" s="69" t="str">
        <f t="shared" si="82"/>
        <v/>
      </c>
      <c r="D292" s="70" t="str">
        <f t="shared" si="76"/>
        <v/>
      </c>
      <c r="E292" s="70" t="str">
        <f t="shared" si="77"/>
        <v/>
      </c>
      <c r="F292" s="70" t="str">
        <f t="shared" si="78"/>
        <v/>
      </c>
      <c r="G292" s="70" t="str">
        <f t="shared" si="79"/>
        <v/>
      </c>
      <c r="H292" s="70" t="str">
        <f>IF(M292=0,"",1+COUNTIF(会員コール!$A$1:$A$198,M292))</f>
        <v/>
      </c>
      <c r="I292" s="71"/>
      <c r="J292" s="71" t="str">
        <f t="shared" si="80"/>
        <v/>
      </c>
      <c r="K292" s="14"/>
      <c r="L292" s="49"/>
      <c r="M292">
        <f t="shared" si="81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75"/>
        <v/>
      </c>
      <c r="C293" s="69" t="str">
        <f t="shared" si="82"/>
        <v/>
      </c>
      <c r="D293" s="70" t="str">
        <f t="shared" si="76"/>
        <v/>
      </c>
      <c r="E293" s="70" t="str">
        <f t="shared" si="77"/>
        <v/>
      </c>
      <c r="F293" s="70" t="str">
        <f t="shared" si="78"/>
        <v/>
      </c>
      <c r="G293" s="70" t="str">
        <f t="shared" si="79"/>
        <v/>
      </c>
      <c r="H293" s="70" t="str">
        <f>IF(M293=0,"",1+COUNTIF(会員コール!$A$1:$A$198,M293))</f>
        <v/>
      </c>
      <c r="I293" s="71"/>
      <c r="J293" s="71" t="str">
        <f t="shared" si="80"/>
        <v/>
      </c>
      <c r="K293" s="14"/>
      <c r="L293" s="49"/>
      <c r="M293">
        <f t="shared" si="81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75"/>
        <v/>
      </c>
      <c r="C294" s="69" t="str">
        <f t="shared" si="82"/>
        <v/>
      </c>
      <c r="D294" s="70" t="str">
        <f t="shared" si="76"/>
        <v/>
      </c>
      <c r="E294" s="70" t="str">
        <f t="shared" si="77"/>
        <v/>
      </c>
      <c r="F294" s="70" t="str">
        <f t="shared" si="78"/>
        <v/>
      </c>
      <c r="G294" s="70" t="str">
        <f t="shared" si="79"/>
        <v/>
      </c>
      <c r="H294" s="70" t="str">
        <f>IF(M294=0,"",1+COUNTIF(会員コール!$A$1:$A$198,M294))</f>
        <v/>
      </c>
      <c r="I294" s="71"/>
      <c r="J294" s="71" t="str">
        <f t="shared" si="80"/>
        <v/>
      </c>
      <c r="K294" s="14"/>
      <c r="L294" s="49"/>
      <c r="M294">
        <f t="shared" si="81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75"/>
        <v/>
      </c>
      <c r="C295" s="69" t="str">
        <f t="shared" si="82"/>
        <v/>
      </c>
      <c r="D295" s="70" t="str">
        <f t="shared" si="76"/>
        <v/>
      </c>
      <c r="E295" s="70" t="str">
        <f t="shared" si="77"/>
        <v/>
      </c>
      <c r="F295" s="70" t="str">
        <f t="shared" si="78"/>
        <v/>
      </c>
      <c r="G295" s="70" t="str">
        <f t="shared" si="79"/>
        <v/>
      </c>
      <c r="H295" s="70" t="str">
        <f>IF(M295=0,"",1+COUNTIF(会員コール!$A$1:$A$198,M295))</f>
        <v/>
      </c>
      <c r="I295" s="71"/>
      <c r="J295" s="71" t="str">
        <f t="shared" si="80"/>
        <v/>
      </c>
      <c r="K295" s="14"/>
      <c r="L295" s="49"/>
      <c r="M295">
        <f t="shared" si="81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75"/>
        <v/>
      </c>
      <c r="C296" s="69" t="str">
        <f t="shared" si="82"/>
        <v/>
      </c>
      <c r="D296" s="70" t="str">
        <f t="shared" si="76"/>
        <v/>
      </c>
      <c r="E296" s="70" t="str">
        <f t="shared" si="77"/>
        <v/>
      </c>
      <c r="F296" s="70" t="str">
        <f t="shared" si="78"/>
        <v/>
      </c>
      <c r="G296" s="70" t="str">
        <f t="shared" si="79"/>
        <v/>
      </c>
      <c r="H296" s="70" t="str">
        <f>IF(M296=0,"",1+COUNTIF(会員コール!$A$1:$A$198,M296))</f>
        <v/>
      </c>
      <c r="I296" s="71"/>
      <c r="J296" s="71" t="str">
        <f t="shared" si="80"/>
        <v/>
      </c>
      <c r="K296" s="14"/>
      <c r="L296" s="15"/>
      <c r="M296">
        <f t="shared" si="81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75"/>
        <v/>
      </c>
      <c r="C297" s="69" t="str">
        <f t="shared" si="82"/>
        <v/>
      </c>
      <c r="D297" s="73" t="str">
        <f t="shared" si="76"/>
        <v/>
      </c>
      <c r="E297" s="73" t="str">
        <f t="shared" si="77"/>
        <v/>
      </c>
      <c r="F297" s="73" t="str">
        <f t="shared" si="78"/>
        <v/>
      </c>
      <c r="G297" s="73" t="str">
        <f t="shared" si="79"/>
        <v/>
      </c>
      <c r="H297" s="73" t="str">
        <f>IF(M297=0,"",1+COUNTIF(会員コール!$A$1:$A$198,M297))</f>
        <v/>
      </c>
      <c r="I297" s="74"/>
      <c r="J297" s="74" t="str">
        <f t="shared" si="80"/>
        <v/>
      </c>
      <c r="K297" s="14"/>
      <c r="L297" s="15"/>
      <c r="M297">
        <f t="shared" si="81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75"/>
        <v/>
      </c>
      <c r="C298" s="69" t="str">
        <f t="shared" si="82"/>
        <v/>
      </c>
      <c r="D298" s="70" t="str">
        <f t="shared" si="76"/>
        <v/>
      </c>
      <c r="E298" s="70" t="str">
        <f t="shared" si="77"/>
        <v/>
      </c>
      <c r="F298" s="70" t="str">
        <f t="shared" si="78"/>
        <v/>
      </c>
      <c r="G298" s="70" t="str">
        <f t="shared" si="79"/>
        <v/>
      </c>
      <c r="H298" s="70" t="str">
        <f>IF(M298=0,"",1+COUNTIF(会員コール!$A$1:$A$198,M298))</f>
        <v/>
      </c>
      <c r="I298" s="71"/>
      <c r="J298" s="71" t="str">
        <f t="shared" si="80"/>
        <v/>
      </c>
      <c r="K298" s="14"/>
      <c r="L298" s="15"/>
      <c r="M298">
        <f t="shared" si="81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75"/>
        <v/>
      </c>
      <c r="C299" s="69" t="str">
        <f t="shared" si="82"/>
        <v/>
      </c>
      <c r="D299" s="70" t="str">
        <f t="shared" si="76"/>
        <v/>
      </c>
      <c r="E299" s="70" t="str">
        <f t="shared" si="77"/>
        <v/>
      </c>
      <c r="F299" s="70" t="str">
        <f t="shared" si="78"/>
        <v/>
      </c>
      <c r="G299" s="70" t="str">
        <f t="shared" si="79"/>
        <v/>
      </c>
      <c r="H299" s="70" t="str">
        <f>IF(M299=0,"",1+COUNTIF(会員コール!$A$1:$A$198,M299))</f>
        <v/>
      </c>
      <c r="I299" s="71"/>
      <c r="J299" s="71" t="str">
        <f t="shared" si="80"/>
        <v/>
      </c>
      <c r="K299" s="14"/>
      <c r="L299" s="15"/>
      <c r="M299">
        <f t="shared" si="81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75"/>
        <v/>
      </c>
      <c r="C300" s="69" t="str">
        <f t="shared" si="82"/>
        <v/>
      </c>
      <c r="D300" s="70" t="str">
        <f t="shared" si="76"/>
        <v/>
      </c>
      <c r="E300" s="70" t="str">
        <f t="shared" si="77"/>
        <v/>
      </c>
      <c r="F300" s="70" t="str">
        <f t="shared" si="78"/>
        <v/>
      </c>
      <c r="G300" s="70" t="str">
        <f t="shared" si="79"/>
        <v/>
      </c>
      <c r="H300" s="70" t="str">
        <f>IF(M300=0,"",1+COUNTIF(会員コール!$A$1:$A$198,M300))</f>
        <v/>
      </c>
      <c r="I300" s="71"/>
      <c r="J300" s="71" t="str">
        <f t="shared" si="80"/>
        <v/>
      </c>
      <c r="K300" s="14"/>
      <c r="L300" s="15"/>
      <c r="M300">
        <f t="shared" si="81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75"/>
        <v/>
      </c>
      <c r="C301" s="69" t="str">
        <f t="shared" si="82"/>
        <v/>
      </c>
      <c r="D301" s="70" t="str">
        <f t="shared" si="76"/>
        <v/>
      </c>
      <c r="E301" s="70" t="str">
        <f t="shared" si="77"/>
        <v/>
      </c>
      <c r="F301" s="70" t="str">
        <f t="shared" si="78"/>
        <v/>
      </c>
      <c r="G301" s="70" t="str">
        <f t="shared" si="79"/>
        <v/>
      </c>
      <c r="H301" s="70" t="str">
        <f>IF(M301=0,"",1+COUNTIF(会員コール!$A$1:$A$198,M301))</f>
        <v/>
      </c>
      <c r="I301" s="71"/>
      <c r="J301" s="71" t="str">
        <f t="shared" si="80"/>
        <v/>
      </c>
      <c r="K301" s="14"/>
      <c r="L301" s="15"/>
      <c r="M301">
        <f t="shared" si="81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75"/>
        <v/>
      </c>
      <c r="C302" s="69" t="str">
        <f t="shared" si="82"/>
        <v/>
      </c>
      <c r="D302" s="70" t="str">
        <f t="shared" si="76"/>
        <v/>
      </c>
      <c r="E302" s="70" t="str">
        <f t="shared" si="77"/>
        <v/>
      </c>
      <c r="F302" s="70" t="str">
        <f t="shared" si="78"/>
        <v/>
      </c>
      <c r="G302" s="70" t="str">
        <f t="shared" si="79"/>
        <v/>
      </c>
      <c r="H302" s="70" t="str">
        <f>IF(M302=0,"",1+COUNTIF(会員コール!$A$1:$A$198,M302))</f>
        <v/>
      </c>
      <c r="I302" s="71"/>
      <c r="J302" s="71" t="str">
        <f t="shared" si="80"/>
        <v/>
      </c>
      <c r="K302" s="14"/>
      <c r="L302" s="15"/>
      <c r="M302">
        <f t="shared" si="81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75"/>
        <v/>
      </c>
      <c r="C303" s="69" t="str">
        <f t="shared" si="82"/>
        <v/>
      </c>
      <c r="D303" s="70" t="str">
        <f t="shared" si="76"/>
        <v/>
      </c>
      <c r="E303" s="70" t="str">
        <f t="shared" si="77"/>
        <v/>
      </c>
      <c r="F303" s="70" t="str">
        <f t="shared" si="78"/>
        <v/>
      </c>
      <c r="G303" s="70" t="str">
        <f t="shared" si="79"/>
        <v/>
      </c>
      <c r="H303" s="70" t="str">
        <f>IF(M303=0,"",1+COUNTIF(会員コール!$A$1:$A$198,M303))</f>
        <v/>
      </c>
      <c r="I303" s="71"/>
      <c r="J303" s="71" t="str">
        <f t="shared" si="80"/>
        <v/>
      </c>
      <c r="K303" s="14"/>
      <c r="L303" s="15"/>
      <c r="M303">
        <f t="shared" si="81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75"/>
        <v/>
      </c>
      <c r="C304" s="69" t="str">
        <f t="shared" si="82"/>
        <v/>
      </c>
      <c r="D304" s="70" t="str">
        <f t="shared" si="76"/>
        <v/>
      </c>
      <c r="E304" s="70" t="str">
        <f t="shared" si="77"/>
        <v/>
      </c>
      <c r="F304" s="70" t="str">
        <f t="shared" si="78"/>
        <v/>
      </c>
      <c r="G304" s="70" t="str">
        <f t="shared" si="79"/>
        <v/>
      </c>
      <c r="H304" s="70" t="str">
        <f>IF(M304=0,"",1+COUNTIF(会員コール!$A$1:$A$198,M304))</f>
        <v/>
      </c>
      <c r="I304" s="71"/>
      <c r="J304" s="71" t="str">
        <f t="shared" si="80"/>
        <v/>
      </c>
      <c r="K304" s="14"/>
      <c r="L304" s="15"/>
      <c r="M304">
        <f t="shared" si="81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75"/>
        <v/>
      </c>
      <c r="C305" s="69" t="str">
        <f t="shared" si="82"/>
        <v/>
      </c>
      <c r="D305" s="73" t="str">
        <f t="shared" si="76"/>
        <v/>
      </c>
      <c r="E305" s="73" t="str">
        <f t="shared" si="77"/>
        <v/>
      </c>
      <c r="F305" s="73" t="str">
        <f t="shared" si="78"/>
        <v/>
      </c>
      <c r="G305" s="73" t="str">
        <f t="shared" si="79"/>
        <v/>
      </c>
      <c r="H305" s="73" t="str">
        <f>IF(M305=0,"",1+COUNTIF(会員コール!$A$1:$A$198,M305))</f>
        <v/>
      </c>
      <c r="I305" s="74"/>
      <c r="J305" s="74" t="str">
        <f t="shared" si="80"/>
        <v/>
      </c>
      <c r="K305" s="14"/>
      <c r="L305" s="15"/>
      <c r="M305">
        <f t="shared" si="81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75"/>
        <v/>
      </c>
      <c r="C306" s="69" t="str">
        <f t="shared" si="82"/>
        <v/>
      </c>
      <c r="D306" s="70" t="str">
        <f t="shared" si="76"/>
        <v/>
      </c>
      <c r="E306" s="70" t="str">
        <f t="shared" si="77"/>
        <v/>
      </c>
      <c r="F306" s="70" t="str">
        <f t="shared" si="78"/>
        <v/>
      </c>
      <c r="G306" s="70" t="str">
        <f t="shared" si="79"/>
        <v/>
      </c>
      <c r="H306" s="70" t="str">
        <f>IF(M306=0,"",1+COUNTIF(会員コール!$A$1:$A$198,M306))</f>
        <v/>
      </c>
      <c r="I306" s="71"/>
      <c r="J306" s="71" t="str">
        <f t="shared" si="80"/>
        <v/>
      </c>
      <c r="K306" s="14"/>
      <c r="L306" s="15"/>
      <c r="M306">
        <f t="shared" si="81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75"/>
        <v/>
      </c>
      <c r="C307" s="69" t="str">
        <f t="shared" si="82"/>
        <v/>
      </c>
      <c r="D307" s="73" t="str">
        <f t="shared" si="76"/>
        <v/>
      </c>
      <c r="E307" s="73" t="str">
        <f t="shared" si="77"/>
        <v/>
      </c>
      <c r="F307" s="73" t="str">
        <f t="shared" si="78"/>
        <v/>
      </c>
      <c r="G307" s="73" t="str">
        <f t="shared" si="79"/>
        <v/>
      </c>
      <c r="H307" s="73" t="str">
        <f>IF(M307=0,"",1+COUNTIF(会員コール!$A$1:$A$198,M307))</f>
        <v/>
      </c>
      <c r="I307" s="74"/>
      <c r="J307" s="74" t="str">
        <f t="shared" si="80"/>
        <v/>
      </c>
      <c r="K307" s="14"/>
      <c r="L307" s="15"/>
      <c r="M307">
        <f t="shared" si="81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75"/>
        <v/>
      </c>
      <c r="C308" s="69" t="str">
        <f t="shared" si="82"/>
        <v/>
      </c>
      <c r="D308" s="70" t="str">
        <f t="shared" si="76"/>
        <v/>
      </c>
      <c r="E308" s="70" t="str">
        <f t="shared" si="77"/>
        <v/>
      </c>
      <c r="F308" s="70" t="str">
        <f t="shared" si="78"/>
        <v/>
      </c>
      <c r="G308" s="70" t="str">
        <f t="shared" si="79"/>
        <v/>
      </c>
      <c r="H308" s="70" t="str">
        <f>IF(M308=0,"",1+COUNTIF(会員コール!$A$1:$A$198,M308))</f>
        <v/>
      </c>
      <c r="I308" s="71"/>
      <c r="J308" s="71" t="str">
        <f t="shared" si="80"/>
        <v/>
      </c>
      <c r="K308" s="14"/>
      <c r="L308" s="15"/>
      <c r="M308">
        <f t="shared" si="81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75"/>
        <v/>
      </c>
      <c r="C309" s="69" t="str">
        <f t="shared" si="82"/>
        <v/>
      </c>
      <c r="D309" s="73" t="str">
        <f t="shared" si="76"/>
        <v/>
      </c>
      <c r="E309" s="73" t="str">
        <f t="shared" si="77"/>
        <v/>
      </c>
      <c r="F309" s="73" t="str">
        <f t="shared" si="78"/>
        <v/>
      </c>
      <c r="G309" s="73" t="str">
        <f t="shared" si="79"/>
        <v/>
      </c>
      <c r="H309" s="73" t="str">
        <f>IF(M309=0,"",1+COUNTIF(会員コール!$A$1:$A$198,M309))</f>
        <v/>
      </c>
      <c r="I309" s="74"/>
      <c r="J309" s="74" t="str">
        <f t="shared" si="80"/>
        <v/>
      </c>
      <c r="K309" s="14"/>
      <c r="L309" s="15"/>
      <c r="M309">
        <f t="shared" si="81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75"/>
        <v/>
      </c>
      <c r="C310" s="69" t="str">
        <f t="shared" si="82"/>
        <v/>
      </c>
      <c r="D310" s="70" t="str">
        <f t="shared" si="76"/>
        <v/>
      </c>
      <c r="E310" s="70" t="str">
        <f t="shared" si="77"/>
        <v/>
      </c>
      <c r="F310" s="70" t="str">
        <f t="shared" si="78"/>
        <v/>
      </c>
      <c r="G310" s="70" t="str">
        <f t="shared" si="79"/>
        <v/>
      </c>
      <c r="H310" s="70" t="str">
        <f>IF(M310=0,"",1+COUNTIF(会員コール!$A$1:$A$198,M310))</f>
        <v/>
      </c>
      <c r="I310" s="71"/>
      <c r="J310" s="71" t="str">
        <f t="shared" si="80"/>
        <v/>
      </c>
      <c r="K310" s="14"/>
      <c r="L310" s="15"/>
      <c r="M310">
        <f t="shared" si="81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75"/>
        <v/>
      </c>
      <c r="C311" s="69" t="str">
        <f t="shared" si="82"/>
        <v/>
      </c>
      <c r="D311" s="73" t="str">
        <f t="shared" si="76"/>
        <v/>
      </c>
      <c r="E311" s="73" t="str">
        <f t="shared" si="77"/>
        <v/>
      </c>
      <c r="F311" s="73" t="str">
        <f t="shared" si="78"/>
        <v/>
      </c>
      <c r="G311" s="73" t="str">
        <f t="shared" si="79"/>
        <v/>
      </c>
      <c r="H311" s="73" t="str">
        <f>IF(M311=0,"",1+COUNTIF(会員コール!$A$1:$A$198,M311))</f>
        <v/>
      </c>
      <c r="I311" s="74"/>
      <c r="J311" s="74" t="str">
        <f t="shared" si="80"/>
        <v/>
      </c>
      <c r="K311" s="14"/>
      <c r="L311" s="15"/>
      <c r="M311">
        <f t="shared" si="81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ref="B312:B329" si="83">IF(O312="","",O312)</f>
        <v/>
      </c>
      <c r="C312" s="69" t="str">
        <f t="shared" si="82"/>
        <v/>
      </c>
      <c r="D312" s="70" t="str">
        <f t="shared" ref="D312:D329" si="84">IF(N312="","",N312)</f>
        <v/>
      </c>
      <c r="E312" s="70" t="str">
        <f t="shared" ref="E312:E329" si="85">IF(Q312="","",Q312)</f>
        <v/>
      </c>
      <c r="F312" s="70" t="str">
        <f t="shared" ref="F312:F329" si="86">IF(R312="","",R312)</f>
        <v/>
      </c>
      <c r="G312" s="70" t="str">
        <f t="shared" ref="G312:G329" si="87">IF(H312="","",IF(H312=1,"","M"))</f>
        <v/>
      </c>
      <c r="H312" s="70" t="str">
        <f>IF(M312=0,"",1+COUNTIF(会員コール!$A$1:$A$198,M312))</f>
        <v/>
      </c>
      <c r="I312" s="71"/>
      <c r="J312" s="71" t="str">
        <f t="shared" ref="J312:J329" si="88">IF(T312="","",T312)</f>
        <v/>
      </c>
      <c r="K312" s="14"/>
      <c r="L312" s="15"/>
      <c r="M312">
        <f t="shared" ref="M312:M329" si="89">IF(MID(N312,6,1)="/",LEFT(N312,5),IF(MID(N312,7,1)="/",LEFT(N312,6),N312))</f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83"/>
        <v/>
      </c>
      <c r="C313" s="69" t="str">
        <f t="shared" si="82"/>
        <v/>
      </c>
      <c r="D313" s="73" t="str">
        <f t="shared" si="84"/>
        <v/>
      </c>
      <c r="E313" s="73" t="str">
        <f t="shared" si="85"/>
        <v/>
      </c>
      <c r="F313" s="73" t="str">
        <f t="shared" si="86"/>
        <v/>
      </c>
      <c r="G313" s="73" t="str">
        <f t="shared" si="87"/>
        <v/>
      </c>
      <c r="H313" s="73" t="str">
        <f>IF(M313=0,"",1+COUNTIF(会員コール!$A$1:$A$198,M313))</f>
        <v/>
      </c>
      <c r="I313" s="74"/>
      <c r="J313" s="74" t="str">
        <f t="shared" si="88"/>
        <v/>
      </c>
      <c r="K313" s="14"/>
      <c r="L313" s="15"/>
      <c r="M313">
        <f t="shared" si="89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83"/>
        <v/>
      </c>
      <c r="C314" s="69" t="str">
        <f t="shared" si="82"/>
        <v/>
      </c>
      <c r="D314" s="70" t="str">
        <f t="shared" si="84"/>
        <v/>
      </c>
      <c r="E314" s="70" t="str">
        <f t="shared" si="85"/>
        <v/>
      </c>
      <c r="F314" s="70" t="str">
        <f t="shared" si="86"/>
        <v/>
      </c>
      <c r="G314" s="70" t="str">
        <f t="shared" si="87"/>
        <v/>
      </c>
      <c r="H314" s="70" t="str">
        <f>IF(M314=0,"",1+COUNTIF(会員コール!$A$1:$A$198,M314))</f>
        <v/>
      </c>
      <c r="I314" s="71"/>
      <c r="J314" s="71" t="str">
        <f t="shared" si="88"/>
        <v/>
      </c>
      <c r="K314" s="14"/>
      <c r="L314" s="15"/>
      <c r="M314">
        <f t="shared" si="89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83"/>
        <v/>
      </c>
      <c r="C315" s="69" t="str">
        <f t="shared" si="82"/>
        <v/>
      </c>
      <c r="D315" s="73" t="str">
        <f t="shared" si="84"/>
        <v/>
      </c>
      <c r="E315" s="73" t="str">
        <f t="shared" si="85"/>
        <v/>
      </c>
      <c r="F315" s="73" t="str">
        <f t="shared" si="86"/>
        <v/>
      </c>
      <c r="G315" s="73" t="str">
        <f t="shared" si="87"/>
        <v/>
      </c>
      <c r="H315" s="73" t="str">
        <f>IF(M315=0,"",1+COUNTIF(会員コール!$A$1:$A$198,M315))</f>
        <v/>
      </c>
      <c r="I315" s="74"/>
      <c r="J315" s="74" t="str">
        <f t="shared" si="88"/>
        <v/>
      </c>
      <c r="K315" s="14"/>
      <c r="L315" s="15"/>
      <c r="M315">
        <f t="shared" si="89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83"/>
        <v/>
      </c>
      <c r="C316" s="69" t="str">
        <f t="shared" si="82"/>
        <v/>
      </c>
      <c r="D316" s="70" t="str">
        <f t="shared" si="84"/>
        <v/>
      </c>
      <c r="E316" s="70" t="str">
        <f t="shared" si="85"/>
        <v/>
      </c>
      <c r="F316" s="70" t="str">
        <f t="shared" si="86"/>
        <v/>
      </c>
      <c r="G316" s="70" t="str">
        <f t="shared" si="87"/>
        <v/>
      </c>
      <c r="H316" s="70" t="str">
        <f>IF(M316=0,"",1+COUNTIF(会員コール!$A$1:$A$198,M316))</f>
        <v/>
      </c>
      <c r="I316" s="71"/>
      <c r="J316" s="71" t="str">
        <f t="shared" si="88"/>
        <v/>
      </c>
      <c r="K316" s="14"/>
      <c r="L316" s="15"/>
      <c r="M316">
        <f t="shared" si="89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83"/>
        <v/>
      </c>
      <c r="C317" s="69" t="str">
        <f t="shared" si="82"/>
        <v/>
      </c>
      <c r="D317" s="73" t="str">
        <f t="shared" si="84"/>
        <v/>
      </c>
      <c r="E317" s="73" t="str">
        <f t="shared" si="85"/>
        <v/>
      </c>
      <c r="F317" s="73" t="str">
        <f t="shared" si="86"/>
        <v/>
      </c>
      <c r="G317" s="73" t="str">
        <f t="shared" si="87"/>
        <v/>
      </c>
      <c r="H317" s="73" t="str">
        <f>IF(M317=0,"",1+COUNTIF(会員コール!$A$1:$A$198,M317))</f>
        <v/>
      </c>
      <c r="I317" s="74"/>
      <c r="J317" s="74" t="str">
        <f t="shared" si="88"/>
        <v/>
      </c>
      <c r="K317" s="14"/>
      <c r="L317" s="15"/>
      <c r="M317">
        <f t="shared" si="89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83"/>
        <v/>
      </c>
      <c r="C318" s="69" t="str">
        <f t="shared" si="82"/>
        <v/>
      </c>
      <c r="D318" s="70" t="str">
        <f t="shared" si="84"/>
        <v/>
      </c>
      <c r="E318" s="70" t="str">
        <f t="shared" si="85"/>
        <v/>
      </c>
      <c r="F318" s="70" t="str">
        <f t="shared" si="86"/>
        <v/>
      </c>
      <c r="G318" s="70" t="str">
        <f t="shared" si="87"/>
        <v/>
      </c>
      <c r="H318" s="70" t="str">
        <f>IF(M318=0,"",1+COUNTIF(会員コール!$A$1:$A$198,M318))</f>
        <v/>
      </c>
      <c r="I318" s="71"/>
      <c r="J318" s="71" t="str">
        <f t="shared" si="88"/>
        <v/>
      </c>
      <c r="K318" s="14"/>
      <c r="L318" s="15"/>
      <c r="M318">
        <f t="shared" si="89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83"/>
        <v/>
      </c>
      <c r="C319" s="69" t="str">
        <f t="shared" si="82"/>
        <v/>
      </c>
      <c r="D319" s="73" t="str">
        <f t="shared" si="84"/>
        <v/>
      </c>
      <c r="E319" s="73" t="str">
        <f t="shared" si="85"/>
        <v/>
      </c>
      <c r="F319" s="73" t="str">
        <f t="shared" si="86"/>
        <v/>
      </c>
      <c r="G319" s="73" t="str">
        <f t="shared" si="87"/>
        <v/>
      </c>
      <c r="H319" s="73" t="str">
        <f>IF(M319=0,"",1+COUNTIF(会員コール!$A$1:$A$198,M319))</f>
        <v/>
      </c>
      <c r="I319" s="74"/>
      <c r="J319" s="74" t="str">
        <f t="shared" si="88"/>
        <v/>
      </c>
      <c r="K319" s="14"/>
      <c r="L319" s="15"/>
      <c r="M319">
        <f t="shared" si="89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83"/>
        <v/>
      </c>
      <c r="C320" s="69" t="str">
        <f t="shared" si="82"/>
        <v/>
      </c>
      <c r="D320" s="70" t="str">
        <f t="shared" si="84"/>
        <v/>
      </c>
      <c r="E320" s="70" t="str">
        <f t="shared" si="85"/>
        <v/>
      </c>
      <c r="F320" s="70" t="str">
        <f t="shared" si="86"/>
        <v/>
      </c>
      <c r="G320" s="70" t="str">
        <f t="shared" si="87"/>
        <v/>
      </c>
      <c r="H320" s="70" t="str">
        <f>IF(M320=0,"",1+COUNTIF(会員コール!$A$1:$A$198,M320))</f>
        <v/>
      </c>
      <c r="I320" s="71"/>
      <c r="J320" s="71" t="str">
        <f t="shared" si="88"/>
        <v/>
      </c>
      <c r="K320" s="14"/>
      <c r="L320" s="15"/>
      <c r="M320">
        <f t="shared" si="89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83"/>
        <v/>
      </c>
      <c r="C321" s="69" t="str">
        <f t="shared" si="82"/>
        <v/>
      </c>
      <c r="D321" s="70" t="str">
        <f t="shared" si="84"/>
        <v/>
      </c>
      <c r="E321" s="70" t="str">
        <f t="shared" si="85"/>
        <v/>
      </c>
      <c r="F321" s="70" t="str">
        <f t="shared" si="86"/>
        <v/>
      </c>
      <c r="G321" s="70" t="str">
        <f t="shared" si="87"/>
        <v/>
      </c>
      <c r="H321" s="70" t="str">
        <f>IF(M321=0,"",1+COUNTIF(会員コール!$A$1:$A$198,M321))</f>
        <v/>
      </c>
      <c r="I321" s="71"/>
      <c r="J321" s="71" t="str">
        <f t="shared" si="88"/>
        <v/>
      </c>
      <c r="K321" s="14"/>
      <c r="L321" s="15"/>
      <c r="M321">
        <f t="shared" si="89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83"/>
        <v/>
      </c>
      <c r="C322" s="69" t="str">
        <f t="shared" si="82"/>
        <v/>
      </c>
      <c r="D322" s="73" t="str">
        <f t="shared" si="84"/>
        <v/>
      </c>
      <c r="E322" s="73" t="str">
        <f t="shared" si="85"/>
        <v/>
      </c>
      <c r="F322" s="73" t="str">
        <f t="shared" si="86"/>
        <v/>
      </c>
      <c r="G322" s="73" t="str">
        <f t="shared" si="87"/>
        <v/>
      </c>
      <c r="H322" s="73" t="str">
        <f>IF(M322=0,"",1+COUNTIF(会員コール!$A$1:$A$198,M322))</f>
        <v/>
      </c>
      <c r="I322" s="74"/>
      <c r="J322" s="74" t="str">
        <f t="shared" si="88"/>
        <v/>
      </c>
      <c r="K322" s="14"/>
      <c r="L322" s="15"/>
      <c r="M322">
        <f t="shared" si="89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83"/>
        <v/>
      </c>
      <c r="C323" s="69" t="str">
        <f t="shared" si="82"/>
        <v/>
      </c>
      <c r="D323" s="70" t="str">
        <f t="shared" si="84"/>
        <v/>
      </c>
      <c r="E323" s="70" t="str">
        <f t="shared" si="85"/>
        <v/>
      </c>
      <c r="F323" s="70" t="str">
        <f t="shared" si="86"/>
        <v/>
      </c>
      <c r="G323" s="70" t="str">
        <f t="shared" si="87"/>
        <v/>
      </c>
      <c r="H323" s="70" t="str">
        <f>IF(M323=0,"",1+COUNTIF(会員コール!$A$1:$A$198,M323))</f>
        <v/>
      </c>
      <c r="I323" s="71"/>
      <c r="J323" s="71" t="str">
        <f t="shared" si="88"/>
        <v/>
      </c>
      <c r="K323" s="14"/>
      <c r="L323" s="15"/>
      <c r="M323">
        <f t="shared" si="89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83"/>
        <v/>
      </c>
      <c r="C324" s="69" t="str">
        <f t="shared" si="82"/>
        <v/>
      </c>
      <c r="D324" s="73" t="str">
        <f t="shared" si="84"/>
        <v/>
      </c>
      <c r="E324" s="73" t="str">
        <f t="shared" si="85"/>
        <v/>
      </c>
      <c r="F324" s="73" t="str">
        <f t="shared" si="86"/>
        <v/>
      </c>
      <c r="G324" s="73" t="str">
        <f t="shared" si="87"/>
        <v/>
      </c>
      <c r="H324" s="73" t="str">
        <f>IF(M324=0,"",1+COUNTIF(会員コール!$A$1:$A$198,M324))</f>
        <v/>
      </c>
      <c r="I324" s="74"/>
      <c r="J324" s="74" t="str">
        <f t="shared" si="88"/>
        <v/>
      </c>
      <c r="K324" s="14"/>
      <c r="L324" s="15"/>
      <c r="M324">
        <f t="shared" si="89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83"/>
        <v/>
      </c>
      <c r="C325" s="69" t="str">
        <f t="shared" si="82"/>
        <v/>
      </c>
      <c r="D325" s="70" t="str">
        <f t="shared" si="84"/>
        <v/>
      </c>
      <c r="E325" s="70" t="str">
        <f t="shared" si="85"/>
        <v/>
      </c>
      <c r="F325" s="70" t="str">
        <f t="shared" si="86"/>
        <v/>
      </c>
      <c r="G325" s="70" t="str">
        <f t="shared" si="87"/>
        <v/>
      </c>
      <c r="H325" s="70" t="str">
        <f>IF(M325=0,"",1+COUNTIF(会員コール!$A$1:$A$198,M325))</f>
        <v/>
      </c>
      <c r="I325" s="71"/>
      <c r="J325" s="71" t="str">
        <f t="shared" si="88"/>
        <v/>
      </c>
      <c r="K325" s="14"/>
      <c r="L325" s="15"/>
      <c r="M325">
        <f t="shared" si="89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83"/>
        <v/>
      </c>
      <c r="C326" s="69" t="str">
        <f t="shared" si="82"/>
        <v/>
      </c>
      <c r="D326" s="73" t="str">
        <f t="shared" si="84"/>
        <v/>
      </c>
      <c r="E326" s="73" t="str">
        <f t="shared" si="85"/>
        <v/>
      </c>
      <c r="F326" s="73" t="str">
        <f t="shared" si="86"/>
        <v/>
      </c>
      <c r="G326" s="73" t="str">
        <f t="shared" si="87"/>
        <v/>
      </c>
      <c r="H326" s="73" t="str">
        <f>IF(M326=0,"",1+COUNTIF(会員コール!$A$1:$A$198,M326))</f>
        <v/>
      </c>
      <c r="I326" s="74"/>
      <c r="J326" s="74" t="str">
        <f t="shared" si="88"/>
        <v/>
      </c>
      <c r="K326" s="14"/>
      <c r="L326" s="15"/>
      <c r="M326">
        <f t="shared" si="89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83"/>
        <v/>
      </c>
      <c r="C327" s="69" t="str">
        <f t="shared" si="82"/>
        <v/>
      </c>
      <c r="D327" s="70" t="str">
        <f t="shared" si="84"/>
        <v/>
      </c>
      <c r="E327" s="70" t="str">
        <f t="shared" si="85"/>
        <v/>
      </c>
      <c r="F327" s="70" t="str">
        <f t="shared" si="86"/>
        <v/>
      </c>
      <c r="G327" s="70" t="str">
        <f t="shared" si="87"/>
        <v/>
      </c>
      <c r="H327" s="70" t="str">
        <f>IF(M327=0,"",1+COUNTIF(会員コール!$A$1:$A$198,M327))</f>
        <v/>
      </c>
      <c r="I327" s="71"/>
      <c r="J327" s="71" t="str">
        <f t="shared" si="88"/>
        <v/>
      </c>
      <c r="K327" s="14"/>
      <c r="L327" s="15"/>
      <c r="M327">
        <f t="shared" si="89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83"/>
        <v/>
      </c>
      <c r="C328" s="69" t="str">
        <f t="shared" si="82"/>
        <v/>
      </c>
      <c r="D328" s="70" t="str">
        <f t="shared" si="84"/>
        <v/>
      </c>
      <c r="E328" s="70" t="str">
        <f t="shared" si="85"/>
        <v/>
      </c>
      <c r="F328" s="70" t="str">
        <f t="shared" si="86"/>
        <v/>
      </c>
      <c r="G328" s="70" t="str">
        <f t="shared" si="87"/>
        <v/>
      </c>
      <c r="H328" s="70" t="str">
        <f>IF(M328=0,"",1+COUNTIF(会員コール!$A$1:$A$198,M328))</f>
        <v/>
      </c>
      <c r="I328" s="71"/>
      <c r="J328" s="71" t="str">
        <f t="shared" si="88"/>
        <v/>
      </c>
      <c r="K328" s="14"/>
      <c r="L328" s="15"/>
      <c r="M328">
        <f t="shared" si="89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83"/>
        <v/>
      </c>
      <c r="C329" s="76" t="str">
        <f>IF(P329="","",LEFT(P329,6))</f>
        <v/>
      </c>
      <c r="D329" s="77" t="str">
        <f t="shared" si="84"/>
        <v/>
      </c>
      <c r="E329" s="77" t="str">
        <f t="shared" si="85"/>
        <v/>
      </c>
      <c r="F329" s="77" t="str">
        <f t="shared" si="86"/>
        <v/>
      </c>
      <c r="G329" s="77" t="str">
        <f t="shared" si="87"/>
        <v/>
      </c>
      <c r="H329" s="77" t="str">
        <f>IF(M329=0,"",1+COUNTIF(会員コール!$A$1:$A$198,M329))</f>
        <v/>
      </c>
      <c r="I329" s="78"/>
      <c r="J329" s="78" t="str">
        <f t="shared" si="88"/>
        <v/>
      </c>
      <c r="K329" s="14"/>
      <c r="L329" s="15"/>
      <c r="M329">
        <f t="shared" si="89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196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220</v>
      </c>
      <c r="C332" s="170"/>
      <c r="D332" s="47" t="str">
        <f>基本データ入力!$B$8</f>
        <v>JA1QRZ</v>
      </c>
      <c r="E332" s="52" t="s">
        <v>221</v>
      </c>
      <c r="F332" s="47" t="s">
        <v>288</v>
      </c>
      <c r="G332" s="171" t="s">
        <v>222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224</v>
      </c>
      <c r="C333" s="91" t="s">
        <v>411</v>
      </c>
      <c r="D333" s="18" t="s">
        <v>225</v>
      </c>
      <c r="E333" s="172" t="s">
        <v>226</v>
      </c>
      <c r="F333" s="172"/>
      <c r="G333" s="18" t="s">
        <v>227</v>
      </c>
      <c r="H333" s="17" t="s">
        <v>228</v>
      </c>
      <c r="I333" s="18" t="s">
        <v>229</v>
      </c>
      <c r="J333" s="18" t="s">
        <v>230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66" si="90">IF(O335="","",O335)</f>
        <v/>
      </c>
      <c r="C335" s="65" t="str">
        <f>IF(P335="","",LEFT(P335,6))</f>
        <v/>
      </c>
      <c r="D335" s="66" t="str">
        <f t="shared" ref="D335:D366" si="91">IF(N335="","",N335)</f>
        <v/>
      </c>
      <c r="E335" s="66" t="str">
        <f t="shared" ref="E335:E366" si="92">IF(Q335="","",Q335)</f>
        <v/>
      </c>
      <c r="F335" s="66" t="str">
        <f t="shared" ref="F335:F366" si="93">IF(R335="","",R335)</f>
        <v/>
      </c>
      <c r="G335" s="66" t="str">
        <f t="shared" ref="G335:G366" si="94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66" si="95">IF(T335="","",T335)</f>
        <v/>
      </c>
      <c r="K335" s="14"/>
      <c r="L335" s="49"/>
      <c r="M335">
        <f t="shared" ref="M335:M366" si="96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90"/>
        <v/>
      </c>
      <c r="C336" s="69" t="str">
        <f>IF(P336="","",LEFT(P336,6))</f>
        <v/>
      </c>
      <c r="D336" s="70" t="str">
        <f t="shared" si="91"/>
        <v/>
      </c>
      <c r="E336" s="70" t="str">
        <f t="shared" si="92"/>
        <v/>
      </c>
      <c r="F336" s="70" t="str">
        <f t="shared" si="93"/>
        <v/>
      </c>
      <c r="G336" s="70" t="str">
        <f t="shared" si="94"/>
        <v/>
      </c>
      <c r="H336" s="70" t="str">
        <f>IF(M336=0,"",1+COUNTIF(会員コール!$A$1:$A$198,M336))</f>
        <v/>
      </c>
      <c r="I336" s="71"/>
      <c r="J336" s="71" t="str">
        <f t="shared" si="95"/>
        <v/>
      </c>
      <c r="K336" s="14"/>
      <c r="L336" s="49"/>
      <c r="M336">
        <f t="shared" si="96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90"/>
        <v/>
      </c>
      <c r="C337" s="69" t="str">
        <f t="shared" ref="C337:C383" si="97">IF(P337="","",LEFT(P337,6))</f>
        <v/>
      </c>
      <c r="D337" s="70" t="str">
        <f t="shared" si="91"/>
        <v/>
      </c>
      <c r="E337" s="70" t="str">
        <f t="shared" si="92"/>
        <v/>
      </c>
      <c r="F337" s="70" t="str">
        <f t="shared" si="93"/>
        <v/>
      </c>
      <c r="G337" s="70" t="str">
        <f t="shared" si="94"/>
        <v/>
      </c>
      <c r="H337" s="70" t="str">
        <f>IF(M337=0,"",1+COUNTIF(会員コール!$A$1:$A$198,M337))</f>
        <v/>
      </c>
      <c r="I337" s="71"/>
      <c r="J337" s="71" t="str">
        <f t="shared" si="95"/>
        <v/>
      </c>
      <c r="K337" s="14"/>
      <c r="L337" s="49"/>
      <c r="M337">
        <f t="shared" si="96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90"/>
        <v/>
      </c>
      <c r="C338" s="69" t="str">
        <f t="shared" si="97"/>
        <v/>
      </c>
      <c r="D338" s="70" t="str">
        <f t="shared" si="91"/>
        <v/>
      </c>
      <c r="E338" s="70" t="str">
        <f t="shared" si="92"/>
        <v/>
      </c>
      <c r="F338" s="70" t="str">
        <f t="shared" si="93"/>
        <v/>
      </c>
      <c r="G338" s="70" t="str">
        <f t="shared" si="94"/>
        <v/>
      </c>
      <c r="H338" s="70" t="str">
        <f>IF(M338=0,"",1+COUNTIF(会員コール!$A$1:$A$198,M338))</f>
        <v/>
      </c>
      <c r="I338" s="71"/>
      <c r="J338" s="71" t="str">
        <f t="shared" si="95"/>
        <v/>
      </c>
      <c r="K338" s="14"/>
      <c r="L338" s="49"/>
      <c r="M338">
        <f t="shared" si="96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90"/>
        <v/>
      </c>
      <c r="C339" s="69" t="str">
        <f t="shared" si="97"/>
        <v/>
      </c>
      <c r="D339" s="70" t="str">
        <f t="shared" si="91"/>
        <v/>
      </c>
      <c r="E339" s="70" t="str">
        <f t="shared" si="92"/>
        <v/>
      </c>
      <c r="F339" s="70" t="str">
        <f t="shared" si="93"/>
        <v/>
      </c>
      <c r="G339" s="70" t="str">
        <f t="shared" si="94"/>
        <v/>
      </c>
      <c r="H339" s="70" t="str">
        <f>IF(M339=0,"",1+COUNTIF(会員コール!$A$1:$A$198,M339))</f>
        <v/>
      </c>
      <c r="I339" s="71"/>
      <c r="J339" s="71" t="str">
        <f t="shared" si="95"/>
        <v/>
      </c>
      <c r="K339" s="14"/>
      <c r="L339" s="49"/>
      <c r="M339">
        <f t="shared" si="96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90"/>
        <v/>
      </c>
      <c r="C340" s="69" t="str">
        <f t="shared" si="97"/>
        <v/>
      </c>
      <c r="D340" s="70" t="str">
        <f t="shared" si="91"/>
        <v/>
      </c>
      <c r="E340" s="70" t="str">
        <f t="shared" si="92"/>
        <v/>
      </c>
      <c r="F340" s="70" t="str">
        <f t="shared" si="93"/>
        <v/>
      </c>
      <c r="G340" s="70" t="str">
        <f t="shared" si="94"/>
        <v/>
      </c>
      <c r="H340" s="70" t="str">
        <f>IF(M340=0,"",1+COUNTIF(会員コール!$A$1:$A$198,M340))</f>
        <v/>
      </c>
      <c r="I340" s="71"/>
      <c r="J340" s="71" t="str">
        <f t="shared" si="95"/>
        <v/>
      </c>
      <c r="K340" s="14"/>
      <c r="L340" s="49"/>
      <c r="M340">
        <f t="shared" si="96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90"/>
        <v/>
      </c>
      <c r="C341" s="69" t="str">
        <f t="shared" si="97"/>
        <v/>
      </c>
      <c r="D341" s="70" t="str">
        <f t="shared" si="91"/>
        <v/>
      </c>
      <c r="E341" s="70" t="str">
        <f t="shared" si="92"/>
        <v/>
      </c>
      <c r="F341" s="70" t="str">
        <f t="shared" si="93"/>
        <v/>
      </c>
      <c r="G341" s="70" t="str">
        <f t="shared" si="94"/>
        <v/>
      </c>
      <c r="H341" s="70" t="str">
        <f>IF(M341=0,"",1+COUNTIF(会員コール!$A$1:$A$198,M341))</f>
        <v/>
      </c>
      <c r="I341" s="71"/>
      <c r="J341" s="71" t="str">
        <f t="shared" si="95"/>
        <v/>
      </c>
      <c r="K341" s="14"/>
      <c r="L341" s="49"/>
      <c r="M341">
        <f t="shared" si="96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90"/>
        <v/>
      </c>
      <c r="C342" s="69" t="str">
        <f t="shared" si="97"/>
        <v/>
      </c>
      <c r="D342" s="70" t="str">
        <f t="shared" si="91"/>
        <v/>
      </c>
      <c r="E342" s="70" t="str">
        <f t="shared" si="92"/>
        <v/>
      </c>
      <c r="F342" s="70" t="str">
        <f t="shared" si="93"/>
        <v/>
      </c>
      <c r="G342" s="70" t="str">
        <f t="shared" si="94"/>
        <v/>
      </c>
      <c r="H342" s="70" t="str">
        <f>IF(M342=0,"",1+COUNTIF(会員コール!$A$1:$A$198,M342))</f>
        <v/>
      </c>
      <c r="I342" s="71"/>
      <c r="J342" s="71" t="str">
        <f t="shared" si="95"/>
        <v/>
      </c>
      <c r="K342" s="14"/>
      <c r="L342" s="49"/>
      <c r="M342">
        <f t="shared" si="96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90"/>
        <v/>
      </c>
      <c r="C343" s="69" t="str">
        <f t="shared" si="97"/>
        <v/>
      </c>
      <c r="D343" s="70" t="str">
        <f t="shared" si="91"/>
        <v/>
      </c>
      <c r="E343" s="70" t="str">
        <f t="shared" si="92"/>
        <v/>
      </c>
      <c r="F343" s="70" t="str">
        <f t="shared" si="93"/>
        <v/>
      </c>
      <c r="G343" s="70" t="str">
        <f t="shared" si="94"/>
        <v/>
      </c>
      <c r="H343" s="70" t="str">
        <f>IF(M343=0,"",1+COUNTIF(会員コール!$A$1:$A$198,M343))</f>
        <v/>
      </c>
      <c r="I343" s="71"/>
      <c r="J343" s="71" t="str">
        <f t="shared" si="95"/>
        <v/>
      </c>
      <c r="K343" s="14"/>
      <c r="L343" s="49"/>
      <c r="M343">
        <f t="shared" si="96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90"/>
        <v/>
      </c>
      <c r="C344" s="69" t="str">
        <f t="shared" si="97"/>
        <v/>
      </c>
      <c r="D344" s="70" t="str">
        <f t="shared" si="91"/>
        <v/>
      </c>
      <c r="E344" s="70" t="str">
        <f t="shared" si="92"/>
        <v/>
      </c>
      <c r="F344" s="70" t="str">
        <f t="shared" si="93"/>
        <v/>
      </c>
      <c r="G344" s="70" t="str">
        <f t="shared" si="94"/>
        <v/>
      </c>
      <c r="H344" s="70" t="str">
        <f>IF(M344=0,"",1+COUNTIF(会員コール!$A$1:$A$198,M344))</f>
        <v/>
      </c>
      <c r="I344" s="71"/>
      <c r="J344" s="71" t="str">
        <f t="shared" si="95"/>
        <v/>
      </c>
      <c r="K344" s="14"/>
      <c r="L344" s="49"/>
      <c r="M344">
        <f t="shared" si="96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90"/>
        <v/>
      </c>
      <c r="C345" s="69" t="str">
        <f t="shared" si="97"/>
        <v/>
      </c>
      <c r="D345" s="70" t="str">
        <f t="shared" si="91"/>
        <v/>
      </c>
      <c r="E345" s="70" t="str">
        <f t="shared" si="92"/>
        <v/>
      </c>
      <c r="F345" s="70" t="str">
        <f t="shared" si="93"/>
        <v/>
      </c>
      <c r="G345" s="70" t="str">
        <f t="shared" si="94"/>
        <v/>
      </c>
      <c r="H345" s="70" t="str">
        <f>IF(M345=0,"",1+COUNTIF(会員コール!$A$1:$A$198,M345))</f>
        <v/>
      </c>
      <c r="I345" s="71"/>
      <c r="J345" s="71" t="str">
        <f t="shared" si="95"/>
        <v/>
      </c>
      <c r="K345" s="14"/>
      <c r="L345" s="49"/>
      <c r="M345">
        <f t="shared" si="96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90"/>
        <v/>
      </c>
      <c r="C346" s="69" t="str">
        <f t="shared" si="97"/>
        <v/>
      </c>
      <c r="D346" s="70" t="str">
        <f t="shared" si="91"/>
        <v/>
      </c>
      <c r="E346" s="70" t="str">
        <f t="shared" si="92"/>
        <v/>
      </c>
      <c r="F346" s="70" t="str">
        <f t="shared" si="93"/>
        <v/>
      </c>
      <c r="G346" s="70" t="str">
        <f t="shared" si="94"/>
        <v/>
      </c>
      <c r="H346" s="70" t="str">
        <f>IF(M346=0,"",1+COUNTIF(会員コール!$A$1:$A$198,M346))</f>
        <v/>
      </c>
      <c r="I346" s="71"/>
      <c r="J346" s="71" t="str">
        <f t="shared" si="95"/>
        <v/>
      </c>
      <c r="K346" s="14"/>
      <c r="L346" s="49"/>
      <c r="M346">
        <f t="shared" si="96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90"/>
        <v/>
      </c>
      <c r="C347" s="69" t="str">
        <f t="shared" si="97"/>
        <v/>
      </c>
      <c r="D347" s="70" t="str">
        <f t="shared" si="91"/>
        <v/>
      </c>
      <c r="E347" s="70" t="str">
        <f t="shared" si="92"/>
        <v/>
      </c>
      <c r="F347" s="70" t="str">
        <f t="shared" si="93"/>
        <v/>
      </c>
      <c r="G347" s="70" t="str">
        <f t="shared" si="94"/>
        <v/>
      </c>
      <c r="H347" s="70" t="str">
        <f>IF(M347=0,"",1+COUNTIF(会員コール!$A$1:$A$198,M347))</f>
        <v/>
      </c>
      <c r="I347" s="71"/>
      <c r="J347" s="71" t="str">
        <f t="shared" si="95"/>
        <v/>
      </c>
      <c r="K347" s="14"/>
      <c r="L347" s="49"/>
      <c r="M347">
        <f t="shared" si="96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90"/>
        <v/>
      </c>
      <c r="C348" s="69" t="str">
        <f t="shared" si="97"/>
        <v/>
      </c>
      <c r="D348" s="70" t="str">
        <f t="shared" si="91"/>
        <v/>
      </c>
      <c r="E348" s="70" t="str">
        <f t="shared" si="92"/>
        <v/>
      </c>
      <c r="F348" s="70" t="str">
        <f t="shared" si="93"/>
        <v/>
      </c>
      <c r="G348" s="70" t="str">
        <f t="shared" si="94"/>
        <v/>
      </c>
      <c r="H348" s="70" t="str">
        <f>IF(M348=0,"",1+COUNTIF(会員コール!$A$1:$A$198,M348))</f>
        <v/>
      </c>
      <c r="I348" s="71"/>
      <c r="J348" s="71" t="str">
        <f t="shared" si="95"/>
        <v/>
      </c>
      <c r="K348" s="14"/>
      <c r="L348" s="49"/>
      <c r="M348">
        <f t="shared" si="96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90"/>
        <v/>
      </c>
      <c r="C349" s="69" t="str">
        <f t="shared" si="97"/>
        <v/>
      </c>
      <c r="D349" s="70" t="str">
        <f t="shared" si="91"/>
        <v/>
      </c>
      <c r="E349" s="70" t="str">
        <f t="shared" si="92"/>
        <v/>
      </c>
      <c r="F349" s="70" t="str">
        <f t="shared" si="93"/>
        <v/>
      </c>
      <c r="G349" s="70" t="str">
        <f t="shared" si="94"/>
        <v/>
      </c>
      <c r="H349" s="70" t="str">
        <f>IF(M349=0,"",1+COUNTIF(会員コール!$A$1:$A$198,M349))</f>
        <v/>
      </c>
      <c r="I349" s="71"/>
      <c r="J349" s="71" t="str">
        <f t="shared" si="95"/>
        <v/>
      </c>
      <c r="K349" s="14"/>
      <c r="L349" s="49"/>
      <c r="M349">
        <f t="shared" si="96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90"/>
        <v/>
      </c>
      <c r="C350" s="69" t="str">
        <f t="shared" si="97"/>
        <v/>
      </c>
      <c r="D350" s="70" t="str">
        <f t="shared" si="91"/>
        <v/>
      </c>
      <c r="E350" s="70" t="str">
        <f t="shared" si="92"/>
        <v/>
      </c>
      <c r="F350" s="70" t="str">
        <f t="shared" si="93"/>
        <v/>
      </c>
      <c r="G350" s="70" t="str">
        <f t="shared" si="94"/>
        <v/>
      </c>
      <c r="H350" s="70" t="str">
        <f>IF(M350=0,"",1+COUNTIF(会員コール!$A$1:$A$198,M350))</f>
        <v/>
      </c>
      <c r="I350" s="71"/>
      <c r="J350" s="71" t="str">
        <f t="shared" si="95"/>
        <v/>
      </c>
      <c r="K350" s="14"/>
      <c r="L350" s="49"/>
      <c r="M350">
        <f t="shared" si="96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90"/>
        <v/>
      </c>
      <c r="C351" s="69" t="str">
        <f t="shared" si="97"/>
        <v/>
      </c>
      <c r="D351" s="70" t="str">
        <f t="shared" si="91"/>
        <v/>
      </c>
      <c r="E351" s="70" t="str">
        <f t="shared" si="92"/>
        <v/>
      </c>
      <c r="F351" s="70" t="str">
        <f t="shared" si="93"/>
        <v/>
      </c>
      <c r="G351" s="70" t="str">
        <f t="shared" si="94"/>
        <v/>
      </c>
      <c r="H351" s="70" t="str">
        <f>IF(M351=0,"",1+COUNTIF(会員コール!$A$1:$A$198,M351))</f>
        <v/>
      </c>
      <c r="I351" s="71"/>
      <c r="J351" s="71" t="str">
        <f t="shared" si="95"/>
        <v/>
      </c>
      <c r="K351" s="14"/>
      <c r="L351" s="15"/>
      <c r="M351">
        <f t="shared" si="96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90"/>
        <v/>
      </c>
      <c r="C352" s="69" t="str">
        <f t="shared" si="97"/>
        <v/>
      </c>
      <c r="D352" s="73" t="str">
        <f t="shared" si="91"/>
        <v/>
      </c>
      <c r="E352" s="73" t="str">
        <f t="shared" si="92"/>
        <v/>
      </c>
      <c r="F352" s="73" t="str">
        <f t="shared" si="93"/>
        <v/>
      </c>
      <c r="G352" s="73" t="str">
        <f t="shared" si="94"/>
        <v/>
      </c>
      <c r="H352" s="73" t="str">
        <f>IF(M352=0,"",1+COUNTIF(会員コール!$A$1:$A$198,M352))</f>
        <v/>
      </c>
      <c r="I352" s="74"/>
      <c r="J352" s="74" t="str">
        <f t="shared" si="95"/>
        <v/>
      </c>
      <c r="K352" s="14"/>
      <c r="L352" s="15"/>
      <c r="M352">
        <f t="shared" si="96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90"/>
        <v/>
      </c>
      <c r="C353" s="69" t="str">
        <f t="shared" si="97"/>
        <v/>
      </c>
      <c r="D353" s="70" t="str">
        <f t="shared" si="91"/>
        <v/>
      </c>
      <c r="E353" s="70" t="str">
        <f t="shared" si="92"/>
        <v/>
      </c>
      <c r="F353" s="70" t="str">
        <f t="shared" si="93"/>
        <v/>
      </c>
      <c r="G353" s="70" t="str">
        <f t="shared" si="94"/>
        <v/>
      </c>
      <c r="H353" s="70" t="str">
        <f>IF(M353=0,"",1+COUNTIF(会員コール!$A$1:$A$198,M353))</f>
        <v/>
      </c>
      <c r="I353" s="71"/>
      <c r="J353" s="71" t="str">
        <f t="shared" si="95"/>
        <v/>
      </c>
      <c r="K353" s="14"/>
      <c r="L353" s="15"/>
      <c r="M353">
        <f t="shared" si="96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90"/>
        <v/>
      </c>
      <c r="C354" s="69" t="str">
        <f t="shared" si="97"/>
        <v/>
      </c>
      <c r="D354" s="70" t="str">
        <f t="shared" si="91"/>
        <v/>
      </c>
      <c r="E354" s="70" t="str">
        <f t="shared" si="92"/>
        <v/>
      </c>
      <c r="F354" s="70" t="str">
        <f t="shared" si="93"/>
        <v/>
      </c>
      <c r="G354" s="70" t="str">
        <f t="shared" si="94"/>
        <v/>
      </c>
      <c r="H354" s="70" t="str">
        <f>IF(M354=0,"",1+COUNTIF(会員コール!$A$1:$A$198,M354))</f>
        <v/>
      </c>
      <c r="I354" s="71"/>
      <c r="J354" s="71" t="str">
        <f t="shared" si="95"/>
        <v/>
      </c>
      <c r="K354" s="14"/>
      <c r="L354" s="15"/>
      <c r="M354">
        <f t="shared" si="96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90"/>
        <v/>
      </c>
      <c r="C355" s="69" t="str">
        <f t="shared" si="97"/>
        <v/>
      </c>
      <c r="D355" s="70" t="str">
        <f t="shared" si="91"/>
        <v/>
      </c>
      <c r="E355" s="70" t="str">
        <f t="shared" si="92"/>
        <v/>
      </c>
      <c r="F355" s="70" t="str">
        <f t="shared" si="93"/>
        <v/>
      </c>
      <c r="G355" s="70" t="str">
        <f t="shared" si="94"/>
        <v/>
      </c>
      <c r="H355" s="70" t="str">
        <f>IF(M355=0,"",1+COUNTIF(会員コール!$A$1:$A$198,M355))</f>
        <v/>
      </c>
      <c r="I355" s="71"/>
      <c r="J355" s="71" t="str">
        <f t="shared" si="95"/>
        <v/>
      </c>
      <c r="K355" s="14"/>
      <c r="L355" s="15"/>
      <c r="M355">
        <f t="shared" si="96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90"/>
        <v/>
      </c>
      <c r="C356" s="69" t="str">
        <f t="shared" si="97"/>
        <v/>
      </c>
      <c r="D356" s="70" t="str">
        <f t="shared" si="91"/>
        <v/>
      </c>
      <c r="E356" s="70" t="str">
        <f t="shared" si="92"/>
        <v/>
      </c>
      <c r="F356" s="70" t="str">
        <f t="shared" si="93"/>
        <v/>
      </c>
      <c r="G356" s="70" t="str">
        <f t="shared" si="94"/>
        <v/>
      </c>
      <c r="H356" s="70" t="str">
        <f>IF(M356=0,"",1+COUNTIF(会員コール!$A$1:$A$198,M356))</f>
        <v/>
      </c>
      <c r="I356" s="71"/>
      <c r="J356" s="71" t="str">
        <f t="shared" si="95"/>
        <v/>
      </c>
      <c r="K356" s="14"/>
      <c r="L356" s="15"/>
      <c r="M356">
        <f t="shared" si="96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90"/>
        <v/>
      </c>
      <c r="C357" s="69" t="str">
        <f t="shared" si="97"/>
        <v/>
      </c>
      <c r="D357" s="70" t="str">
        <f t="shared" si="91"/>
        <v/>
      </c>
      <c r="E357" s="70" t="str">
        <f t="shared" si="92"/>
        <v/>
      </c>
      <c r="F357" s="70" t="str">
        <f t="shared" si="93"/>
        <v/>
      </c>
      <c r="G357" s="70" t="str">
        <f t="shared" si="94"/>
        <v/>
      </c>
      <c r="H357" s="70" t="str">
        <f>IF(M357=0,"",1+COUNTIF(会員コール!$A$1:$A$198,M357))</f>
        <v/>
      </c>
      <c r="I357" s="71"/>
      <c r="J357" s="71" t="str">
        <f t="shared" si="95"/>
        <v/>
      </c>
      <c r="K357" s="14"/>
      <c r="L357" s="15"/>
      <c r="M357">
        <f t="shared" si="96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90"/>
        <v/>
      </c>
      <c r="C358" s="69" t="str">
        <f t="shared" si="97"/>
        <v/>
      </c>
      <c r="D358" s="70" t="str">
        <f t="shared" si="91"/>
        <v/>
      </c>
      <c r="E358" s="70" t="str">
        <f t="shared" si="92"/>
        <v/>
      </c>
      <c r="F358" s="70" t="str">
        <f t="shared" si="93"/>
        <v/>
      </c>
      <c r="G358" s="70" t="str">
        <f t="shared" si="94"/>
        <v/>
      </c>
      <c r="H358" s="70" t="str">
        <f>IF(M358=0,"",1+COUNTIF(会員コール!$A$1:$A$198,M358))</f>
        <v/>
      </c>
      <c r="I358" s="71"/>
      <c r="J358" s="71" t="str">
        <f t="shared" si="95"/>
        <v/>
      </c>
      <c r="K358" s="14"/>
      <c r="L358" s="15"/>
      <c r="M358">
        <f t="shared" si="96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90"/>
        <v/>
      </c>
      <c r="C359" s="69" t="str">
        <f t="shared" si="97"/>
        <v/>
      </c>
      <c r="D359" s="70" t="str">
        <f t="shared" si="91"/>
        <v/>
      </c>
      <c r="E359" s="70" t="str">
        <f t="shared" si="92"/>
        <v/>
      </c>
      <c r="F359" s="70" t="str">
        <f t="shared" si="93"/>
        <v/>
      </c>
      <c r="G359" s="70" t="str">
        <f t="shared" si="94"/>
        <v/>
      </c>
      <c r="H359" s="70" t="str">
        <f>IF(M359=0,"",1+COUNTIF(会員コール!$A$1:$A$198,M359))</f>
        <v/>
      </c>
      <c r="I359" s="71"/>
      <c r="J359" s="71" t="str">
        <f t="shared" si="95"/>
        <v/>
      </c>
      <c r="K359" s="14"/>
      <c r="L359" s="15"/>
      <c r="M359">
        <f t="shared" si="96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90"/>
        <v/>
      </c>
      <c r="C360" s="69" t="str">
        <f t="shared" si="97"/>
        <v/>
      </c>
      <c r="D360" s="73" t="str">
        <f t="shared" si="91"/>
        <v/>
      </c>
      <c r="E360" s="73" t="str">
        <f t="shared" si="92"/>
        <v/>
      </c>
      <c r="F360" s="73" t="str">
        <f t="shared" si="93"/>
        <v/>
      </c>
      <c r="G360" s="73" t="str">
        <f t="shared" si="94"/>
        <v/>
      </c>
      <c r="H360" s="73" t="str">
        <f>IF(M360=0,"",1+COUNTIF(会員コール!$A$1:$A$198,M360))</f>
        <v/>
      </c>
      <c r="I360" s="74"/>
      <c r="J360" s="74" t="str">
        <f t="shared" si="95"/>
        <v/>
      </c>
      <c r="K360" s="14"/>
      <c r="L360" s="15"/>
      <c r="M360">
        <f t="shared" si="96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90"/>
        <v/>
      </c>
      <c r="C361" s="69" t="str">
        <f t="shared" si="97"/>
        <v/>
      </c>
      <c r="D361" s="70" t="str">
        <f t="shared" si="91"/>
        <v/>
      </c>
      <c r="E361" s="70" t="str">
        <f t="shared" si="92"/>
        <v/>
      </c>
      <c r="F361" s="70" t="str">
        <f t="shared" si="93"/>
        <v/>
      </c>
      <c r="G361" s="70" t="str">
        <f t="shared" si="94"/>
        <v/>
      </c>
      <c r="H361" s="70" t="str">
        <f>IF(M361=0,"",1+COUNTIF(会員コール!$A$1:$A$198,M361))</f>
        <v/>
      </c>
      <c r="I361" s="71"/>
      <c r="J361" s="71" t="str">
        <f t="shared" si="95"/>
        <v/>
      </c>
      <c r="K361" s="14"/>
      <c r="L361" s="15"/>
      <c r="M361">
        <f t="shared" si="96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90"/>
        <v/>
      </c>
      <c r="C362" s="69" t="str">
        <f t="shared" si="97"/>
        <v/>
      </c>
      <c r="D362" s="73" t="str">
        <f t="shared" si="91"/>
        <v/>
      </c>
      <c r="E362" s="73" t="str">
        <f t="shared" si="92"/>
        <v/>
      </c>
      <c r="F362" s="73" t="str">
        <f t="shared" si="93"/>
        <v/>
      </c>
      <c r="G362" s="73" t="str">
        <f t="shared" si="94"/>
        <v/>
      </c>
      <c r="H362" s="73" t="str">
        <f>IF(M362=0,"",1+COUNTIF(会員コール!$A$1:$A$198,M362))</f>
        <v/>
      </c>
      <c r="I362" s="74"/>
      <c r="J362" s="74" t="str">
        <f t="shared" si="95"/>
        <v/>
      </c>
      <c r="K362" s="14"/>
      <c r="L362" s="15"/>
      <c r="M362">
        <f t="shared" si="96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90"/>
        <v/>
      </c>
      <c r="C363" s="69" t="str">
        <f t="shared" si="97"/>
        <v/>
      </c>
      <c r="D363" s="70" t="str">
        <f t="shared" si="91"/>
        <v/>
      </c>
      <c r="E363" s="70" t="str">
        <f t="shared" si="92"/>
        <v/>
      </c>
      <c r="F363" s="70" t="str">
        <f t="shared" si="93"/>
        <v/>
      </c>
      <c r="G363" s="70" t="str">
        <f t="shared" si="94"/>
        <v/>
      </c>
      <c r="H363" s="70" t="str">
        <f>IF(M363=0,"",1+COUNTIF(会員コール!$A$1:$A$198,M363))</f>
        <v/>
      </c>
      <c r="I363" s="71"/>
      <c r="J363" s="71" t="str">
        <f t="shared" si="95"/>
        <v/>
      </c>
      <c r="K363" s="14"/>
      <c r="L363" s="15"/>
      <c r="M363">
        <f t="shared" si="96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90"/>
        <v/>
      </c>
      <c r="C364" s="69" t="str">
        <f t="shared" si="97"/>
        <v/>
      </c>
      <c r="D364" s="73" t="str">
        <f t="shared" si="91"/>
        <v/>
      </c>
      <c r="E364" s="73" t="str">
        <f t="shared" si="92"/>
        <v/>
      </c>
      <c r="F364" s="73" t="str">
        <f t="shared" si="93"/>
        <v/>
      </c>
      <c r="G364" s="73" t="str">
        <f t="shared" si="94"/>
        <v/>
      </c>
      <c r="H364" s="73" t="str">
        <f>IF(M364=0,"",1+COUNTIF(会員コール!$A$1:$A$198,M364))</f>
        <v/>
      </c>
      <c r="I364" s="74"/>
      <c r="J364" s="74" t="str">
        <f t="shared" si="95"/>
        <v/>
      </c>
      <c r="K364" s="14"/>
      <c r="L364" s="15"/>
      <c r="M364">
        <f t="shared" si="96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90"/>
        <v/>
      </c>
      <c r="C365" s="69" t="str">
        <f t="shared" si="97"/>
        <v/>
      </c>
      <c r="D365" s="70" t="str">
        <f t="shared" si="91"/>
        <v/>
      </c>
      <c r="E365" s="70" t="str">
        <f t="shared" si="92"/>
        <v/>
      </c>
      <c r="F365" s="70" t="str">
        <f t="shared" si="93"/>
        <v/>
      </c>
      <c r="G365" s="70" t="str">
        <f t="shared" si="94"/>
        <v/>
      </c>
      <c r="H365" s="70" t="str">
        <f>IF(M365=0,"",1+COUNTIF(会員コール!$A$1:$A$198,M365))</f>
        <v/>
      </c>
      <c r="I365" s="71"/>
      <c r="J365" s="71" t="str">
        <f t="shared" si="95"/>
        <v/>
      </c>
      <c r="K365" s="14"/>
      <c r="L365" s="15"/>
      <c r="M365">
        <f t="shared" si="96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90"/>
        <v/>
      </c>
      <c r="C366" s="69" t="str">
        <f t="shared" si="97"/>
        <v/>
      </c>
      <c r="D366" s="73" t="str">
        <f t="shared" si="91"/>
        <v/>
      </c>
      <c r="E366" s="73" t="str">
        <f t="shared" si="92"/>
        <v/>
      </c>
      <c r="F366" s="73" t="str">
        <f t="shared" si="93"/>
        <v/>
      </c>
      <c r="G366" s="73" t="str">
        <f t="shared" si="94"/>
        <v/>
      </c>
      <c r="H366" s="73" t="str">
        <f>IF(M366=0,"",1+COUNTIF(会員コール!$A$1:$A$198,M366))</f>
        <v/>
      </c>
      <c r="I366" s="74"/>
      <c r="J366" s="74" t="str">
        <f t="shared" si="95"/>
        <v/>
      </c>
      <c r="K366" s="14"/>
      <c r="L366" s="15"/>
      <c r="M366">
        <f t="shared" si="96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ref="B367:B384" si="98">IF(O367="","",O367)</f>
        <v/>
      </c>
      <c r="C367" s="69" t="str">
        <f t="shared" si="97"/>
        <v/>
      </c>
      <c r="D367" s="70" t="str">
        <f t="shared" ref="D367:D384" si="99">IF(N367="","",N367)</f>
        <v/>
      </c>
      <c r="E367" s="70" t="str">
        <f t="shared" ref="E367:E384" si="100">IF(Q367="","",Q367)</f>
        <v/>
      </c>
      <c r="F367" s="70" t="str">
        <f t="shared" ref="F367:F384" si="101">IF(R367="","",R367)</f>
        <v/>
      </c>
      <c r="G367" s="70" t="str">
        <f t="shared" ref="G367:G384" si="102">IF(H367="","",IF(H367=1,"","M"))</f>
        <v/>
      </c>
      <c r="H367" s="70" t="str">
        <f>IF(M367=0,"",1+COUNTIF(会員コール!$A$1:$A$198,M367))</f>
        <v/>
      </c>
      <c r="I367" s="71"/>
      <c r="J367" s="71" t="str">
        <f t="shared" ref="J367:J384" si="103">IF(T367="","",T367)</f>
        <v/>
      </c>
      <c r="K367" s="14"/>
      <c r="L367" s="15"/>
      <c r="M367">
        <f t="shared" ref="M367:M384" si="104">IF(MID(N367,6,1)="/",LEFT(N367,5),IF(MID(N367,7,1)="/",LEFT(N367,6),N367))</f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98"/>
        <v/>
      </c>
      <c r="C368" s="69" t="str">
        <f t="shared" si="97"/>
        <v/>
      </c>
      <c r="D368" s="73" t="str">
        <f t="shared" si="99"/>
        <v/>
      </c>
      <c r="E368" s="73" t="str">
        <f t="shared" si="100"/>
        <v/>
      </c>
      <c r="F368" s="73" t="str">
        <f t="shared" si="101"/>
        <v/>
      </c>
      <c r="G368" s="73" t="str">
        <f t="shared" si="102"/>
        <v/>
      </c>
      <c r="H368" s="73" t="str">
        <f>IF(M368=0,"",1+COUNTIF(会員コール!$A$1:$A$198,M368))</f>
        <v/>
      </c>
      <c r="I368" s="74"/>
      <c r="J368" s="74" t="str">
        <f t="shared" si="103"/>
        <v/>
      </c>
      <c r="K368" s="14"/>
      <c r="L368" s="15"/>
      <c r="M368">
        <f t="shared" si="104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98"/>
        <v/>
      </c>
      <c r="C369" s="69" t="str">
        <f t="shared" si="97"/>
        <v/>
      </c>
      <c r="D369" s="70" t="str">
        <f t="shared" si="99"/>
        <v/>
      </c>
      <c r="E369" s="70" t="str">
        <f t="shared" si="100"/>
        <v/>
      </c>
      <c r="F369" s="70" t="str">
        <f t="shared" si="101"/>
        <v/>
      </c>
      <c r="G369" s="70" t="str">
        <f t="shared" si="102"/>
        <v/>
      </c>
      <c r="H369" s="70" t="str">
        <f>IF(M369=0,"",1+COUNTIF(会員コール!$A$1:$A$198,M369))</f>
        <v/>
      </c>
      <c r="I369" s="71"/>
      <c r="J369" s="71" t="str">
        <f t="shared" si="103"/>
        <v/>
      </c>
      <c r="K369" s="14"/>
      <c r="L369" s="15"/>
      <c r="M369">
        <f t="shared" si="104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98"/>
        <v/>
      </c>
      <c r="C370" s="69" t="str">
        <f t="shared" si="97"/>
        <v/>
      </c>
      <c r="D370" s="73" t="str">
        <f t="shared" si="99"/>
        <v/>
      </c>
      <c r="E370" s="73" t="str">
        <f t="shared" si="100"/>
        <v/>
      </c>
      <c r="F370" s="73" t="str">
        <f t="shared" si="101"/>
        <v/>
      </c>
      <c r="G370" s="73" t="str">
        <f t="shared" si="102"/>
        <v/>
      </c>
      <c r="H370" s="73" t="str">
        <f>IF(M370=0,"",1+COUNTIF(会員コール!$A$1:$A$198,M370))</f>
        <v/>
      </c>
      <c r="I370" s="74"/>
      <c r="J370" s="74" t="str">
        <f t="shared" si="103"/>
        <v/>
      </c>
      <c r="K370" s="14"/>
      <c r="L370" s="15"/>
      <c r="M370">
        <f t="shared" si="104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98"/>
        <v/>
      </c>
      <c r="C371" s="69" t="str">
        <f t="shared" si="97"/>
        <v/>
      </c>
      <c r="D371" s="70" t="str">
        <f t="shared" si="99"/>
        <v/>
      </c>
      <c r="E371" s="70" t="str">
        <f t="shared" si="100"/>
        <v/>
      </c>
      <c r="F371" s="70" t="str">
        <f t="shared" si="101"/>
        <v/>
      </c>
      <c r="G371" s="70" t="str">
        <f t="shared" si="102"/>
        <v/>
      </c>
      <c r="H371" s="70" t="str">
        <f>IF(M371=0,"",1+COUNTIF(会員コール!$A$1:$A$198,M371))</f>
        <v/>
      </c>
      <c r="I371" s="71"/>
      <c r="J371" s="71" t="str">
        <f t="shared" si="103"/>
        <v/>
      </c>
      <c r="K371" s="14"/>
      <c r="L371" s="15"/>
      <c r="M371">
        <f t="shared" si="104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98"/>
        <v/>
      </c>
      <c r="C372" s="69" t="str">
        <f t="shared" si="97"/>
        <v/>
      </c>
      <c r="D372" s="73" t="str">
        <f t="shared" si="99"/>
        <v/>
      </c>
      <c r="E372" s="73" t="str">
        <f t="shared" si="100"/>
        <v/>
      </c>
      <c r="F372" s="73" t="str">
        <f t="shared" si="101"/>
        <v/>
      </c>
      <c r="G372" s="73" t="str">
        <f t="shared" si="102"/>
        <v/>
      </c>
      <c r="H372" s="73" t="str">
        <f>IF(M372=0,"",1+COUNTIF(会員コール!$A$1:$A$198,M372))</f>
        <v/>
      </c>
      <c r="I372" s="74"/>
      <c r="J372" s="74" t="str">
        <f t="shared" si="103"/>
        <v/>
      </c>
      <c r="K372" s="14"/>
      <c r="L372" s="15"/>
      <c r="M372">
        <f t="shared" si="104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98"/>
        <v/>
      </c>
      <c r="C373" s="69" t="str">
        <f t="shared" si="97"/>
        <v/>
      </c>
      <c r="D373" s="70" t="str">
        <f t="shared" si="99"/>
        <v/>
      </c>
      <c r="E373" s="70" t="str">
        <f t="shared" si="100"/>
        <v/>
      </c>
      <c r="F373" s="70" t="str">
        <f t="shared" si="101"/>
        <v/>
      </c>
      <c r="G373" s="70" t="str">
        <f t="shared" si="102"/>
        <v/>
      </c>
      <c r="H373" s="70" t="str">
        <f>IF(M373=0,"",1+COUNTIF(会員コール!$A$1:$A$198,M373))</f>
        <v/>
      </c>
      <c r="I373" s="71"/>
      <c r="J373" s="71" t="str">
        <f t="shared" si="103"/>
        <v/>
      </c>
      <c r="K373" s="14"/>
      <c r="L373" s="15"/>
      <c r="M373">
        <f t="shared" si="104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98"/>
        <v/>
      </c>
      <c r="C374" s="69" t="str">
        <f t="shared" si="97"/>
        <v/>
      </c>
      <c r="D374" s="73" t="str">
        <f t="shared" si="99"/>
        <v/>
      </c>
      <c r="E374" s="73" t="str">
        <f t="shared" si="100"/>
        <v/>
      </c>
      <c r="F374" s="73" t="str">
        <f t="shared" si="101"/>
        <v/>
      </c>
      <c r="G374" s="73" t="str">
        <f t="shared" si="102"/>
        <v/>
      </c>
      <c r="H374" s="73" t="str">
        <f>IF(M374=0,"",1+COUNTIF(会員コール!$A$1:$A$198,M374))</f>
        <v/>
      </c>
      <c r="I374" s="74"/>
      <c r="J374" s="74" t="str">
        <f t="shared" si="103"/>
        <v/>
      </c>
      <c r="K374" s="14"/>
      <c r="L374" s="15"/>
      <c r="M374">
        <f t="shared" si="104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98"/>
        <v/>
      </c>
      <c r="C375" s="69" t="str">
        <f t="shared" si="97"/>
        <v/>
      </c>
      <c r="D375" s="70" t="str">
        <f t="shared" si="99"/>
        <v/>
      </c>
      <c r="E375" s="70" t="str">
        <f t="shared" si="100"/>
        <v/>
      </c>
      <c r="F375" s="70" t="str">
        <f t="shared" si="101"/>
        <v/>
      </c>
      <c r="G375" s="70" t="str">
        <f t="shared" si="102"/>
        <v/>
      </c>
      <c r="H375" s="70" t="str">
        <f>IF(M375=0,"",1+COUNTIF(会員コール!$A$1:$A$198,M375))</f>
        <v/>
      </c>
      <c r="I375" s="71"/>
      <c r="J375" s="71" t="str">
        <f t="shared" si="103"/>
        <v/>
      </c>
      <c r="K375" s="14"/>
      <c r="L375" s="15"/>
      <c r="M375">
        <f t="shared" si="104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98"/>
        <v/>
      </c>
      <c r="C376" s="69" t="str">
        <f t="shared" si="97"/>
        <v/>
      </c>
      <c r="D376" s="70" t="str">
        <f t="shared" si="99"/>
        <v/>
      </c>
      <c r="E376" s="70" t="str">
        <f t="shared" si="100"/>
        <v/>
      </c>
      <c r="F376" s="70" t="str">
        <f t="shared" si="101"/>
        <v/>
      </c>
      <c r="G376" s="70" t="str">
        <f t="shared" si="102"/>
        <v/>
      </c>
      <c r="H376" s="70" t="str">
        <f>IF(M376=0,"",1+COUNTIF(会員コール!$A$1:$A$198,M376))</f>
        <v/>
      </c>
      <c r="I376" s="71"/>
      <c r="J376" s="71" t="str">
        <f t="shared" si="103"/>
        <v/>
      </c>
      <c r="K376" s="14"/>
      <c r="L376" s="15"/>
      <c r="M376">
        <f t="shared" si="104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98"/>
        <v/>
      </c>
      <c r="C377" s="69" t="str">
        <f t="shared" si="97"/>
        <v/>
      </c>
      <c r="D377" s="73" t="str">
        <f t="shared" si="99"/>
        <v/>
      </c>
      <c r="E377" s="73" t="str">
        <f t="shared" si="100"/>
        <v/>
      </c>
      <c r="F377" s="73" t="str">
        <f t="shared" si="101"/>
        <v/>
      </c>
      <c r="G377" s="73" t="str">
        <f t="shared" si="102"/>
        <v/>
      </c>
      <c r="H377" s="73" t="str">
        <f>IF(M377=0,"",1+COUNTIF(会員コール!$A$1:$A$198,M377))</f>
        <v/>
      </c>
      <c r="I377" s="74"/>
      <c r="J377" s="74" t="str">
        <f t="shared" si="103"/>
        <v/>
      </c>
      <c r="K377" s="14"/>
      <c r="L377" s="15"/>
      <c r="M377">
        <f t="shared" si="104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98"/>
        <v/>
      </c>
      <c r="C378" s="69" t="str">
        <f t="shared" si="97"/>
        <v/>
      </c>
      <c r="D378" s="70" t="str">
        <f t="shared" si="99"/>
        <v/>
      </c>
      <c r="E378" s="70" t="str">
        <f t="shared" si="100"/>
        <v/>
      </c>
      <c r="F378" s="70" t="str">
        <f t="shared" si="101"/>
        <v/>
      </c>
      <c r="G378" s="70" t="str">
        <f t="shared" si="102"/>
        <v/>
      </c>
      <c r="H378" s="70" t="str">
        <f>IF(M378=0,"",1+COUNTIF(会員コール!$A$1:$A$198,M378))</f>
        <v/>
      </c>
      <c r="I378" s="71"/>
      <c r="J378" s="71" t="str">
        <f t="shared" si="103"/>
        <v/>
      </c>
      <c r="K378" s="14"/>
      <c r="L378" s="15"/>
      <c r="M378">
        <f t="shared" si="104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98"/>
        <v/>
      </c>
      <c r="C379" s="69" t="str">
        <f t="shared" si="97"/>
        <v/>
      </c>
      <c r="D379" s="73" t="str">
        <f t="shared" si="99"/>
        <v/>
      </c>
      <c r="E379" s="73" t="str">
        <f t="shared" si="100"/>
        <v/>
      </c>
      <c r="F379" s="73" t="str">
        <f t="shared" si="101"/>
        <v/>
      </c>
      <c r="G379" s="73" t="str">
        <f t="shared" si="102"/>
        <v/>
      </c>
      <c r="H379" s="73" t="str">
        <f>IF(M379=0,"",1+COUNTIF(会員コール!$A$1:$A$198,M379))</f>
        <v/>
      </c>
      <c r="I379" s="74"/>
      <c r="J379" s="74" t="str">
        <f t="shared" si="103"/>
        <v/>
      </c>
      <c r="K379" s="14"/>
      <c r="L379" s="15"/>
      <c r="M379">
        <f t="shared" si="104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98"/>
        <v/>
      </c>
      <c r="C380" s="69" t="str">
        <f t="shared" si="97"/>
        <v/>
      </c>
      <c r="D380" s="70" t="str">
        <f t="shared" si="99"/>
        <v/>
      </c>
      <c r="E380" s="70" t="str">
        <f t="shared" si="100"/>
        <v/>
      </c>
      <c r="F380" s="70" t="str">
        <f t="shared" si="101"/>
        <v/>
      </c>
      <c r="G380" s="70" t="str">
        <f t="shared" si="102"/>
        <v/>
      </c>
      <c r="H380" s="70" t="str">
        <f>IF(M380=0,"",1+COUNTIF(会員コール!$A$1:$A$198,M380))</f>
        <v/>
      </c>
      <c r="I380" s="71"/>
      <c r="J380" s="71" t="str">
        <f t="shared" si="103"/>
        <v/>
      </c>
      <c r="K380" s="14"/>
      <c r="L380" s="15"/>
      <c r="M380">
        <f t="shared" si="104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98"/>
        <v/>
      </c>
      <c r="C381" s="69" t="str">
        <f t="shared" si="97"/>
        <v/>
      </c>
      <c r="D381" s="73" t="str">
        <f t="shared" si="99"/>
        <v/>
      </c>
      <c r="E381" s="73" t="str">
        <f t="shared" si="100"/>
        <v/>
      </c>
      <c r="F381" s="73" t="str">
        <f t="shared" si="101"/>
        <v/>
      </c>
      <c r="G381" s="73" t="str">
        <f t="shared" si="102"/>
        <v/>
      </c>
      <c r="H381" s="73" t="str">
        <f>IF(M381=0,"",1+COUNTIF(会員コール!$A$1:$A$198,M381))</f>
        <v/>
      </c>
      <c r="I381" s="74"/>
      <c r="J381" s="74" t="str">
        <f t="shared" si="103"/>
        <v/>
      </c>
      <c r="K381" s="14"/>
      <c r="L381" s="15"/>
      <c r="M381">
        <f t="shared" si="104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98"/>
        <v/>
      </c>
      <c r="C382" s="69" t="str">
        <f t="shared" si="97"/>
        <v/>
      </c>
      <c r="D382" s="70" t="str">
        <f t="shared" si="99"/>
        <v/>
      </c>
      <c r="E382" s="70" t="str">
        <f t="shared" si="100"/>
        <v/>
      </c>
      <c r="F382" s="70" t="str">
        <f t="shared" si="101"/>
        <v/>
      </c>
      <c r="G382" s="70" t="str">
        <f t="shared" si="102"/>
        <v/>
      </c>
      <c r="H382" s="70" t="str">
        <f>IF(M382=0,"",1+COUNTIF(会員コール!$A$1:$A$198,M382))</f>
        <v/>
      </c>
      <c r="I382" s="71"/>
      <c r="J382" s="71" t="str">
        <f t="shared" si="103"/>
        <v/>
      </c>
      <c r="K382" s="14"/>
      <c r="L382" s="15"/>
      <c r="M382">
        <f t="shared" si="104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98"/>
        <v/>
      </c>
      <c r="C383" s="69" t="str">
        <f t="shared" si="97"/>
        <v/>
      </c>
      <c r="D383" s="70" t="str">
        <f t="shared" si="99"/>
        <v/>
      </c>
      <c r="E383" s="70" t="str">
        <f t="shared" si="100"/>
        <v/>
      </c>
      <c r="F383" s="70" t="str">
        <f t="shared" si="101"/>
        <v/>
      </c>
      <c r="G383" s="70" t="str">
        <f t="shared" si="102"/>
        <v/>
      </c>
      <c r="H383" s="70" t="str">
        <f>IF(M383=0,"",1+COUNTIF(会員コール!$A$1:$A$198,M383))</f>
        <v/>
      </c>
      <c r="I383" s="71"/>
      <c r="J383" s="71" t="str">
        <f t="shared" si="103"/>
        <v/>
      </c>
      <c r="K383" s="14"/>
      <c r="L383" s="15"/>
      <c r="M383">
        <f t="shared" si="104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98"/>
        <v/>
      </c>
      <c r="C384" s="76" t="str">
        <f>IF(P384="","",LEFT(P384,6))</f>
        <v/>
      </c>
      <c r="D384" s="77" t="str">
        <f t="shared" si="99"/>
        <v/>
      </c>
      <c r="E384" s="77" t="str">
        <f t="shared" si="100"/>
        <v/>
      </c>
      <c r="F384" s="77" t="str">
        <f t="shared" si="101"/>
        <v/>
      </c>
      <c r="G384" s="77" t="str">
        <f t="shared" si="102"/>
        <v/>
      </c>
      <c r="H384" s="77" t="str">
        <f>IF(M384=0,"",1+COUNTIF(会員コール!$A$1:$A$198,M384))</f>
        <v/>
      </c>
      <c r="I384" s="78"/>
      <c r="J384" s="78" t="str">
        <f t="shared" si="103"/>
        <v/>
      </c>
      <c r="K384" s="14"/>
      <c r="L384" s="15"/>
      <c r="M384">
        <f t="shared" si="104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196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220</v>
      </c>
      <c r="C387" s="170"/>
      <c r="D387" s="47" t="str">
        <f>基本データ入力!$B$8</f>
        <v>JA1QRZ</v>
      </c>
      <c r="E387" s="52" t="s">
        <v>221</v>
      </c>
      <c r="F387" s="47" t="s">
        <v>288</v>
      </c>
      <c r="G387" s="171" t="s">
        <v>222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224</v>
      </c>
      <c r="C388" s="91" t="s">
        <v>411</v>
      </c>
      <c r="D388" s="18" t="s">
        <v>225</v>
      </c>
      <c r="E388" s="172" t="s">
        <v>226</v>
      </c>
      <c r="F388" s="172"/>
      <c r="G388" s="18" t="s">
        <v>227</v>
      </c>
      <c r="H388" s="17" t="s">
        <v>228</v>
      </c>
      <c r="I388" s="18" t="s">
        <v>229</v>
      </c>
      <c r="J388" s="18" t="s">
        <v>230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21" si="105">IF(O390="","",O390)</f>
        <v/>
      </c>
      <c r="C390" s="65" t="str">
        <f>IF(P390="","",LEFT(P390,6))</f>
        <v/>
      </c>
      <c r="D390" s="66" t="str">
        <f t="shared" ref="D390:D421" si="106">IF(N390="","",N390)</f>
        <v/>
      </c>
      <c r="E390" s="66" t="str">
        <f t="shared" ref="E390:E421" si="107">IF(Q390="","",Q390)</f>
        <v/>
      </c>
      <c r="F390" s="66" t="str">
        <f t="shared" ref="F390:F421" si="108">IF(R390="","",R390)</f>
        <v/>
      </c>
      <c r="G390" s="66" t="str">
        <f t="shared" ref="G390:G421" si="10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21" si="110">IF(T390="","",T390)</f>
        <v/>
      </c>
      <c r="K390" s="14"/>
      <c r="L390" s="49"/>
      <c r="M390">
        <f t="shared" ref="M390:M421" si="11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105"/>
        <v/>
      </c>
      <c r="C391" s="69" t="str">
        <f>IF(P391="","",LEFT(P391,6))</f>
        <v/>
      </c>
      <c r="D391" s="70" t="str">
        <f t="shared" si="106"/>
        <v/>
      </c>
      <c r="E391" s="70" t="str">
        <f t="shared" si="107"/>
        <v/>
      </c>
      <c r="F391" s="70" t="str">
        <f t="shared" si="108"/>
        <v/>
      </c>
      <c r="G391" s="70" t="str">
        <f t="shared" si="109"/>
        <v/>
      </c>
      <c r="H391" s="70" t="str">
        <f>IF(M391=0,"",1+COUNTIF(会員コール!$A$1:$A$198,M391))</f>
        <v/>
      </c>
      <c r="I391" s="71"/>
      <c r="J391" s="71" t="str">
        <f t="shared" si="110"/>
        <v/>
      </c>
      <c r="K391" s="14"/>
      <c r="L391" s="49"/>
      <c r="M391">
        <f t="shared" si="11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105"/>
        <v/>
      </c>
      <c r="C392" s="69" t="str">
        <f t="shared" ref="C392:C438" si="112">IF(P392="","",LEFT(P392,6))</f>
        <v/>
      </c>
      <c r="D392" s="70" t="str">
        <f t="shared" si="106"/>
        <v/>
      </c>
      <c r="E392" s="70" t="str">
        <f t="shared" si="107"/>
        <v/>
      </c>
      <c r="F392" s="70" t="str">
        <f t="shared" si="108"/>
        <v/>
      </c>
      <c r="G392" s="70" t="str">
        <f t="shared" si="109"/>
        <v/>
      </c>
      <c r="H392" s="70" t="str">
        <f>IF(M392=0,"",1+COUNTIF(会員コール!$A$1:$A$198,M392))</f>
        <v/>
      </c>
      <c r="I392" s="71"/>
      <c r="J392" s="71" t="str">
        <f t="shared" si="110"/>
        <v/>
      </c>
      <c r="K392" s="14"/>
      <c r="L392" s="49"/>
      <c r="M392">
        <f t="shared" si="11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105"/>
        <v/>
      </c>
      <c r="C393" s="69" t="str">
        <f t="shared" si="112"/>
        <v/>
      </c>
      <c r="D393" s="70" t="str">
        <f t="shared" si="106"/>
        <v/>
      </c>
      <c r="E393" s="70" t="str">
        <f t="shared" si="107"/>
        <v/>
      </c>
      <c r="F393" s="70" t="str">
        <f t="shared" si="108"/>
        <v/>
      </c>
      <c r="G393" s="70" t="str">
        <f t="shared" si="109"/>
        <v/>
      </c>
      <c r="H393" s="70" t="str">
        <f>IF(M393=0,"",1+COUNTIF(会員コール!$A$1:$A$198,M393))</f>
        <v/>
      </c>
      <c r="I393" s="71"/>
      <c r="J393" s="71" t="str">
        <f t="shared" si="110"/>
        <v/>
      </c>
      <c r="K393" s="14"/>
      <c r="L393" s="49"/>
      <c r="M393">
        <f t="shared" si="11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105"/>
        <v/>
      </c>
      <c r="C394" s="69" t="str">
        <f t="shared" si="112"/>
        <v/>
      </c>
      <c r="D394" s="70" t="str">
        <f t="shared" si="106"/>
        <v/>
      </c>
      <c r="E394" s="70" t="str">
        <f t="shared" si="107"/>
        <v/>
      </c>
      <c r="F394" s="70" t="str">
        <f t="shared" si="108"/>
        <v/>
      </c>
      <c r="G394" s="70" t="str">
        <f t="shared" si="109"/>
        <v/>
      </c>
      <c r="H394" s="70" t="str">
        <f>IF(M394=0,"",1+COUNTIF(会員コール!$A$1:$A$198,M394))</f>
        <v/>
      </c>
      <c r="I394" s="71"/>
      <c r="J394" s="71" t="str">
        <f t="shared" si="110"/>
        <v/>
      </c>
      <c r="K394" s="14"/>
      <c r="L394" s="49"/>
      <c r="M394">
        <f t="shared" si="11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105"/>
        <v/>
      </c>
      <c r="C395" s="69" t="str">
        <f t="shared" si="112"/>
        <v/>
      </c>
      <c r="D395" s="70" t="str">
        <f t="shared" si="106"/>
        <v/>
      </c>
      <c r="E395" s="70" t="str">
        <f t="shared" si="107"/>
        <v/>
      </c>
      <c r="F395" s="70" t="str">
        <f t="shared" si="108"/>
        <v/>
      </c>
      <c r="G395" s="70" t="str">
        <f t="shared" si="109"/>
        <v/>
      </c>
      <c r="H395" s="70" t="str">
        <f>IF(M395=0,"",1+COUNTIF(会員コール!$A$1:$A$198,M395))</f>
        <v/>
      </c>
      <c r="I395" s="71"/>
      <c r="J395" s="71" t="str">
        <f t="shared" si="110"/>
        <v/>
      </c>
      <c r="K395" s="14"/>
      <c r="L395" s="49"/>
      <c r="M395">
        <f t="shared" si="11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105"/>
        <v/>
      </c>
      <c r="C396" s="69" t="str">
        <f t="shared" si="112"/>
        <v/>
      </c>
      <c r="D396" s="70" t="str">
        <f t="shared" si="106"/>
        <v/>
      </c>
      <c r="E396" s="70" t="str">
        <f t="shared" si="107"/>
        <v/>
      </c>
      <c r="F396" s="70" t="str">
        <f t="shared" si="108"/>
        <v/>
      </c>
      <c r="G396" s="70" t="str">
        <f t="shared" si="109"/>
        <v/>
      </c>
      <c r="H396" s="70" t="str">
        <f>IF(M396=0,"",1+COUNTIF(会員コール!$A$1:$A$198,M396))</f>
        <v/>
      </c>
      <c r="I396" s="71"/>
      <c r="J396" s="71" t="str">
        <f t="shared" si="110"/>
        <v/>
      </c>
      <c r="K396" s="14"/>
      <c r="L396" s="49"/>
      <c r="M396">
        <f t="shared" si="11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105"/>
        <v/>
      </c>
      <c r="C397" s="69" t="str">
        <f t="shared" si="112"/>
        <v/>
      </c>
      <c r="D397" s="70" t="str">
        <f t="shared" si="106"/>
        <v/>
      </c>
      <c r="E397" s="70" t="str">
        <f t="shared" si="107"/>
        <v/>
      </c>
      <c r="F397" s="70" t="str">
        <f t="shared" si="108"/>
        <v/>
      </c>
      <c r="G397" s="70" t="str">
        <f t="shared" si="109"/>
        <v/>
      </c>
      <c r="H397" s="70" t="str">
        <f>IF(M397=0,"",1+COUNTIF(会員コール!$A$1:$A$198,M397))</f>
        <v/>
      </c>
      <c r="I397" s="71"/>
      <c r="J397" s="71" t="str">
        <f t="shared" si="110"/>
        <v/>
      </c>
      <c r="K397" s="14"/>
      <c r="L397" s="49"/>
      <c r="M397">
        <f t="shared" si="11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105"/>
        <v/>
      </c>
      <c r="C398" s="69" t="str">
        <f t="shared" si="112"/>
        <v/>
      </c>
      <c r="D398" s="70" t="str">
        <f t="shared" si="106"/>
        <v/>
      </c>
      <c r="E398" s="70" t="str">
        <f t="shared" si="107"/>
        <v/>
      </c>
      <c r="F398" s="70" t="str">
        <f t="shared" si="108"/>
        <v/>
      </c>
      <c r="G398" s="70" t="str">
        <f t="shared" si="109"/>
        <v/>
      </c>
      <c r="H398" s="70" t="str">
        <f>IF(M398=0,"",1+COUNTIF(会員コール!$A$1:$A$198,M398))</f>
        <v/>
      </c>
      <c r="I398" s="71"/>
      <c r="J398" s="71" t="str">
        <f t="shared" si="110"/>
        <v/>
      </c>
      <c r="K398" s="14"/>
      <c r="L398" s="49"/>
      <c r="M398">
        <f t="shared" si="11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105"/>
        <v/>
      </c>
      <c r="C399" s="69" t="str">
        <f t="shared" si="112"/>
        <v/>
      </c>
      <c r="D399" s="70" t="str">
        <f t="shared" si="106"/>
        <v/>
      </c>
      <c r="E399" s="70" t="str">
        <f t="shared" si="107"/>
        <v/>
      </c>
      <c r="F399" s="70" t="str">
        <f t="shared" si="108"/>
        <v/>
      </c>
      <c r="G399" s="70" t="str">
        <f t="shared" si="109"/>
        <v/>
      </c>
      <c r="H399" s="70" t="str">
        <f>IF(M399=0,"",1+COUNTIF(会員コール!$A$1:$A$198,M399))</f>
        <v/>
      </c>
      <c r="I399" s="71"/>
      <c r="J399" s="71" t="str">
        <f t="shared" si="110"/>
        <v/>
      </c>
      <c r="K399" s="14"/>
      <c r="L399" s="49"/>
      <c r="M399">
        <f t="shared" si="11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105"/>
        <v/>
      </c>
      <c r="C400" s="69" t="str">
        <f t="shared" si="112"/>
        <v/>
      </c>
      <c r="D400" s="70" t="str">
        <f t="shared" si="106"/>
        <v/>
      </c>
      <c r="E400" s="70" t="str">
        <f t="shared" si="107"/>
        <v/>
      </c>
      <c r="F400" s="70" t="str">
        <f t="shared" si="108"/>
        <v/>
      </c>
      <c r="G400" s="70" t="str">
        <f t="shared" si="109"/>
        <v/>
      </c>
      <c r="H400" s="70" t="str">
        <f>IF(M400=0,"",1+COUNTIF(会員コール!$A$1:$A$198,M400))</f>
        <v/>
      </c>
      <c r="I400" s="71"/>
      <c r="J400" s="71" t="str">
        <f t="shared" si="110"/>
        <v/>
      </c>
      <c r="K400" s="14"/>
      <c r="L400" s="49"/>
      <c r="M400">
        <f t="shared" si="11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105"/>
        <v/>
      </c>
      <c r="C401" s="69" t="str">
        <f t="shared" si="112"/>
        <v/>
      </c>
      <c r="D401" s="70" t="str">
        <f t="shared" si="106"/>
        <v/>
      </c>
      <c r="E401" s="70" t="str">
        <f t="shared" si="107"/>
        <v/>
      </c>
      <c r="F401" s="70" t="str">
        <f t="shared" si="108"/>
        <v/>
      </c>
      <c r="G401" s="70" t="str">
        <f t="shared" si="109"/>
        <v/>
      </c>
      <c r="H401" s="70" t="str">
        <f>IF(M401=0,"",1+COUNTIF(会員コール!$A$1:$A$198,M401))</f>
        <v/>
      </c>
      <c r="I401" s="71"/>
      <c r="J401" s="71" t="str">
        <f t="shared" si="110"/>
        <v/>
      </c>
      <c r="K401" s="14"/>
      <c r="L401" s="49"/>
      <c r="M401">
        <f t="shared" si="11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105"/>
        <v/>
      </c>
      <c r="C402" s="69" t="str">
        <f t="shared" si="112"/>
        <v/>
      </c>
      <c r="D402" s="70" t="str">
        <f t="shared" si="106"/>
        <v/>
      </c>
      <c r="E402" s="70" t="str">
        <f t="shared" si="107"/>
        <v/>
      </c>
      <c r="F402" s="70" t="str">
        <f t="shared" si="108"/>
        <v/>
      </c>
      <c r="G402" s="70" t="str">
        <f t="shared" si="109"/>
        <v/>
      </c>
      <c r="H402" s="70" t="str">
        <f>IF(M402=0,"",1+COUNTIF(会員コール!$A$1:$A$198,M402))</f>
        <v/>
      </c>
      <c r="I402" s="71"/>
      <c r="J402" s="71" t="str">
        <f t="shared" si="110"/>
        <v/>
      </c>
      <c r="K402" s="14"/>
      <c r="L402" s="49"/>
      <c r="M402">
        <f t="shared" si="11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105"/>
        <v/>
      </c>
      <c r="C403" s="69" t="str">
        <f t="shared" si="112"/>
        <v/>
      </c>
      <c r="D403" s="70" t="str">
        <f t="shared" si="106"/>
        <v/>
      </c>
      <c r="E403" s="70" t="str">
        <f t="shared" si="107"/>
        <v/>
      </c>
      <c r="F403" s="70" t="str">
        <f t="shared" si="108"/>
        <v/>
      </c>
      <c r="G403" s="70" t="str">
        <f t="shared" si="109"/>
        <v/>
      </c>
      <c r="H403" s="70" t="str">
        <f>IF(M403=0,"",1+COUNTIF(会員コール!$A$1:$A$198,M403))</f>
        <v/>
      </c>
      <c r="I403" s="71"/>
      <c r="J403" s="71" t="str">
        <f t="shared" si="110"/>
        <v/>
      </c>
      <c r="K403" s="14"/>
      <c r="L403" s="49"/>
      <c r="M403">
        <f t="shared" si="11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105"/>
        <v/>
      </c>
      <c r="C404" s="69" t="str">
        <f t="shared" si="112"/>
        <v/>
      </c>
      <c r="D404" s="70" t="str">
        <f t="shared" si="106"/>
        <v/>
      </c>
      <c r="E404" s="70" t="str">
        <f t="shared" si="107"/>
        <v/>
      </c>
      <c r="F404" s="70" t="str">
        <f t="shared" si="108"/>
        <v/>
      </c>
      <c r="G404" s="70" t="str">
        <f t="shared" si="109"/>
        <v/>
      </c>
      <c r="H404" s="70" t="str">
        <f>IF(M404=0,"",1+COUNTIF(会員コール!$A$1:$A$198,M404))</f>
        <v/>
      </c>
      <c r="I404" s="71"/>
      <c r="J404" s="71" t="str">
        <f t="shared" si="110"/>
        <v/>
      </c>
      <c r="K404" s="14"/>
      <c r="L404" s="49"/>
      <c r="M404">
        <f t="shared" si="11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105"/>
        <v/>
      </c>
      <c r="C405" s="69" t="str">
        <f t="shared" si="112"/>
        <v/>
      </c>
      <c r="D405" s="70" t="str">
        <f t="shared" si="106"/>
        <v/>
      </c>
      <c r="E405" s="70" t="str">
        <f t="shared" si="107"/>
        <v/>
      </c>
      <c r="F405" s="70" t="str">
        <f t="shared" si="108"/>
        <v/>
      </c>
      <c r="G405" s="70" t="str">
        <f t="shared" si="109"/>
        <v/>
      </c>
      <c r="H405" s="70" t="str">
        <f>IF(M405=0,"",1+COUNTIF(会員コール!$A$1:$A$198,M405))</f>
        <v/>
      </c>
      <c r="I405" s="71"/>
      <c r="J405" s="71" t="str">
        <f t="shared" si="110"/>
        <v/>
      </c>
      <c r="K405" s="14"/>
      <c r="L405" s="49"/>
      <c r="M405">
        <f t="shared" si="11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105"/>
        <v/>
      </c>
      <c r="C406" s="69" t="str">
        <f t="shared" si="112"/>
        <v/>
      </c>
      <c r="D406" s="70" t="str">
        <f t="shared" si="106"/>
        <v/>
      </c>
      <c r="E406" s="70" t="str">
        <f t="shared" si="107"/>
        <v/>
      </c>
      <c r="F406" s="70" t="str">
        <f t="shared" si="108"/>
        <v/>
      </c>
      <c r="G406" s="70" t="str">
        <f t="shared" si="109"/>
        <v/>
      </c>
      <c r="H406" s="70" t="str">
        <f>IF(M406=0,"",1+COUNTIF(会員コール!$A$1:$A$198,M406))</f>
        <v/>
      </c>
      <c r="I406" s="71"/>
      <c r="J406" s="71" t="str">
        <f t="shared" si="110"/>
        <v/>
      </c>
      <c r="K406" s="14"/>
      <c r="L406" s="15"/>
      <c r="M406">
        <f t="shared" si="11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105"/>
        <v/>
      </c>
      <c r="C407" s="69" t="str">
        <f t="shared" si="112"/>
        <v/>
      </c>
      <c r="D407" s="73" t="str">
        <f t="shared" si="106"/>
        <v/>
      </c>
      <c r="E407" s="73" t="str">
        <f t="shared" si="107"/>
        <v/>
      </c>
      <c r="F407" s="73" t="str">
        <f t="shared" si="108"/>
        <v/>
      </c>
      <c r="G407" s="73" t="str">
        <f t="shared" si="109"/>
        <v/>
      </c>
      <c r="H407" s="73" t="str">
        <f>IF(M407=0,"",1+COUNTIF(会員コール!$A$1:$A$198,M407))</f>
        <v/>
      </c>
      <c r="I407" s="74"/>
      <c r="J407" s="74" t="str">
        <f t="shared" si="110"/>
        <v/>
      </c>
      <c r="K407" s="14"/>
      <c r="L407" s="15"/>
      <c r="M407">
        <f t="shared" si="11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105"/>
        <v/>
      </c>
      <c r="C408" s="69" t="str">
        <f t="shared" si="112"/>
        <v/>
      </c>
      <c r="D408" s="70" t="str">
        <f t="shared" si="106"/>
        <v/>
      </c>
      <c r="E408" s="70" t="str">
        <f t="shared" si="107"/>
        <v/>
      </c>
      <c r="F408" s="70" t="str">
        <f t="shared" si="108"/>
        <v/>
      </c>
      <c r="G408" s="70" t="str">
        <f t="shared" si="109"/>
        <v/>
      </c>
      <c r="H408" s="70" t="str">
        <f>IF(M408=0,"",1+COUNTIF(会員コール!$A$1:$A$198,M408))</f>
        <v/>
      </c>
      <c r="I408" s="71"/>
      <c r="J408" s="71" t="str">
        <f t="shared" si="110"/>
        <v/>
      </c>
      <c r="K408" s="14"/>
      <c r="L408" s="15"/>
      <c r="M408">
        <f t="shared" si="11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105"/>
        <v/>
      </c>
      <c r="C409" s="69" t="str">
        <f t="shared" si="112"/>
        <v/>
      </c>
      <c r="D409" s="70" t="str">
        <f t="shared" si="106"/>
        <v/>
      </c>
      <c r="E409" s="70" t="str">
        <f t="shared" si="107"/>
        <v/>
      </c>
      <c r="F409" s="70" t="str">
        <f t="shared" si="108"/>
        <v/>
      </c>
      <c r="G409" s="70" t="str">
        <f t="shared" si="109"/>
        <v/>
      </c>
      <c r="H409" s="70" t="str">
        <f>IF(M409=0,"",1+COUNTIF(会員コール!$A$1:$A$198,M409))</f>
        <v/>
      </c>
      <c r="I409" s="71"/>
      <c r="J409" s="71" t="str">
        <f t="shared" si="110"/>
        <v/>
      </c>
      <c r="K409" s="14"/>
      <c r="L409" s="15"/>
      <c r="M409">
        <f t="shared" si="11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105"/>
        <v/>
      </c>
      <c r="C410" s="69" t="str">
        <f t="shared" si="112"/>
        <v/>
      </c>
      <c r="D410" s="70" t="str">
        <f t="shared" si="106"/>
        <v/>
      </c>
      <c r="E410" s="70" t="str">
        <f t="shared" si="107"/>
        <v/>
      </c>
      <c r="F410" s="70" t="str">
        <f t="shared" si="108"/>
        <v/>
      </c>
      <c r="G410" s="70" t="str">
        <f t="shared" si="109"/>
        <v/>
      </c>
      <c r="H410" s="70" t="str">
        <f>IF(M410=0,"",1+COUNTIF(会員コール!$A$1:$A$198,M410))</f>
        <v/>
      </c>
      <c r="I410" s="71"/>
      <c r="J410" s="71" t="str">
        <f t="shared" si="110"/>
        <v/>
      </c>
      <c r="K410" s="14"/>
      <c r="L410" s="15"/>
      <c r="M410">
        <f t="shared" si="11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105"/>
        <v/>
      </c>
      <c r="C411" s="69" t="str">
        <f t="shared" si="112"/>
        <v/>
      </c>
      <c r="D411" s="70" t="str">
        <f t="shared" si="106"/>
        <v/>
      </c>
      <c r="E411" s="70" t="str">
        <f t="shared" si="107"/>
        <v/>
      </c>
      <c r="F411" s="70" t="str">
        <f t="shared" si="108"/>
        <v/>
      </c>
      <c r="G411" s="70" t="str">
        <f t="shared" si="109"/>
        <v/>
      </c>
      <c r="H411" s="70" t="str">
        <f>IF(M411=0,"",1+COUNTIF(会員コール!$A$1:$A$198,M411))</f>
        <v/>
      </c>
      <c r="I411" s="71"/>
      <c r="J411" s="71" t="str">
        <f t="shared" si="110"/>
        <v/>
      </c>
      <c r="K411" s="14"/>
      <c r="L411" s="15"/>
      <c r="M411">
        <f t="shared" si="11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105"/>
        <v/>
      </c>
      <c r="C412" s="69" t="str">
        <f t="shared" si="112"/>
        <v/>
      </c>
      <c r="D412" s="70" t="str">
        <f t="shared" si="106"/>
        <v/>
      </c>
      <c r="E412" s="70" t="str">
        <f t="shared" si="107"/>
        <v/>
      </c>
      <c r="F412" s="70" t="str">
        <f t="shared" si="108"/>
        <v/>
      </c>
      <c r="G412" s="70" t="str">
        <f t="shared" si="109"/>
        <v/>
      </c>
      <c r="H412" s="70" t="str">
        <f>IF(M412=0,"",1+COUNTIF(会員コール!$A$1:$A$198,M412))</f>
        <v/>
      </c>
      <c r="I412" s="71"/>
      <c r="J412" s="71" t="str">
        <f t="shared" si="110"/>
        <v/>
      </c>
      <c r="K412" s="14"/>
      <c r="L412" s="15"/>
      <c r="M412">
        <f t="shared" si="11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105"/>
        <v/>
      </c>
      <c r="C413" s="69" t="str">
        <f t="shared" si="112"/>
        <v/>
      </c>
      <c r="D413" s="70" t="str">
        <f t="shared" si="106"/>
        <v/>
      </c>
      <c r="E413" s="70" t="str">
        <f t="shared" si="107"/>
        <v/>
      </c>
      <c r="F413" s="70" t="str">
        <f t="shared" si="108"/>
        <v/>
      </c>
      <c r="G413" s="70" t="str">
        <f t="shared" si="109"/>
        <v/>
      </c>
      <c r="H413" s="70" t="str">
        <f>IF(M413=0,"",1+COUNTIF(会員コール!$A$1:$A$198,M413))</f>
        <v/>
      </c>
      <c r="I413" s="71"/>
      <c r="J413" s="71" t="str">
        <f t="shared" si="110"/>
        <v/>
      </c>
      <c r="K413" s="14"/>
      <c r="L413" s="15"/>
      <c r="M413">
        <f t="shared" si="11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105"/>
        <v/>
      </c>
      <c r="C414" s="69" t="str">
        <f t="shared" si="112"/>
        <v/>
      </c>
      <c r="D414" s="70" t="str">
        <f t="shared" si="106"/>
        <v/>
      </c>
      <c r="E414" s="70" t="str">
        <f t="shared" si="107"/>
        <v/>
      </c>
      <c r="F414" s="70" t="str">
        <f t="shared" si="108"/>
        <v/>
      </c>
      <c r="G414" s="70" t="str">
        <f t="shared" si="109"/>
        <v/>
      </c>
      <c r="H414" s="70" t="str">
        <f>IF(M414=0,"",1+COUNTIF(会員コール!$A$1:$A$198,M414))</f>
        <v/>
      </c>
      <c r="I414" s="71"/>
      <c r="J414" s="71" t="str">
        <f t="shared" si="110"/>
        <v/>
      </c>
      <c r="K414" s="14"/>
      <c r="L414" s="15"/>
      <c r="M414">
        <f t="shared" si="11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105"/>
        <v/>
      </c>
      <c r="C415" s="69" t="str">
        <f t="shared" si="112"/>
        <v/>
      </c>
      <c r="D415" s="73" t="str">
        <f t="shared" si="106"/>
        <v/>
      </c>
      <c r="E415" s="73" t="str">
        <f t="shared" si="107"/>
        <v/>
      </c>
      <c r="F415" s="73" t="str">
        <f t="shared" si="108"/>
        <v/>
      </c>
      <c r="G415" s="73" t="str">
        <f t="shared" si="109"/>
        <v/>
      </c>
      <c r="H415" s="73" t="str">
        <f>IF(M415=0,"",1+COUNTIF(会員コール!$A$1:$A$198,M415))</f>
        <v/>
      </c>
      <c r="I415" s="74"/>
      <c r="J415" s="74" t="str">
        <f t="shared" si="110"/>
        <v/>
      </c>
      <c r="K415" s="14"/>
      <c r="L415" s="15"/>
      <c r="M415">
        <f t="shared" si="11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105"/>
        <v/>
      </c>
      <c r="C416" s="69" t="str">
        <f t="shared" si="112"/>
        <v/>
      </c>
      <c r="D416" s="70" t="str">
        <f t="shared" si="106"/>
        <v/>
      </c>
      <c r="E416" s="70" t="str">
        <f t="shared" si="107"/>
        <v/>
      </c>
      <c r="F416" s="70" t="str">
        <f t="shared" si="108"/>
        <v/>
      </c>
      <c r="G416" s="70" t="str">
        <f t="shared" si="109"/>
        <v/>
      </c>
      <c r="H416" s="70" t="str">
        <f>IF(M416=0,"",1+COUNTIF(会員コール!$A$1:$A$198,M416))</f>
        <v/>
      </c>
      <c r="I416" s="71"/>
      <c r="J416" s="71" t="str">
        <f t="shared" si="110"/>
        <v/>
      </c>
      <c r="K416" s="14"/>
      <c r="L416" s="15"/>
      <c r="M416">
        <f t="shared" si="11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105"/>
        <v/>
      </c>
      <c r="C417" s="69" t="str">
        <f t="shared" si="112"/>
        <v/>
      </c>
      <c r="D417" s="73" t="str">
        <f t="shared" si="106"/>
        <v/>
      </c>
      <c r="E417" s="73" t="str">
        <f t="shared" si="107"/>
        <v/>
      </c>
      <c r="F417" s="73" t="str">
        <f t="shared" si="108"/>
        <v/>
      </c>
      <c r="G417" s="73" t="str">
        <f t="shared" si="109"/>
        <v/>
      </c>
      <c r="H417" s="73" t="str">
        <f>IF(M417=0,"",1+COUNTIF(会員コール!$A$1:$A$198,M417))</f>
        <v/>
      </c>
      <c r="I417" s="74"/>
      <c r="J417" s="74" t="str">
        <f t="shared" si="110"/>
        <v/>
      </c>
      <c r="K417" s="14"/>
      <c r="L417" s="15"/>
      <c r="M417">
        <f t="shared" si="11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105"/>
        <v/>
      </c>
      <c r="C418" s="69" t="str">
        <f t="shared" si="112"/>
        <v/>
      </c>
      <c r="D418" s="70" t="str">
        <f t="shared" si="106"/>
        <v/>
      </c>
      <c r="E418" s="70" t="str">
        <f t="shared" si="107"/>
        <v/>
      </c>
      <c r="F418" s="70" t="str">
        <f t="shared" si="108"/>
        <v/>
      </c>
      <c r="G418" s="70" t="str">
        <f t="shared" si="109"/>
        <v/>
      </c>
      <c r="H418" s="70" t="str">
        <f>IF(M418=0,"",1+COUNTIF(会員コール!$A$1:$A$198,M418))</f>
        <v/>
      </c>
      <c r="I418" s="71"/>
      <c r="J418" s="71" t="str">
        <f t="shared" si="110"/>
        <v/>
      </c>
      <c r="K418" s="14"/>
      <c r="L418" s="15"/>
      <c r="M418">
        <f t="shared" si="11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105"/>
        <v/>
      </c>
      <c r="C419" s="69" t="str">
        <f t="shared" si="112"/>
        <v/>
      </c>
      <c r="D419" s="73" t="str">
        <f t="shared" si="106"/>
        <v/>
      </c>
      <c r="E419" s="73" t="str">
        <f t="shared" si="107"/>
        <v/>
      </c>
      <c r="F419" s="73" t="str">
        <f t="shared" si="108"/>
        <v/>
      </c>
      <c r="G419" s="73" t="str">
        <f t="shared" si="109"/>
        <v/>
      </c>
      <c r="H419" s="73" t="str">
        <f>IF(M419=0,"",1+COUNTIF(会員コール!$A$1:$A$198,M419))</f>
        <v/>
      </c>
      <c r="I419" s="74"/>
      <c r="J419" s="74" t="str">
        <f t="shared" si="110"/>
        <v/>
      </c>
      <c r="K419" s="14"/>
      <c r="L419" s="15"/>
      <c r="M419">
        <f t="shared" si="11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105"/>
        <v/>
      </c>
      <c r="C420" s="69" t="str">
        <f t="shared" si="112"/>
        <v/>
      </c>
      <c r="D420" s="70" t="str">
        <f t="shared" si="106"/>
        <v/>
      </c>
      <c r="E420" s="70" t="str">
        <f t="shared" si="107"/>
        <v/>
      </c>
      <c r="F420" s="70" t="str">
        <f t="shared" si="108"/>
        <v/>
      </c>
      <c r="G420" s="70" t="str">
        <f t="shared" si="109"/>
        <v/>
      </c>
      <c r="H420" s="70" t="str">
        <f>IF(M420=0,"",1+COUNTIF(会員コール!$A$1:$A$198,M420))</f>
        <v/>
      </c>
      <c r="I420" s="71"/>
      <c r="J420" s="71" t="str">
        <f t="shared" si="110"/>
        <v/>
      </c>
      <c r="K420" s="14"/>
      <c r="L420" s="15"/>
      <c r="M420">
        <f t="shared" si="11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105"/>
        <v/>
      </c>
      <c r="C421" s="69" t="str">
        <f t="shared" si="112"/>
        <v/>
      </c>
      <c r="D421" s="73" t="str">
        <f t="shared" si="106"/>
        <v/>
      </c>
      <c r="E421" s="73" t="str">
        <f t="shared" si="107"/>
        <v/>
      </c>
      <c r="F421" s="73" t="str">
        <f t="shared" si="108"/>
        <v/>
      </c>
      <c r="G421" s="73" t="str">
        <f t="shared" si="109"/>
        <v/>
      </c>
      <c r="H421" s="73" t="str">
        <f>IF(M421=0,"",1+COUNTIF(会員コール!$A$1:$A$198,M421))</f>
        <v/>
      </c>
      <c r="I421" s="74"/>
      <c r="J421" s="74" t="str">
        <f t="shared" si="110"/>
        <v/>
      </c>
      <c r="K421" s="14"/>
      <c r="L421" s="15"/>
      <c r="M421">
        <f t="shared" si="11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ref="B422:B439" si="113">IF(O422="","",O422)</f>
        <v/>
      </c>
      <c r="C422" s="69" t="str">
        <f t="shared" si="112"/>
        <v/>
      </c>
      <c r="D422" s="70" t="str">
        <f t="shared" ref="D422:D439" si="114">IF(N422="","",N422)</f>
        <v/>
      </c>
      <c r="E422" s="70" t="str">
        <f t="shared" ref="E422:E439" si="115">IF(Q422="","",Q422)</f>
        <v/>
      </c>
      <c r="F422" s="70" t="str">
        <f t="shared" ref="F422:F439" si="116">IF(R422="","",R422)</f>
        <v/>
      </c>
      <c r="G422" s="70" t="str">
        <f t="shared" ref="G422:G439" si="117">IF(H422="","",IF(H422=1,"","M"))</f>
        <v/>
      </c>
      <c r="H422" s="70" t="str">
        <f>IF(M422=0,"",1+COUNTIF(会員コール!$A$1:$A$198,M422))</f>
        <v/>
      </c>
      <c r="I422" s="71"/>
      <c r="J422" s="71" t="str">
        <f t="shared" ref="J422:J439" si="118">IF(T422="","",T422)</f>
        <v/>
      </c>
      <c r="K422" s="14"/>
      <c r="L422" s="15"/>
      <c r="M422">
        <f t="shared" ref="M422:M439" si="119">IF(MID(N422,6,1)="/",LEFT(N422,5),IF(MID(N422,7,1)="/",LEFT(N422,6),N422))</f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113"/>
        <v/>
      </c>
      <c r="C423" s="69" t="str">
        <f t="shared" si="112"/>
        <v/>
      </c>
      <c r="D423" s="73" t="str">
        <f t="shared" si="114"/>
        <v/>
      </c>
      <c r="E423" s="73" t="str">
        <f t="shared" si="115"/>
        <v/>
      </c>
      <c r="F423" s="73" t="str">
        <f t="shared" si="116"/>
        <v/>
      </c>
      <c r="G423" s="73" t="str">
        <f t="shared" si="117"/>
        <v/>
      </c>
      <c r="H423" s="73" t="str">
        <f>IF(M423=0,"",1+COUNTIF(会員コール!$A$1:$A$198,M423))</f>
        <v/>
      </c>
      <c r="I423" s="74"/>
      <c r="J423" s="74" t="str">
        <f t="shared" si="118"/>
        <v/>
      </c>
      <c r="K423" s="14"/>
      <c r="L423" s="15"/>
      <c r="M423">
        <f t="shared" si="119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113"/>
        <v/>
      </c>
      <c r="C424" s="69" t="str">
        <f t="shared" si="112"/>
        <v/>
      </c>
      <c r="D424" s="70" t="str">
        <f t="shared" si="114"/>
        <v/>
      </c>
      <c r="E424" s="70" t="str">
        <f t="shared" si="115"/>
        <v/>
      </c>
      <c r="F424" s="70" t="str">
        <f t="shared" si="116"/>
        <v/>
      </c>
      <c r="G424" s="70" t="str">
        <f t="shared" si="117"/>
        <v/>
      </c>
      <c r="H424" s="70" t="str">
        <f>IF(M424=0,"",1+COUNTIF(会員コール!$A$1:$A$198,M424))</f>
        <v/>
      </c>
      <c r="I424" s="71"/>
      <c r="J424" s="71" t="str">
        <f t="shared" si="118"/>
        <v/>
      </c>
      <c r="K424" s="14"/>
      <c r="L424" s="15"/>
      <c r="M424">
        <f t="shared" si="119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113"/>
        <v/>
      </c>
      <c r="C425" s="69" t="str">
        <f t="shared" si="112"/>
        <v/>
      </c>
      <c r="D425" s="73" t="str">
        <f t="shared" si="114"/>
        <v/>
      </c>
      <c r="E425" s="73" t="str">
        <f t="shared" si="115"/>
        <v/>
      </c>
      <c r="F425" s="73" t="str">
        <f t="shared" si="116"/>
        <v/>
      </c>
      <c r="G425" s="73" t="str">
        <f t="shared" si="117"/>
        <v/>
      </c>
      <c r="H425" s="73" t="str">
        <f>IF(M425=0,"",1+COUNTIF(会員コール!$A$1:$A$198,M425))</f>
        <v/>
      </c>
      <c r="I425" s="74"/>
      <c r="J425" s="74" t="str">
        <f t="shared" si="118"/>
        <v/>
      </c>
      <c r="K425" s="14"/>
      <c r="L425" s="15"/>
      <c r="M425">
        <f t="shared" si="119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113"/>
        <v/>
      </c>
      <c r="C426" s="69" t="str">
        <f t="shared" si="112"/>
        <v/>
      </c>
      <c r="D426" s="70" t="str">
        <f t="shared" si="114"/>
        <v/>
      </c>
      <c r="E426" s="70" t="str">
        <f t="shared" si="115"/>
        <v/>
      </c>
      <c r="F426" s="70" t="str">
        <f t="shared" si="116"/>
        <v/>
      </c>
      <c r="G426" s="70" t="str">
        <f t="shared" si="117"/>
        <v/>
      </c>
      <c r="H426" s="70" t="str">
        <f>IF(M426=0,"",1+COUNTIF(会員コール!$A$1:$A$198,M426))</f>
        <v/>
      </c>
      <c r="I426" s="71"/>
      <c r="J426" s="71" t="str">
        <f t="shared" si="118"/>
        <v/>
      </c>
      <c r="K426" s="14"/>
      <c r="L426" s="15"/>
      <c r="M426">
        <f t="shared" si="119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113"/>
        <v/>
      </c>
      <c r="C427" s="69" t="str">
        <f t="shared" si="112"/>
        <v/>
      </c>
      <c r="D427" s="73" t="str">
        <f t="shared" si="114"/>
        <v/>
      </c>
      <c r="E427" s="73" t="str">
        <f t="shared" si="115"/>
        <v/>
      </c>
      <c r="F427" s="73" t="str">
        <f t="shared" si="116"/>
        <v/>
      </c>
      <c r="G427" s="73" t="str">
        <f t="shared" si="117"/>
        <v/>
      </c>
      <c r="H427" s="73" t="str">
        <f>IF(M427=0,"",1+COUNTIF(会員コール!$A$1:$A$198,M427))</f>
        <v/>
      </c>
      <c r="I427" s="74"/>
      <c r="J427" s="74" t="str">
        <f t="shared" si="118"/>
        <v/>
      </c>
      <c r="K427" s="14"/>
      <c r="L427" s="15"/>
      <c r="M427">
        <f t="shared" si="119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113"/>
        <v/>
      </c>
      <c r="C428" s="69" t="str">
        <f t="shared" si="112"/>
        <v/>
      </c>
      <c r="D428" s="70" t="str">
        <f t="shared" si="114"/>
        <v/>
      </c>
      <c r="E428" s="70" t="str">
        <f t="shared" si="115"/>
        <v/>
      </c>
      <c r="F428" s="70" t="str">
        <f t="shared" si="116"/>
        <v/>
      </c>
      <c r="G428" s="70" t="str">
        <f t="shared" si="117"/>
        <v/>
      </c>
      <c r="H428" s="70" t="str">
        <f>IF(M428=0,"",1+COUNTIF(会員コール!$A$1:$A$198,M428))</f>
        <v/>
      </c>
      <c r="I428" s="71"/>
      <c r="J428" s="71" t="str">
        <f t="shared" si="118"/>
        <v/>
      </c>
      <c r="K428" s="14"/>
      <c r="L428" s="15"/>
      <c r="M428">
        <f t="shared" si="119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113"/>
        <v/>
      </c>
      <c r="C429" s="69" t="str">
        <f t="shared" si="112"/>
        <v/>
      </c>
      <c r="D429" s="73" t="str">
        <f t="shared" si="114"/>
        <v/>
      </c>
      <c r="E429" s="73" t="str">
        <f t="shared" si="115"/>
        <v/>
      </c>
      <c r="F429" s="73" t="str">
        <f t="shared" si="116"/>
        <v/>
      </c>
      <c r="G429" s="73" t="str">
        <f t="shared" si="117"/>
        <v/>
      </c>
      <c r="H429" s="73" t="str">
        <f>IF(M429=0,"",1+COUNTIF(会員コール!$A$1:$A$198,M429))</f>
        <v/>
      </c>
      <c r="I429" s="74"/>
      <c r="J429" s="74" t="str">
        <f t="shared" si="118"/>
        <v/>
      </c>
      <c r="K429" s="14"/>
      <c r="L429" s="15"/>
      <c r="M429">
        <f t="shared" si="119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113"/>
        <v/>
      </c>
      <c r="C430" s="69" t="str">
        <f t="shared" si="112"/>
        <v/>
      </c>
      <c r="D430" s="70" t="str">
        <f t="shared" si="114"/>
        <v/>
      </c>
      <c r="E430" s="70" t="str">
        <f t="shared" si="115"/>
        <v/>
      </c>
      <c r="F430" s="70" t="str">
        <f t="shared" si="116"/>
        <v/>
      </c>
      <c r="G430" s="70" t="str">
        <f t="shared" si="117"/>
        <v/>
      </c>
      <c r="H430" s="70" t="str">
        <f>IF(M430=0,"",1+COUNTIF(会員コール!$A$1:$A$198,M430))</f>
        <v/>
      </c>
      <c r="I430" s="71"/>
      <c r="J430" s="71" t="str">
        <f t="shared" si="118"/>
        <v/>
      </c>
      <c r="K430" s="14"/>
      <c r="L430" s="15"/>
      <c r="M430">
        <f t="shared" si="119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113"/>
        <v/>
      </c>
      <c r="C431" s="69" t="str">
        <f t="shared" si="112"/>
        <v/>
      </c>
      <c r="D431" s="70" t="str">
        <f t="shared" si="114"/>
        <v/>
      </c>
      <c r="E431" s="70" t="str">
        <f t="shared" si="115"/>
        <v/>
      </c>
      <c r="F431" s="70" t="str">
        <f t="shared" si="116"/>
        <v/>
      </c>
      <c r="G431" s="70" t="str">
        <f t="shared" si="117"/>
        <v/>
      </c>
      <c r="H431" s="70" t="str">
        <f>IF(M431=0,"",1+COUNTIF(会員コール!$A$1:$A$198,M431))</f>
        <v/>
      </c>
      <c r="I431" s="71"/>
      <c r="J431" s="71" t="str">
        <f t="shared" si="118"/>
        <v/>
      </c>
      <c r="K431" s="14"/>
      <c r="L431" s="15"/>
      <c r="M431">
        <f t="shared" si="119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113"/>
        <v/>
      </c>
      <c r="C432" s="69" t="str">
        <f t="shared" si="112"/>
        <v/>
      </c>
      <c r="D432" s="73" t="str">
        <f t="shared" si="114"/>
        <v/>
      </c>
      <c r="E432" s="73" t="str">
        <f t="shared" si="115"/>
        <v/>
      </c>
      <c r="F432" s="73" t="str">
        <f t="shared" si="116"/>
        <v/>
      </c>
      <c r="G432" s="73" t="str">
        <f t="shared" si="117"/>
        <v/>
      </c>
      <c r="H432" s="73" t="str">
        <f>IF(M432=0,"",1+COUNTIF(会員コール!$A$1:$A$198,M432))</f>
        <v/>
      </c>
      <c r="I432" s="74"/>
      <c r="J432" s="74" t="str">
        <f t="shared" si="118"/>
        <v/>
      </c>
      <c r="K432" s="14"/>
      <c r="L432" s="15"/>
      <c r="M432">
        <f t="shared" si="119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113"/>
        <v/>
      </c>
      <c r="C433" s="69" t="str">
        <f t="shared" si="112"/>
        <v/>
      </c>
      <c r="D433" s="70" t="str">
        <f t="shared" si="114"/>
        <v/>
      </c>
      <c r="E433" s="70" t="str">
        <f t="shared" si="115"/>
        <v/>
      </c>
      <c r="F433" s="70" t="str">
        <f t="shared" si="116"/>
        <v/>
      </c>
      <c r="G433" s="70" t="str">
        <f t="shared" si="117"/>
        <v/>
      </c>
      <c r="H433" s="70" t="str">
        <f>IF(M433=0,"",1+COUNTIF(会員コール!$A$1:$A$198,M433))</f>
        <v/>
      </c>
      <c r="I433" s="71"/>
      <c r="J433" s="71" t="str">
        <f t="shared" si="118"/>
        <v/>
      </c>
      <c r="K433" s="14"/>
      <c r="L433" s="15"/>
      <c r="M433">
        <f t="shared" si="119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113"/>
        <v/>
      </c>
      <c r="C434" s="69" t="str">
        <f t="shared" si="112"/>
        <v/>
      </c>
      <c r="D434" s="73" t="str">
        <f t="shared" si="114"/>
        <v/>
      </c>
      <c r="E434" s="73" t="str">
        <f t="shared" si="115"/>
        <v/>
      </c>
      <c r="F434" s="73" t="str">
        <f t="shared" si="116"/>
        <v/>
      </c>
      <c r="G434" s="73" t="str">
        <f t="shared" si="117"/>
        <v/>
      </c>
      <c r="H434" s="73" t="str">
        <f>IF(M434=0,"",1+COUNTIF(会員コール!$A$1:$A$198,M434))</f>
        <v/>
      </c>
      <c r="I434" s="74"/>
      <c r="J434" s="74" t="str">
        <f t="shared" si="118"/>
        <v/>
      </c>
      <c r="K434" s="14"/>
      <c r="L434" s="15"/>
      <c r="M434">
        <f t="shared" si="119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113"/>
        <v/>
      </c>
      <c r="C435" s="69" t="str">
        <f t="shared" si="112"/>
        <v/>
      </c>
      <c r="D435" s="70" t="str">
        <f t="shared" si="114"/>
        <v/>
      </c>
      <c r="E435" s="70" t="str">
        <f t="shared" si="115"/>
        <v/>
      </c>
      <c r="F435" s="70" t="str">
        <f t="shared" si="116"/>
        <v/>
      </c>
      <c r="G435" s="70" t="str">
        <f t="shared" si="117"/>
        <v/>
      </c>
      <c r="H435" s="70" t="str">
        <f>IF(M435=0,"",1+COUNTIF(会員コール!$A$1:$A$198,M435))</f>
        <v/>
      </c>
      <c r="I435" s="71"/>
      <c r="J435" s="71" t="str">
        <f t="shared" si="118"/>
        <v/>
      </c>
      <c r="K435" s="14"/>
      <c r="L435" s="15"/>
      <c r="M435">
        <f t="shared" si="119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113"/>
        <v/>
      </c>
      <c r="C436" s="69" t="str">
        <f t="shared" si="112"/>
        <v/>
      </c>
      <c r="D436" s="73" t="str">
        <f t="shared" si="114"/>
        <v/>
      </c>
      <c r="E436" s="73" t="str">
        <f t="shared" si="115"/>
        <v/>
      </c>
      <c r="F436" s="73" t="str">
        <f t="shared" si="116"/>
        <v/>
      </c>
      <c r="G436" s="73" t="str">
        <f t="shared" si="117"/>
        <v/>
      </c>
      <c r="H436" s="73" t="str">
        <f>IF(M436=0,"",1+COUNTIF(会員コール!$A$1:$A$198,M436))</f>
        <v/>
      </c>
      <c r="I436" s="74"/>
      <c r="J436" s="74" t="str">
        <f t="shared" si="118"/>
        <v/>
      </c>
      <c r="K436" s="14"/>
      <c r="L436" s="15"/>
      <c r="M436">
        <f t="shared" si="119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113"/>
        <v/>
      </c>
      <c r="C437" s="69" t="str">
        <f t="shared" si="112"/>
        <v/>
      </c>
      <c r="D437" s="70" t="str">
        <f t="shared" si="114"/>
        <v/>
      </c>
      <c r="E437" s="70" t="str">
        <f t="shared" si="115"/>
        <v/>
      </c>
      <c r="F437" s="70" t="str">
        <f t="shared" si="116"/>
        <v/>
      </c>
      <c r="G437" s="70" t="str">
        <f t="shared" si="117"/>
        <v/>
      </c>
      <c r="H437" s="70" t="str">
        <f>IF(M437=0,"",1+COUNTIF(会員コール!$A$1:$A$198,M437))</f>
        <v/>
      </c>
      <c r="I437" s="71"/>
      <c r="J437" s="71" t="str">
        <f t="shared" si="118"/>
        <v/>
      </c>
      <c r="K437" s="14"/>
      <c r="L437" s="15"/>
      <c r="M437">
        <f t="shared" si="119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113"/>
        <v/>
      </c>
      <c r="C438" s="69" t="str">
        <f t="shared" si="112"/>
        <v/>
      </c>
      <c r="D438" s="70" t="str">
        <f t="shared" si="114"/>
        <v/>
      </c>
      <c r="E438" s="70" t="str">
        <f t="shared" si="115"/>
        <v/>
      </c>
      <c r="F438" s="70" t="str">
        <f t="shared" si="116"/>
        <v/>
      </c>
      <c r="G438" s="70" t="str">
        <f t="shared" si="117"/>
        <v/>
      </c>
      <c r="H438" s="70" t="str">
        <f>IF(M438=0,"",1+COUNTIF(会員コール!$A$1:$A$198,M438))</f>
        <v/>
      </c>
      <c r="I438" s="71"/>
      <c r="J438" s="71" t="str">
        <f t="shared" si="118"/>
        <v/>
      </c>
      <c r="K438" s="14"/>
      <c r="L438" s="15"/>
      <c r="M438">
        <f t="shared" si="119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113"/>
        <v/>
      </c>
      <c r="C439" s="76" t="str">
        <f>IF(P439="","",LEFT(P439,6))</f>
        <v/>
      </c>
      <c r="D439" s="77" t="str">
        <f t="shared" si="114"/>
        <v/>
      </c>
      <c r="E439" s="77" t="str">
        <f t="shared" si="115"/>
        <v/>
      </c>
      <c r="F439" s="77" t="str">
        <f t="shared" si="116"/>
        <v/>
      </c>
      <c r="G439" s="77" t="str">
        <f t="shared" si="117"/>
        <v/>
      </c>
      <c r="H439" s="77" t="str">
        <f>IF(M439=0,"",1+COUNTIF(会員コール!$A$1:$A$198,M439))</f>
        <v/>
      </c>
      <c r="I439" s="78"/>
      <c r="J439" s="78" t="str">
        <f t="shared" si="118"/>
        <v/>
      </c>
      <c r="K439" s="14"/>
      <c r="L439" s="15"/>
      <c r="M439">
        <f t="shared" si="119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196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220</v>
      </c>
      <c r="C442" s="170"/>
      <c r="D442" s="47" t="str">
        <f>基本データ入力!$B$8</f>
        <v>JA1QRZ</v>
      </c>
      <c r="E442" s="52" t="s">
        <v>221</v>
      </c>
      <c r="F442" s="47" t="s">
        <v>288</v>
      </c>
      <c r="G442" s="171" t="s">
        <v>222</v>
      </c>
      <c r="H442" s="171"/>
      <c r="I442" s="171"/>
      <c r="J442" s="53" t="s">
        <v>374</v>
      </c>
      <c r="K442" s="10"/>
      <c r="N442" s="9"/>
      <c r="V442" s="11"/>
      <c r="W442" s="12"/>
    </row>
    <row r="443" spans="1:28" ht="15" customHeight="1">
      <c r="B443" s="18" t="s">
        <v>224</v>
      </c>
      <c r="C443" s="91" t="s">
        <v>411</v>
      </c>
      <c r="D443" s="18" t="s">
        <v>225</v>
      </c>
      <c r="E443" s="172" t="s">
        <v>226</v>
      </c>
      <c r="F443" s="172"/>
      <c r="G443" s="18" t="s">
        <v>227</v>
      </c>
      <c r="H443" s="17" t="s">
        <v>228</v>
      </c>
      <c r="I443" s="18" t="s">
        <v>229</v>
      </c>
      <c r="J443" s="18" t="s">
        <v>230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76" si="120">IF(O445="","",O445)</f>
        <v/>
      </c>
      <c r="C445" s="65" t="str">
        <f>IF(P445="","",LEFT(P445,6))</f>
        <v/>
      </c>
      <c r="D445" s="66" t="str">
        <f t="shared" ref="D445:D476" si="121">IF(N445="","",N445)</f>
        <v/>
      </c>
      <c r="E445" s="66" t="str">
        <f t="shared" ref="E445:E476" si="122">IF(Q445="","",Q445)</f>
        <v/>
      </c>
      <c r="F445" s="66" t="str">
        <f t="shared" ref="F445:F476" si="123">IF(R445="","",R445)</f>
        <v/>
      </c>
      <c r="G445" s="66" t="str">
        <f t="shared" ref="G445:G476" si="124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76" si="125">IF(T445="","",T445)</f>
        <v/>
      </c>
      <c r="K445" s="14"/>
      <c r="L445" s="49"/>
      <c r="M445">
        <f t="shared" ref="M445:M476" si="126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120"/>
        <v/>
      </c>
      <c r="C446" s="69" t="str">
        <f>IF(P446="","",LEFT(P446,6))</f>
        <v/>
      </c>
      <c r="D446" s="70" t="str">
        <f t="shared" si="121"/>
        <v/>
      </c>
      <c r="E446" s="70" t="str">
        <f t="shared" si="122"/>
        <v/>
      </c>
      <c r="F446" s="70" t="str">
        <f t="shared" si="123"/>
        <v/>
      </c>
      <c r="G446" s="70" t="str">
        <f t="shared" si="124"/>
        <v/>
      </c>
      <c r="H446" s="70" t="str">
        <f>IF(M446=0,"",1+COUNTIF(会員コール!$A$1:$A$198,M446))</f>
        <v/>
      </c>
      <c r="I446" s="71"/>
      <c r="J446" s="71" t="str">
        <f t="shared" si="125"/>
        <v/>
      </c>
      <c r="K446" s="14"/>
      <c r="L446" s="49"/>
      <c r="M446">
        <f t="shared" si="126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120"/>
        <v/>
      </c>
      <c r="C447" s="69" t="str">
        <f t="shared" ref="C447:C493" si="127">IF(P447="","",LEFT(P447,6))</f>
        <v/>
      </c>
      <c r="D447" s="70" t="str">
        <f t="shared" si="121"/>
        <v/>
      </c>
      <c r="E447" s="70" t="str">
        <f t="shared" si="122"/>
        <v/>
      </c>
      <c r="F447" s="70" t="str">
        <f t="shared" si="123"/>
        <v/>
      </c>
      <c r="G447" s="70" t="str">
        <f t="shared" si="124"/>
        <v/>
      </c>
      <c r="H447" s="70" t="str">
        <f>IF(M447=0,"",1+COUNTIF(会員コール!$A$1:$A$198,M447))</f>
        <v/>
      </c>
      <c r="I447" s="71"/>
      <c r="J447" s="71" t="str">
        <f t="shared" si="125"/>
        <v/>
      </c>
      <c r="K447" s="14"/>
      <c r="L447" s="49"/>
      <c r="M447">
        <f t="shared" si="126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120"/>
        <v/>
      </c>
      <c r="C448" s="69" t="str">
        <f t="shared" si="127"/>
        <v/>
      </c>
      <c r="D448" s="70" t="str">
        <f t="shared" si="121"/>
        <v/>
      </c>
      <c r="E448" s="70" t="str">
        <f t="shared" si="122"/>
        <v/>
      </c>
      <c r="F448" s="70" t="str">
        <f t="shared" si="123"/>
        <v/>
      </c>
      <c r="G448" s="70" t="str">
        <f t="shared" si="124"/>
        <v/>
      </c>
      <c r="H448" s="70" t="str">
        <f>IF(M448=0,"",1+COUNTIF(会員コール!$A$1:$A$198,M448))</f>
        <v/>
      </c>
      <c r="I448" s="71"/>
      <c r="J448" s="71" t="str">
        <f t="shared" si="125"/>
        <v/>
      </c>
      <c r="K448" s="14"/>
      <c r="L448" s="49"/>
      <c r="M448">
        <f t="shared" si="126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120"/>
        <v/>
      </c>
      <c r="C449" s="69" t="str">
        <f t="shared" si="127"/>
        <v/>
      </c>
      <c r="D449" s="70" t="str">
        <f t="shared" si="121"/>
        <v/>
      </c>
      <c r="E449" s="70" t="str">
        <f t="shared" si="122"/>
        <v/>
      </c>
      <c r="F449" s="70" t="str">
        <f t="shared" si="123"/>
        <v/>
      </c>
      <c r="G449" s="70" t="str">
        <f t="shared" si="124"/>
        <v/>
      </c>
      <c r="H449" s="70" t="str">
        <f>IF(M449=0,"",1+COUNTIF(会員コール!$A$1:$A$198,M449))</f>
        <v/>
      </c>
      <c r="I449" s="71"/>
      <c r="J449" s="71" t="str">
        <f t="shared" si="125"/>
        <v/>
      </c>
      <c r="K449" s="14"/>
      <c r="L449" s="49"/>
      <c r="M449">
        <f t="shared" si="126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120"/>
        <v/>
      </c>
      <c r="C450" s="69" t="str">
        <f t="shared" si="127"/>
        <v/>
      </c>
      <c r="D450" s="70" t="str">
        <f t="shared" si="121"/>
        <v/>
      </c>
      <c r="E450" s="70" t="str">
        <f t="shared" si="122"/>
        <v/>
      </c>
      <c r="F450" s="70" t="str">
        <f t="shared" si="123"/>
        <v/>
      </c>
      <c r="G450" s="70" t="str">
        <f t="shared" si="124"/>
        <v/>
      </c>
      <c r="H450" s="70" t="str">
        <f>IF(M450=0,"",1+COUNTIF(会員コール!$A$1:$A$198,M450))</f>
        <v/>
      </c>
      <c r="I450" s="71"/>
      <c r="J450" s="71" t="str">
        <f t="shared" si="125"/>
        <v/>
      </c>
      <c r="K450" s="14"/>
      <c r="L450" s="49"/>
      <c r="M450">
        <f t="shared" si="126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120"/>
        <v/>
      </c>
      <c r="C451" s="69" t="str">
        <f t="shared" si="127"/>
        <v/>
      </c>
      <c r="D451" s="70" t="str">
        <f t="shared" si="121"/>
        <v/>
      </c>
      <c r="E451" s="70" t="str">
        <f t="shared" si="122"/>
        <v/>
      </c>
      <c r="F451" s="70" t="str">
        <f t="shared" si="123"/>
        <v/>
      </c>
      <c r="G451" s="70" t="str">
        <f t="shared" si="124"/>
        <v/>
      </c>
      <c r="H451" s="70" t="str">
        <f>IF(M451=0,"",1+COUNTIF(会員コール!$A$1:$A$198,M451))</f>
        <v/>
      </c>
      <c r="I451" s="71"/>
      <c r="J451" s="71" t="str">
        <f t="shared" si="125"/>
        <v/>
      </c>
      <c r="K451" s="14"/>
      <c r="L451" s="49"/>
      <c r="M451">
        <f t="shared" si="126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120"/>
        <v/>
      </c>
      <c r="C452" s="69" t="str">
        <f t="shared" si="127"/>
        <v/>
      </c>
      <c r="D452" s="70" t="str">
        <f t="shared" si="121"/>
        <v/>
      </c>
      <c r="E452" s="70" t="str">
        <f t="shared" si="122"/>
        <v/>
      </c>
      <c r="F452" s="70" t="str">
        <f t="shared" si="123"/>
        <v/>
      </c>
      <c r="G452" s="70" t="str">
        <f t="shared" si="124"/>
        <v/>
      </c>
      <c r="H452" s="70" t="str">
        <f>IF(M452=0,"",1+COUNTIF(会員コール!$A$1:$A$198,M452))</f>
        <v/>
      </c>
      <c r="I452" s="71"/>
      <c r="J452" s="71" t="str">
        <f t="shared" si="125"/>
        <v/>
      </c>
      <c r="K452" s="14"/>
      <c r="L452" s="49"/>
      <c r="M452">
        <f t="shared" si="126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120"/>
        <v/>
      </c>
      <c r="C453" s="69" t="str">
        <f t="shared" si="127"/>
        <v/>
      </c>
      <c r="D453" s="70" t="str">
        <f t="shared" si="121"/>
        <v/>
      </c>
      <c r="E453" s="70" t="str">
        <f t="shared" si="122"/>
        <v/>
      </c>
      <c r="F453" s="70" t="str">
        <f t="shared" si="123"/>
        <v/>
      </c>
      <c r="G453" s="70" t="str">
        <f t="shared" si="124"/>
        <v/>
      </c>
      <c r="H453" s="70" t="str">
        <f>IF(M453=0,"",1+COUNTIF(会員コール!$A$1:$A$198,M453))</f>
        <v/>
      </c>
      <c r="I453" s="71"/>
      <c r="J453" s="71" t="str">
        <f t="shared" si="125"/>
        <v/>
      </c>
      <c r="K453" s="14"/>
      <c r="L453" s="49"/>
      <c r="M453">
        <f t="shared" si="126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120"/>
        <v/>
      </c>
      <c r="C454" s="69" t="str">
        <f t="shared" si="127"/>
        <v/>
      </c>
      <c r="D454" s="70" t="str">
        <f t="shared" si="121"/>
        <v/>
      </c>
      <c r="E454" s="70" t="str">
        <f t="shared" si="122"/>
        <v/>
      </c>
      <c r="F454" s="70" t="str">
        <f t="shared" si="123"/>
        <v/>
      </c>
      <c r="G454" s="70" t="str">
        <f t="shared" si="124"/>
        <v/>
      </c>
      <c r="H454" s="70" t="str">
        <f>IF(M454=0,"",1+COUNTIF(会員コール!$A$1:$A$198,M454))</f>
        <v/>
      </c>
      <c r="I454" s="71"/>
      <c r="J454" s="71" t="str">
        <f t="shared" si="125"/>
        <v/>
      </c>
      <c r="K454" s="14"/>
      <c r="L454" s="49"/>
      <c r="M454">
        <f t="shared" si="126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120"/>
        <v/>
      </c>
      <c r="C455" s="69" t="str">
        <f t="shared" si="127"/>
        <v/>
      </c>
      <c r="D455" s="70" t="str">
        <f t="shared" si="121"/>
        <v/>
      </c>
      <c r="E455" s="70" t="str">
        <f t="shared" si="122"/>
        <v/>
      </c>
      <c r="F455" s="70" t="str">
        <f t="shared" si="123"/>
        <v/>
      </c>
      <c r="G455" s="70" t="str">
        <f t="shared" si="124"/>
        <v/>
      </c>
      <c r="H455" s="70" t="str">
        <f>IF(M455=0,"",1+COUNTIF(会員コール!$A$1:$A$198,M455))</f>
        <v/>
      </c>
      <c r="I455" s="71"/>
      <c r="J455" s="71" t="str">
        <f t="shared" si="125"/>
        <v/>
      </c>
      <c r="K455" s="14"/>
      <c r="L455" s="49"/>
      <c r="M455">
        <f t="shared" si="126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120"/>
        <v/>
      </c>
      <c r="C456" s="69" t="str">
        <f t="shared" si="127"/>
        <v/>
      </c>
      <c r="D456" s="70" t="str">
        <f t="shared" si="121"/>
        <v/>
      </c>
      <c r="E456" s="70" t="str">
        <f t="shared" si="122"/>
        <v/>
      </c>
      <c r="F456" s="70" t="str">
        <f t="shared" si="123"/>
        <v/>
      </c>
      <c r="G456" s="70" t="str">
        <f t="shared" si="124"/>
        <v/>
      </c>
      <c r="H456" s="70" t="str">
        <f>IF(M456=0,"",1+COUNTIF(会員コール!$A$1:$A$198,M456))</f>
        <v/>
      </c>
      <c r="I456" s="71"/>
      <c r="J456" s="71" t="str">
        <f t="shared" si="125"/>
        <v/>
      </c>
      <c r="K456" s="14"/>
      <c r="L456" s="49"/>
      <c r="M456">
        <f t="shared" si="126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120"/>
        <v/>
      </c>
      <c r="C457" s="69" t="str">
        <f t="shared" si="127"/>
        <v/>
      </c>
      <c r="D457" s="70" t="str">
        <f t="shared" si="121"/>
        <v/>
      </c>
      <c r="E457" s="70" t="str">
        <f t="shared" si="122"/>
        <v/>
      </c>
      <c r="F457" s="70" t="str">
        <f t="shared" si="123"/>
        <v/>
      </c>
      <c r="G457" s="70" t="str">
        <f t="shared" si="124"/>
        <v/>
      </c>
      <c r="H457" s="70" t="str">
        <f>IF(M457=0,"",1+COUNTIF(会員コール!$A$1:$A$198,M457))</f>
        <v/>
      </c>
      <c r="I457" s="71"/>
      <c r="J457" s="71" t="str">
        <f t="shared" si="125"/>
        <v/>
      </c>
      <c r="K457" s="14"/>
      <c r="L457" s="49"/>
      <c r="M457">
        <f t="shared" si="126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120"/>
        <v/>
      </c>
      <c r="C458" s="69" t="str">
        <f t="shared" si="127"/>
        <v/>
      </c>
      <c r="D458" s="70" t="str">
        <f t="shared" si="121"/>
        <v/>
      </c>
      <c r="E458" s="70" t="str">
        <f t="shared" si="122"/>
        <v/>
      </c>
      <c r="F458" s="70" t="str">
        <f t="shared" si="123"/>
        <v/>
      </c>
      <c r="G458" s="70" t="str">
        <f t="shared" si="124"/>
        <v/>
      </c>
      <c r="H458" s="70" t="str">
        <f>IF(M458=0,"",1+COUNTIF(会員コール!$A$1:$A$198,M458))</f>
        <v/>
      </c>
      <c r="I458" s="71"/>
      <c r="J458" s="71" t="str">
        <f t="shared" si="125"/>
        <v/>
      </c>
      <c r="K458" s="14"/>
      <c r="L458" s="49"/>
      <c r="M458">
        <f t="shared" si="126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120"/>
        <v/>
      </c>
      <c r="C459" s="69" t="str">
        <f t="shared" si="127"/>
        <v/>
      </c>
      <c r="D459" s="70" t="str">
        <f t="shared" si="121"/>
        <v/>
      </c>
      <c r="E459" s="70" t="str">
        <f t="shared" si="122"/>
        <v/>
      </c>
      <c r="F459" s="70" t="str">
        <f t="shared" si="123"/>
        <v/>
      </c>
      <c r="G459" s="70" t="str">
        <f t="shared" si="124"/>
        <v/>
      </c>
      <c r="H459" s="70" t="str">
        <f>IF(M459=0,"",1+COUNTIF(会員コール!$A$1:$A$198,M459))</f>
        <v/>
      </c>
      <c r="I459" s="71"/>
      <c r="J459" s="71" t="str">
        <f t="shared" si="125"/>
        <v/>
      </c>
      <c r="K459" s="14"/>
      <c r="L459" s="49"/>
      <c r="M459">
        <f t="shared" si="126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120"/>
        <v/>
      </c>
      <c r="C460" s="69" t="str">
        <f t="shared" si="127"/>
        <v/>
      </c>
      <c r="D460" s="70" t="str">
        <f t="shared" si="121"/>
        <v/>
      </c>
      <c r="E460" s="70" t="str">
        <f t="shared" si="122"/>
        <v/>
      </c>
      <c r="F460" s="70" t="str">
        <f t="shared" si="123"/>
        <v/>
      </c>
      <c r="G460" s="70" t="str">
        <f t="shared" si="124"/>
        <v/>
      </c>
      <c r="H460" s="70" t="str">
        <f>IF(M460=0,"",1+COUNTIF(会員コール!$A$1:$A$198,M460))</f>
        <v/>
      </c>
      <c r="I460" s="71"/>
      <c r="J460" s="71" t="str">
        <f t="shared" si="125"/>
        <v/>
      </c>
      <c r="K460" s="14"/>
      <c r="L460" s="49"/>
      <c r="M460">
        <f t="shared" si="126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120"/>
        <v/>
      </c>
      <c r="C461" s="69" t="str">
        <f t="shared" si="127"/>
        <v/>
      </c>
      <c r="D461" s="70" t="str">
        <f t="shared" si="121"/>
        <v/>
      </c>
      <c r="E461" s="70" t="str">
        <f t="shared" si="122"/>
        <v/>
      </c>
      <c r="F461" s="70" t="str">
        <f t="shared" si="123"/>
        <v/>
      </c>
      <c r="G461" s="70" t="str">
        <f t="shared" si="124"/>
        <v/>
      </c>
      <c r="H461" s="70" t="str">
        <f>IF(M461=0,"",1+COUNTIF(会員コール!$A$1:$A$198,M461))</f>
        <v/>
      </c>
      <c r="I461" s="71"/>
      <c r="J461" s="71" t="str">
        <f t="shared" si="125"/>
        <v/>
      </c>
      <c r="K461" s="14"/>
      <c r="L461" s="15"/>
      <c r="M461">
        <f t="shared" si="126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120"/>
        <v/>
      </c>
      <c r="C462" s="69" t="str">
        <f t="shared" si="127"/>
        <v/>
      </c>
      <c r="D462" s="73" t="str">
        <f t="shared" si="121"/>
        <v/>
      </c>
      <c r="E462" s="73" t="str">
        <f t="shared" si="122"/>
        <v/>
      </c>
      <c r="F462" s="73" t="str">
        <f t="shared" si="123"/>
        <v/>
      </c>
      <c r="G462" s="73" t="str">
        <f t="shared" si="124"/>
        <v/>
      </c>
      <c r="H462" s="73" t="str">
        <f>IF(M462=0,"",1+COUNTIF(会員コール!$A$1:$A$198,M462))</f>
        <v/>
      </c>
      <c r="I462" s="74"/>
      <c r="J462" s="74" t="str">
        <f t="shared" si="125"/>
        <v/>
      </c>
      <c r="K462" s="14"/>
      <c r="L462" s="15"/>
      <c r="M462">
        <f t="shared" si="126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120"/>
        <v/>
      </c>
      <c r="C463" s="69" t="str">
        <f t="shared" si="127"/>
        <v/>
      </c>
      <c r="D463" s="70" t="str">
        <f t="shared" si="121"/>
        <v/>
      </c>
      <c r="E463" s="70" t="str">
        <f t="shared" si="122"/>
        <v/>
      </c>
      <c r="F463" s="70" t="str">
        <f t="shared" si="123"/>
        <v/>
      </c>
      <c r="G463" s="70" t="str">
        <f t="shared" si="124"/>
        <v/>
      </c>
      <c r="H463" s="70" t="str">
        <f>IF(M463=0,"",1+COUNTIF(会員コール!$A$1:$A$198,M463))</f>
        <v/>
      </c>
      <c r="I463" s="71"/>
      <c r="J463" s="71" t="str">
        <f t="shared" si="125"/>
        <v/>
      </c>
      <c r="K463" s="14"/>
      <c r="L463" s="15"/>
      <c r="M463">
        <f t="shared" si="126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120"/>
        <v/>
      </c>
      <c r="C464" s="69" t="str">
        <f t="shared" si="127"/>
        <v/>
      </c>
      <c r="D464" s="70" t="str">
        <f t="shared" si="121"/>
        <v/>
      </c>
      <c r="E464" s="70" t="str">
        <f t="shared" si="122"/>
        <v/>
      </c>
      <c r="F464" s="70" t="str">
        <f t="shared" si="123"/>
        <v/>
      </c>
      <c r="G464" s="70" t="str">
        <f t="shared" si="124"/>
        <v/>
      </c>
      <c r="H464" s="70" t="str">
        <f>IF(M464=0,"",1+COUNTIF(会員コール!$A$1:$A$198,M464))</f>
        <v/>
      </c>
      <c r="I464" s="71"/>
      <c r="J464" s="71" t="str">
        <f t="shared" si="125"/>
        <v/>
      </c>
      <c r="K464" s="14"/>
      <c r="L464" s="15"/>
      <c r="M464">
        <f t="shared" si="126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120"/>
        <v/>
      </c>
      <c r="C465" s="69" t="str">
        <f t="shared" si="127"/>
        <v/>
      </c>
      <c r="D465" s="70" t="str">
        <f t="shared" si="121"/>
        <v/>
      </c>
      <c r="E465" s="70" t="str">
        <f t="shared" si="122"/>
        <v/>
      </c>
      <c r="F465" s="70" t="str">
        <f t="shared" si="123"/>
        <v/>
      </c>
      <c r="G465" s="70" t="str">
        <f t="shared" si="124"/>
        <v/>
      </c>
      <c r="H465" s="70" t="str">
        <f>IF(M465=0,"",1+COUNTIF(会員コール!$A$1:$A$198,M465))</f>
        <v/>
      </c>
      <c r="I465" s="71"/>
      <c r="J465" s="71" t="str">
        <f t="shared" si="125"/>
        <v/>
      </c>
      <c r="K465" s="14"/>
      <c r="L465" s="15"/>
      <c r="M465">
        <f t="shared" si="126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120"/>
        <v/>
      </c>
      <c r="C466" s="69" t="str">
        <f t="shared" si="127"/>
        <v/>
      </c>
      <c r="D466" s="70" t="str">
        <f t="shared" si="121"/>
        <v/>
      </c>
      <c r="E466" s="70" t="str">
        <f t="shared" si="122"/>
        <v/>
      </c>
      <c r="F466" s="70" t="str">
        <f t="shared" si="123"/>
        <v/>
      </c>
      <c r="G466" s="70" t="str">
        <f t="shared" si="124"/>
        <v/>
      </c>
      <c r="H466" s="70" t="str">
        <f>IF(M466=0,"",1+COUNTIF(会員コール!$A$1:$A$198,M466))</f>
        <v/>
      </c>
      <c r="I466" s="71"/>
      <c r="J466" s="71" t="str">
        <f t="shared" si="125"/>
        <v/>
      </c>
      <c r="K466" s="14"/>
      <c r="L466" s="15"/>
      <c r="M466">
        <f t="shared" si="126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120"/>
        <v/>
      </c>
      <c r="C467" s="69" t="str">
        <f t="shared" si="127"/>
        <v/>
      </c>
      <c r="D467" s="70" t="str">
        <f t="shared" si="121"/>
        <v/>
      </c>
      <c r="E467" s="70" t="str">
        <f t="shared" si="122"/>
        <v/>
      </c>
      <c r="F467" s="70" t="str">
        <f t="shared" si="123"/>
        <v/>
      </c>
      <c r="G467" s="70" t="str">
        <f t="shared" si="124"/>
        <v/>
      </c>
      <c r="H467" s="70" t="str">
        <f>IF(M467=0,"",1+COUNTIF(会員コール!$A$1:$A$198,M467))</f>
        <v/>
      </c>
      <c r="I467" s="71"/>
      <c r="J467" s="71" t="str">
        <f t="shared" si="125"/>
        <v/>
      </c>
      <c r="K467" s="14"/>
      <c r="L467" s="15"/>
      <c r="M467">
        <f t="shared" si="126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120"/>
        <v/>
      </c>
      <c r="C468" s="69" t="str">
        <f t="shared" si="127"/>
        <v/>
      </c>
      <c r="D468" s="70" t="str">
        <f t="shared" si="121"/>
        <v/>
      </c>
      <c r="E468" s="70" t="str">
        <f t="shared" si="122"/>
        <v/>
      </c>
      <c r="F468" s="70" t="str">
        <f t="shared" si="123"/>
        <v/>
      </c>
      <c r="G468" s="70" t="str">
        <f t="shared" si="124"/>
        <v/>
      </c>
      <c r="H468" s="70" t="str">
        <f>IF(M468=0,"",1+COUNTIF(会員コール!$A$1:$A$198,M468))</f>
        <v/>
      </c>
      <c r="I468" s="71"/>
      <c r="J468" s="71" t="str">
        <f t="shared" si="125"/>
        <v/>
      </c>
      <c r="K468" s="14"/>
      <c r="L468" s="15"/>
      <c r="M468">
        <f t="shared" si="126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120"/>
        <v/>
      </c>
      <c r="C469" s="69" t="str">
        <f t="shared" si="127"/>
        <v/>
      </c>
      <c r="D469" s="70" t="str">
        <f t="shared" si="121"/>
        <v/>
      </c>
      <c r="E469" s="70" t="str">
        <f t="shared" si="122"/>
        <v/>
      </c>
      <c r="F469" s="70" t="str">
        <f t="shared" si="123"/>
        <v/>
      </c>
      <c r="G469" s="70" t="str">
        <f t="shared" si="124"/>
        <v/>
      </c>
      <c r="H469" s="70" t="str">
        <f>IF(M469=0,"",1+COUNTIF(会員コール!$A$1:$A$198,M469))</f>
        <v/>
      </c>
      <c r="I469" s="71"/>
      <c r="J469" s="71" t="str">
        <f t="shared" si="125"/>
        <v/>
      </c>
      <c r="K469" s="14"/>
      <c r="L469" s="15"/>
      <c r="M469">
        <f t="shared" si="126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120"/>
        <v/>
      </c>
      <c r="C470" s="69" t="str">
        <f t="shared" si="127"/>
        <v/>
      </c>
      <c r="D470" s="73" t="str">
        <f t="shared" si="121"/>
        <v/>
      </c>
      <c r="E470" s="73" t="str">
        <f t="shared" si="122"/>
        <v/>
      </c>
      <c r="F470" s="73" t="str">
        <f t="shared" si="123"/>
        <v/>
      </c>
      <c r="G470" s="73" t="str">
        <f t="shared" si="124"/>
        <v/>
      </c>
      <c r="H470" s="73" t="str">
        <f>IF(M470=0,"",1+COUNTIF(会員コール!$A$1:$A$198,M470))</f>
        <v/>
      </c>
      <c r="I470" s="74"/>
      <c r="J470" s="74" t="str">
        <f t="shared" si="125"/>
        <v/>
      </c>
      <c r="K470" s="14"/>
      <c r="L470" s="15"/>
      <c r="M470">
        <f t="shared" si="126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120"/>
        <v/>
      </c>
      <c r="C471" s="69" t="str">
        <f t="shared" si="127"/>
        <v/>
      </c>
      <c r="D471" s="70" t="str">
        <f t="shared" si="121"/>
        <v/>
      </c>
      <c r="E471" s="70" t="str">
        <f t="shared" si="122"/>
        <v/>
      </c>
      <c r="F471" s="70" t="str">
        <f t="shared" si="123"/>
        <v/>
      </c>
      <c r="G471" s="70" t="str">
        <f t="shared" si="124"/>
        <v/>
      </c>
      <c r="H471" s="70" t="str">
        <f>IF(M471=0,"",1+COUNTIF(会員コール!$A$1:$A$198,M471))</f>
        <v/>
      </c>
      <c r="I471" s="71"/>
      <c r="J471" s="71" t="str">
        <f t="shared" si="125"/>
        <v/>
      </c>
      <c r="K471" s="14"/>
      <c r="L471" s="15"/>
      <c r="M471">
        <f t="shared" si="126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120"/>
        <v/>
      </c>
      <c r="C472" s="69" t="str">
        <f t="shared" si="127"/>
        <v/>
      </c>
      <c r="D472" s="73" t="str">
        <f t="shared" si="121"/>
        <v/>
      </c>
      <c r="E472" s="73" t="str">
        <f t="shared" si="122"/>
        <v/>
      </c>
      <c r="F472" s="73" t="str">
        <f t="shared" si="123"/>
        <v/>
      </c>
      <c r="G472" s="73" t="str">
        <f t="shared" si="124"/>
        <v/>
      </c>
      <c r="H472" s="73" t="str">
        <f>IF(M472=0,"",1+COUNTIF(会員コール!$A$1:$A$198,M472))</f>
        <v/>
      </c>
      <c r="I472" s="74"/>
      <c r="J472" s="74" t="str">
        <f t="shared" si="125"/>
        <v/>
      </c>
      <c r="K472" s="14"/>
      <c r="L472" s="15"/>
      <c r="M472">
        <f t="shared" si="126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120"/>
        <v/>
      </c>
      <c r="C473" s="69" t="str">
        <f t="shared" si="127"/>
        <v/>
      </c>
      <c r="D473" s="70" t="str">
        <f t="shared" si="121"/>
        <v/>
      </c>
      <c r="E473" s="70" t="str">
        <f t="shared" si="122"/>
        <v/>
      </c>
      <c r="F473" s="70" t="str">
        <f t="shared" si="123"/>
        <v/>
      </c>
      <c r="G473" s="70" t="str">
        <f t="shared" si="124"/>
        <v/>
      </c>
      <c r="H473" s="70" t="str">
        <f>IF(M473=0,"",1+COUNTIF(会員コール!$A$1:$A$198,M473))</f>
        <v/>
      </c>
      <c r="I473" s="71"/>
      <c r="J473" s="71" t="str">
        <f t="shared" si="125"/>
        <v/>
      </c>
      <c r="K473" s="14"/>
      <c r="L473" s="15"/>
      <c r="M473">
        <f t="shared" si="126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120"/>
        <v/>
      </c>
      <c r="C474" s="69" t="str">
        <f t="shared" si="127"/>
        <v/>
      </c>
      <c r="D474" s="73" t="str">
        <f t="shared" si="121"/>
        <v/>
      </c>
      <c r="E474" s="73" t="str">
        <f t="shared" si="122"/>
        <v/>
      </c>
      <c r="F474" s="73" t="str">
        <f t="shared" si="123"/>
        <v/>
      </c>
      <c r="G474" s="73" t="str">
        <f t="shared" si="124"/>
        <v/>
      </c>
      <c r="H474" s="73" t="str">
        <f>IF(M474=0,"",1+COUNTIF(会員コール!$A$1:$A$198,M474))</f>
        <v/>
      </c>
      <c r="I474" s="74"/>
      <c r="J474" s="74" t="str">
        <f t="shared" si="125"/>
        <v/>
      </c>
      <c r="K474" s="14"/>
      <c r="L474" s="15"/>
      <c r="M474">
        <f t="shared" si="126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120"/>
        <v/>
      </c>
      <c r="C475" s="69" t="str">
        <f t="shared" si="127"/>
        <v/>
      </c>
      <c r="D475" s="70" t="str">
        <f t="shared" si="121"/>
        <v/>
      </c>
      <c r="E475" s="70" t="str">
        <f t="shared" si="122"/>
        <v/>
      </c>
      <c r="F475" s="70" t="str">
        <f t="shared" si="123"/>
        <v/>
      </c>
      <c r="G475" s="70" t="str">
        <f t="shared" si="124"/>
        <v/>
      </c>
      <c r="H475" s="70" t="str">
        <f>IF(M475=0,"",1+COUNTIF(会員コール!$A$1:$A$198,M475))</f>
        <v/>
      </c>
      <c r="I475" s="71"/>
      <c r="J475" s="71" t="str">
        <f t="shared" si="125"/>
        <v/>
      </c>
      <c r="K475" s="14"/>
      <c r="L475" s="15"/>
      <c r="M475">
        <f t="shared" si="126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120"/>
        <v/>
      </c>
      <c r="C476" s="69" t="str">
        <f t="shared" si="127"/>
        <v/>
      </c>
      <c r="D476" s="73" t="str">
        <f t="shared" si="121"/>
        <v/>
      </c>
      <c r="E476" s="73" t="str">
        <f t="shared" si="122"/>
        <v/>
      </c>
      <c r="F476" s="73" t="str">
        <f t="shared" si="123"/>
        <v/>
      </c>
      <c r="G476" s="73" t="str">
        <f t="shared" si="124"/>
        <v/>
      </c>
      <c r="H476" s="73" t="str">
        <f>IF(M476=0,"",1+COUNTIF(会員コール!$A$1:$A$198,M476))</f>
        <v/>
      </c>
      <c r="I476" s="74"/>
      <c r="J476" s="74" t="str">
        <f t="shared" si="125"/>
        <v/>
      </c>
      <c r="K476" s="14"/>
      <c r="L476" s="15"/>
      <c r="M476">
        <f t="shared" si="126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ref="B477:B494" si="128">IF(O477="","",O477)</f>
        <v/>
      </c>
      <c r="C477" s="69" t="str">
        <f t="shared" si="127"/>
        <v/>
      </c>
      <c r="D477" s="70" t="str">
        <f t="shared" ref="D477:D494" si="129">IF(N477="","",N477)</f>
        <v/>
      </c>
      <c r="E477" s="70" t="str">
        <f t="shared" ref="E477:E494" si="130">IF(Q477="","",Q477)</f>
        <v/>
      </c>
      <c r="F477" s="70" t="str">
        <f t="shared" ref="F477:F494" si="131">IF(R477="","",R477)</f>
        <v/>
      </c>
      <c r="G477" s="70" t="str">
        <f t="shared" ref="G477:G494" si="132">IF(H477="","",IF(H477=1,"","M"))</f>
        <v/>
      </c>
      <c r="H477" s="70" t="str">
        <f>IF(M477=0,"",1+COUNTIF(会員コール!$A$1:$A$198,M477))</f>
        <v/>
      </c>
      <c r="I477" s="71"/>
      <c r="J477" s="71" t="str">
        <f t="shared" ref="J477:J494" si="133">IF(T477="","",T477)</f>
        <v/>
      </c>
      <c r="K477" s="14"/>
      <c r="L477" s="15"/>
      <c r="M477">
        <f t="shared" ref="M477:M494" si="134">IF(MID(N477,6,1)="/",LEFT(N477,5),IF(MID(N477,7,1)="/",LEFT(N477,6),N477))</f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128"/>
        <v/>
      </c>
      <c r="C478" s="69" t="str">
        <f t="shared" si="127"/>
        <v/>
      </c>
      <c r="D478" s="73" t="str">
        <f t="shared" si="129"/>
        <v/>
      </c>
      <c r="E478" s="73" t="str">
        <f t="shared" si="130"/>
        <v/>
      </c>
      <c r="F478" s="73" t="str">
        <f t="shared" si="131"/>
        <v/>
      </c>
      <c r="G478" s="73" t="str">
        <f t="shared" si="132"/>
        <v/>
      </c>
      <c r="H478" s="73" t="str">
        <f>IF(M478=0,"",1+COUNTIF(会員コール!$A$1:$A$198,M478))</f>
        <v/>
      </c>
      <c r="I478" s="74"/>
      <c r="J478" s="74" t="str">
        <f t="shared" si="133"/>
        <v/>
      </c>
      <c r="K478" s="14"/>
      <c r="L478" s="15"/>
      <c r="M478">
        <f t="shared" si="134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128"/>
        <v/>
      </c>
      <c r="C479" s="69" t="str">
        <f t="shared" si="127"/>
        <v/>
      </c>
      <c r="D479" s="70" t="str">
        <f t="shared" si="129"/>
        <v/>
      </c>
      <c r="E479" s="70" t="str">
        <f t="shared" si="130"/>
        <v/>
      </c>
      <c r="F479" s="70" t="str">
        <f t="shared" si="131"/>
        <v/>
      </c>
      <c r="G479" s="70" t="str">
        <f t="shared" si="132"/>
        <v/>
      </c>
      <c r="H479" s="70" t="str">
        <f>IF(M479=0,"",1+COUNTIF(会員コール!$A$1:$A$198,M479))</f>
        <v/>
      </c>
      <c r="I479" s="71"/>
      <c r="J479" s="71" t="str">
        <f t="shared" si="133"/>
        <v/>
      </c>
      <c r="K479" s="14"/>
      <c r="L479" s="15"/>
      <c r="M479">
        <f t="shared" si="134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128"/>
        <v/>
      </c>
      <c r="C480" s="69" t="str">
        <f t="shared" si="127"/>
        <v/>
      </c>
      <c r="D480" s="73" t="str">
        <f t="shared" si="129"/>
        <v/>
      </c>
      <c r="E480" s="73" t="str">
        <f t="shared" si="130"/>
        <v/>
      </c>
      <c r="F480" s="73" t="str">
        <f t="shared" si="131"/>
        <v/>
      </c>
      <c r="G480" s="73" t="str">
        <f t="shared" si="132"/>
        <v/>
      </c>
      <c r="H480" s="73" t="str">
        <f>IF(M480=0,"",1+COUNTIF(会員コール!$A$1:$A$198,M480))</f>
        <v/>
      </c>
      <c r="I480" s="74"/>
      <c r="J480" s="74" t="str">
        <f t="shared" si="133"/>
        <v/>
      </c>
      <c r="K480" s="14"/>
      <c r="L480" s="15"/>
      <c r="M480">
        <f t="shared" si="134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128"/>
        <v/>
      </c>
      <c r="C481" s="69" t="str">
        <f t="shared" si="127"/>
        <v/>
      </c>
      <c r="D481" s="70" t="str">
        <f t="shared" si="129"/>
        <v/>
      </c>
      <c r="E481" s="70" t="str">
        <f t="shared" si="130"/>
        <v/>
      </c>
      <c r="F481" s="70" t="str">
        <f t="shared" si="131"/>
        <v/>
      </c>
      <c r="G481" s="70" t="str">
        <f t="shared" si="132"/>
        <v/>
      </c>
      <c r="H481" s="70" t="str">
        <f>IF(M481=0,"",1+COUNTIF(会員コール!$A$1:$A$198,M481))</f>
        <v/>
      </c>
      <c r="I481" s="71"/>
      <c r="J481" s="71" t="str">
        <f t="shared" si="133"/>
        <v/>
      </c>
      <c r="K481" s="14"/>
      <c r="L481" s="15"/>
      <c r="M481">
        <f t="shared" si="134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128"/>
        <v/>
      </c>
      <c r="C482" s="69" t="str">
        <f t="shared" si="127"/>
        <v/>
      </c>
      <c r="D482" s="73" t="str">
        <f t="shared" si="129"/>
        <v/>
      </c>
      <c r="E482" s="73" t="str">
        <f t="shared" si="130"/>
        <v/>
      </c>
      <c r="F482" s="73" t="str">
        <f t="shared" si="131"/>
        <v/>
      </c>
      <c r="G482" s="73" t="str">
        <f t="shared" si="132"/>
        <v/>
      </c>
      <c r="H482" s="73" t="str">
        <f>IF(M482=0,"",1+COUNTIF(会員コール!$A$1:$A$198,M482))</f>
        <v/>
      </c>
      <c r="I482" s="74"/>
      <c r="J482" s="74" t="str">
        <f t="shared" si="133"/>
        <v/>
      </c>
      <c r="K482" s="14"/>
      <c r="L482" s="15"/>
      <c r="M482">
        <f t="shared" si="134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128"/>
        <v/>
      </c>
      <c r="C483" s="69" t="str">
        <f t="shared" si="127"/>
        <v/>
      </c>
      <c r="D483" s="70" t="str">
        <f t="shared" si="129"/>
        <v/>
      </c>
      <c r="E483" s="70" t="str">
        <f t="shared" si="130"/>
        <v/>
      </c>
      <c r="F483" s="70" t="str">
        <f t="shared" si="131"/>
        <v/>
      </c>
      <c r="G483" s="70" t="str">
        <f t="shared" si="132"/>
        <v/>
      </c>
      <c r="H483" s="70" t="str">
        <f>IF(M483=0,"",1+COUNTIF(会員コール!$A$1:$A$198,M483))</f>
        <v/>
      </c>
      <c r="I483" s="71"/>
      <c r="J483" s="71" t="str">
        <f t="shared" si="133"/>
        <v/>
      </c>
      <c r="K483" s="14"/>
      <c r="L483" s="15"/>
      <c r="M483">
        <f t="shared" si="134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128"/>
        <v/>
      </c>
      <c r="C484" s="69" t="str">
        <f t="shared" si="127"/>
        <v/>
      </c>
      <c r="D484" s="73" t="str">
        <f t="shared" si="129"/>
        <v/>
      </c>
      <c r="E484" s="73" t="str">
        <f t="shared" si="130"/>
        <v/>
      </c>
      <c r="F484" s="73" t="str">
        <f t="shared" si="131"/>
        <v/>
      </c>
      <c r="G484" s="73" t="str">
        <f t="shared" si="132"/>
        <v/>
      </c>
      <c r="H484" s="73" t="str">
        <f>IF(M484=0,"",1+COUNTIF(会員コール!$A$1:$A$198,M484))</f>
        <v/>
      </c>
      <c r="I484" s="74"/>
      <c r="J484" s="74" t="str">
        <f t="shared" si="133"/>
        <v/>
      </c>
      <c r="K484" s="14"/>
      <c r="L484" s="15"/>
      <c r="M484">
        <f t="shared" si="134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128"/>
        <v/>
      </c>
      <c r="C485" s="69" t="str">
        <f t="shared" si="127"/>
        <v/>
      </c>
      <c r="D485" s="70" t="str">
        <f t="shared" si="129"/>
        <v/>
      </c>
      <c r="E485" s="70" t="str">
        <f t="shared" si="130"/>
        <v/>
      </c>
      <c r="F485" s="70" t="str">
        <f t="shared" si="131"/>
        <v/>
      </c>
      <c r="G485" s="70" t="str">
        <f t="shared" si="132"/>
        <v/>
      </c>
      <c r="H485" s="70" t="str">
        <f>IF(M485=0,"",1+COUNTIF(会員コール!$A$1:$A$198,M485))</f>
        <v/>
      </c>
      <c r="I485" s="71"/>
      <c r="J485" s="71" t="str">
        <f t="shared" si="133"/>
        <v/>
      </c>
      <c r="K485" s="14"/>
      <c r="L485" s="15"/>
      <c r="M485">
        <f t="shared" si="134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128"/>
        <v/>
      </c>
      <c r="C486" s="69" t="str">
        <f t="shared" si="127"/>
        <v/>
      </c>
      <c r="D486" s="70" t="str">
        <f t="shared" si="129"/>
        <v/>
      </c>
      <c r="E486" s="70" t="str">
        <f t="shared" si="130"/>
        <v/>
      </c>
      <c r="F486" s="70" t="str">
        <f t="shared" si="131"/>
        <v/>
      </c>
      <c r="G486" s="70" t="str">
        <f t="shared" si="132"/>
        <v/>
      </c>
      <c r="H486" s="70" t="str">
        <f>IF(M486=0,"",1+COUNTIF(会員コール!$A$1:$A$198,M486))</f>
        <v/>
      </c>
      <c r="I486" s="71"/>
      <c r="J486" s="71" t="str">
        <f t="shared" si="133"/>
        <v/>
      </c>
      <c r="K486" s="14"/>
      <c r="L486" s="15"/>
      <c r="M486">
        <f t="shared" si="134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128"/>
        <v/>
      </c>
      <c r="C487" s="69" t="str">
        <f t="shared" si="127"/>
        <v/>
      </c>
      <c r="D487" s="73" t="str">
        <f t="shared" si="129"/>
        <v/>
      </c>
      <c r="E487" s="73" t="str">
        <f t="shared" si="130"/>
        <v/>
      </c>
      <c r="F487" s="73" t="str">
        <f t="shared" si="131"/>
        <v/>
      </c>
      <c r="G487" s="73" t="str">
        <f t="shared" si="132"/>
        <v/>
      </c>
      <c r="H487" s="73" t="str">
        <f>IF(M487=0,"",1+COUNTIF(会員コール!$A$1:$A$198,M487))</f>
        <v/>
      </c>
      <c r="I487" s="74"/>
      <c r="J487" s="74" t="str">
        <f t="shared" si="133"/>
        <v/>
      </c>
      <c r="K487" s="14"/>
      <c r="L487" s="15"/>
      <c r="M487">
        <f t="shared" si="134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128"/>
        <v/>
      </c>
      <c r="C488" s="69" t="str">
        <f t="shared" si="127"/>
        <v/>
      </c>
      <c r="D488" s="70" t="str">
        <f t="shared" si="129"/>
        <v/>
      </c>
      <c r="E488" s="70" t="str">
        <f t="shared" si="130"/>
        <v/>
      </c>
      <c r="F488" s="70" t="str">
        <f t="shared" si="131"/>
        <v/>
      </c>
      <c r="G488" s="70" t="str">
        <f t="shared" si="132"/>
        <v/>
      </c>
      <c r="H488" s="70" t="str">
        <f>IF(M488=0,"",1+COUNTIF(会員コール!$A$1:$A$198,M488))</f>
        <v/>
      </c>
      <c r="I488" s="71"/>
      <c r="J488" s="71" t="str">
        <f t="shared" si="133"/>
        <v/>
      </c>
      <c r="K488" s="14"/>
      <c r="L488" s="15"/>
      <c r="M488">
        <f t="shared" si="134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128"/>
        <v/>
      </c>
      <c r="C489" s="69" t="str">
        <f t="shared" si="127"/>
        <v/>
      </c>
      <c r="D489" s="73" t="str">
        <f t="shared" si="129"/>
        <v/>
      </c>
      <c r="E489" s="73" t="str">
        <f t="shared" si="130"/>
        <v/>
      </c>
      <c r="F489" s="73" t="str">
        <f t="shared" si="131"/>
        <v/>
      </c>
      <c r="G489" s="73" t="str">
        <f t="shared" si="132"/>
        <v/>
      </c>
      <c r="H489" s="73" t="str">
        <f>IF(M489=0,"",1+COUNTIF(会員コール!$A$1:$A$198,M489))</f>
        <v/>
      </c>
      <c r="I489" s="74"/>
      <c r="J489" s="74" t="str">
        <f t="shared" si="133"/>
        <v/>
      </c>
      <c r="K489" s="14"/>
      <c r="L489" s="15"/>
      <c r="M489">
        <f t="shared" si="134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128"/>
        <v/>
      </c>
      <c r="C490" s="69" t="str">
        <f t="shared" si="127"/>
        <v/>
      </c>
      <c r="D490" s="70" t="str">
        <f t="shared" si="129"/>
        <v/>
      </c>
      <c r="E490" s="70" t="str">
        <f t="shared" si="130"/>
        <v/>
      </c>
      <c r="F490" s="70" t="str">
        <f t="shared" si="131"/>
        <v/>
      </c>
      <c r="G490" s="70" t="str">
        <f t="shared" si="132"/>
        <v/>
      </c>
      <c r="H490" s="70" t="str">
        <f>IF(M490=0,"",1+COUNTIF(会員コール!$A$1:$A$198,M490))</f>
        <v/>
      </c>
      <c r="I490" s="71"/>
      <c r="J490" s="71" t="str">
        <f t="shared" si="133"/>
        <v/>
      </c>
      <c r="K490" s="14"/>
      <c r="L490" s="15"/>
      <c r="M490">
        <f t="shared" si="134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128"/>
        <v/>
      </c>
      <c r="C491" s="69" t="str">
        <f t="shared" si="127"/>
        <v/>
      </c>
      <c r="D491" s="73" t="str">
        <f t="shared" si="129"/>
        <v/>
      </c>
      <c r="E491" s="73" t="str">
        <f t="shared" si="130"/>
        <v/>
      </c>
      <c r="F491" s="73" t="str">
        <f t="shared" si="131"/>
        <v/>
      </c>
      <c r="G491" s="73" t="str">
        <f t="shared" si="132"/>
        <v/>
      </c>
      <c r="H491" s="73" t="str">
        <f>IF(M491=0,"",1+COUNTIF(会員コール!$A$1:$A$198,M491))</f>
        <v/>
      </c>
      <c r="I491" s="74"/>
      <c r="J491" s="74" t="str">
        <f t="shared" si="133"/>
        <v/>
      </c>
      <c r="K491" s="14"/>
      <c r="L491" s="15"/>
      <c r="M491">
        <f t="shared" si="134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128"/>
        <v/>
      </c>
      <c r="C492" s="69" t="str">
        <f t="shared" si="127"/>
        <v/>
      </c>
      <c r="D492" s="70" t="str">
        <f t="shared" si="129"/>
        <v/>
      </c>
      <c r="E492" s="70" t="str">
        <f t="shared" si="130"/>
        <v/>
      </c>
      <c r="F492" s="70" t="str">
        <f t="shared" si="131"/>
        <v/>
      </c>
      <c r="G492" s="70" t="str">
        <f t="shared" si="132"/>
        <v/>
      </c>
      <c r="H492" s="70" t="str">
        <f>IF(M492=0,"",1+COUNTIF(会員コール!$A$1:$A$198,M492))</f>
        <v/>
      </c>
      <c r="I492" s="71"/>
      <c r="J492" s="71" t="str">
        <f t="shared" si="133"/>
        <v/>
      </c>
      <c r="K492" s="14"/>
      <c r="L492" s="15"/>
      <c r="M492">
        <f t="shared" si="134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128"/>
        <v/>
      </c>
      <c r="C493" s="69" t="str">
        <f t="shared" si="127"/>
        <v/>
      </c>
      <c r="D493" s="70" t="str">
        <f t="shared" si="129"/>
        <v/>
      </c>
      <c r="E493" s="70" t="str">
        <f t="shared" si="130"/>
        <v/>
      </c>
      <c r="F493" s="70" t="str">
        <f t="shared" si="131"/>
        <v/>
      </c>
      <c r="G493" s="70" t="str">
        <f t="shared" si="132"/>
        <v/>
      </c>
      <c r="H493" s="70" t="str">
        <f>IF(M493=0,"",1+COUNTIF(会員コール!$A$1:$A$198,M493))</f>
        <v/>
      </c>
      <c r="I493" s="71"/>
      <c r="J493" s="71" t="str">
        <f t="shared" si="133"/>
        <v/>
      </c>
      <c r="K493" s="14"/>
      <c r="L493" s="15"/>
      <c r="M493">
        <f t="shared" si="134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128"/>
        <v/>
      </c>
      <c r="C494" s="76" t="str">
        <f>IF(P494="","",LEFT(P494,6))</f>
        <v/>
      </c>
      <c r="D494" s="77" t="str">
        <f t="shared" si="129"/>
        <v/>
      </c>
      <c r="E494" s="77" t="str">
        <f t="shared" si="130"/>
        <v/>
      </c>
      <c r="F494" s="77" t="str">
        <f t="shared" si="131"/>
        <v/>
      </c>
      <c r="G494" s="77" t="str">
        <f t="shared" si="132"/>
        <v/>
      </c>
      <c r="H494" s="77" t="str">
        <f>IF(M494=0,"",1+COUNTIF(会員コール!$A$1:$A$198,M494))</f>
        <v/>
      </c>
      <c r="I494" s="78"/>
      <c r="J494" s="78" t="str">
        <f t="shared" si="133"/>
        <v/>
      </c>
      <c r="K494" s="14"/>
      <c r="L494" s="15"/>
      <c r="M494">
        <f t="shared" si="134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196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220</v>
      </c>
      <c r="C497" s="170"/>
      <c r="D497" s="47" t="str">
        <f>基本データ入力!$B$8</f>
        <v>JA1QRZ</v>
      </c>
      <c r="E497" s="52" t="s">
        <v>221</v>
      </c>
      <c r="F497" s="47" t="s">
        <v>288</v>
      </c>
      <c r="G497" s="171" t="s">
        <v>222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224</v>
      </c>
      <c r="C498" s="91" t="s">
        <v>411</v>
      </c>
      <c r="D498" s="18" t="s">
        <v>225</v>
      </c>
      <c r="E498" s="172" t="s">
        <v>226</v>
      </c>
      <c r="F498" s="172"/>
      <c r="G498" s="18" t="s">
        <v>227</v>
      </c>
      <c r="H498" s="17" t="s">
        <v>228</v>
      </c>
      <c r="I498" s="18" t="s">
        <v>229</v>
      </c>
      <c r="J498" s="18" t="s">
        <v>230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31" si="135">IF(O500="","",O500)</f>
        <v/>
      </c>
      <c r="C500" s="65" t="str">
        <f>IF(P500="","",LEFT(P500,6))</f>
        <v/>
      </c>
      <c r="D500" s="66" t="str">
        <f t="shared" ref="D500:D531" si="136">IF(N500="","",N500)</f>
        <v/>
      </c>
      <c r="E500" s="66" t="str">
        <f t="shared" ref="E500:E531" si="137">IF(Q500="","",Q500)</f>
        <v/>
      </c>
      <c r="F500" s="66" t="str">
        <f t="shared" ref="F500:F531" si="138">IF(R500="","",R500)</f>
        <v/>
      </c>
      <c r="G500" s="66" t="str">
        <f t="shared" ref="G500:G531" si="139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31" si="140">IF(T500="","",T500)</f>
        <v/>
      </c>
      <c r="K500" s="14"/>
      <c r="L500" s="49"/>
      <c r="M500">
        <f t="shared" ref="M500:M531" si="141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135"/>
        <v/>
      </c>
      <c r="C501" s="69" t="str">
        <f>IF(P501="","",LEFT(P501,6))</f>
        <v/>
      </c>
      <c r="D501" s="70" t="str">
        <f t="shared" si="136"/>
        <v/>
      </c>
      <c r="E501" s="70" t="str">
        <f t="shared" si="137"/>
        <v/>
      </c>
      <c r="F501" s="70" t="str">
        <f t="shared" si="138"/>
        <v/>
      </c>
      <c r="G501" s="70" t="str">
        <f t="shared" si="139"/>
        <v/>
      </c>
      <c r="H501" s="70" t="str">
        <f>IF(M501=0,"",1+COUNTIF(会員コール!$A$1:$A$198,M501))</f>
        <v/>
      </c>
      <c r="I501" s="71"/>
      <c r="J501" s="71" t="str">
        <f t="shared" si="140"/>
        <v/>
      </c>
      <c r="K501" s="14"/>
      <c r="L501" s="49"/>
      <c r="M501">
        <f t="shared" si="141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135"/>
        <v/>
      </c>
      <c r="C502" s="69" t="str">
        <f t="shared" ref="C502:C548" si="142">IF(P502="","",LEFT(P502,6))</f>
        <v/>
      </c>
      <c r="D502" s="70" t="str">
        <f t="shared" si="136"/>
        <v/>
      </c>
      <c r="E502" s="70" t="str">
        <f t="shared" si="137"/>
        <v/>
      </c>
      <c r="F502" s="70" t="str">
        <f t="shared" si="138"/>
        <v/>
      </c>
      <c r="G502" s="70" t="str">
        <f t="shared" si="139"/>
        <v/>
      </c>
      <c r="H502" s="70" t="str">
        <f>IF(M502=0,"",1+COUNTIF(会員コール!$A$1:$A$198,M502))</f>
        <v/>
      </c>
      <c r="I502" s="71"/>
      <c r="J502" s="71" t="str">
        <f t="shared" si="140"/>
        <v/>
      </c>
      <c r="K502" s="14"/>
      <c r="L502" s="49"/>
      <c r="M502">
        <f t="shared" si="141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135"/>
        <v/>
      </c>
      <c r="C503" s="69" t="str">
        <f t="shared" si="142"/>
        <v/>
      </c>
      <c r="D503" s="70" t="str">
        <f t="shared" si="136"/>
        <v/>
      </c>
      <c r="E503" s="70" t="str">
        <f t="shared" si="137"/>
        <v/>
      </c>
      <c r="F503" s="70" t="str">
        <f t="shared" si="138"/>
        <v/>
      </c>
      <c r="G503" s="70" t="str">
        <f t="shared" si="139"/>
        <v/>
      </c>
      <c r="H503" s="70" t="str">
        <f>IF(M503=0,"",1+COUNTIF(会員コール!$A$1:$A$198,M503))</f>
        <v/>
      </c>
      <c r="I503" s="71"/>
      <c r="J503" s="71" t="str">
        <f t="shared" si="140"/>
        <v/>
      </c>
      <c r="K503" s="14"/>
      <c r="L503" s="49"/>
      <c r="M503">
        <f t="shared" si="141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135"/>
        <v/>
      </c>
      <c r="C504" s="69" t="str">
        <f t="shared" si="142"/>
        <v/>
      </c>
      <c r="D504" s="70" t="str">
        <f t="shared" si="136"/>
        <v/>
      </c>
      <c r="E504" s="70" t="str">
        <f t="shared" si="137"/>
        <v/>
      </c>
      <c r="F504" s="70" t="str">
        <f t="shared" si="138"/>
        <v/>
      </c>
      <c r="G504" s="70" t="str">
        <f t="shared" si="139"/>
        <v/>
      </c>
      <c r="H504" s="70" t="str">
        <f>IF(M504=0,"",1+COUNTIF(会員コール!$A$1:$A$198,M504))</f>
        <v/>
      </c>
      <c r="I504" s="71"/>
      <c r="J504" s="71" t="str">
        <f t="shared" si="140"/>
        <v/>
      </c>
      <c r="K504" s="14"/>
      <c r="L504" s="49"/>
      <c r="M504">
        <f t="shared" si="141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135"/>
        <v/>
      </c>
      <c r="C505" s="69" t="str">
        <f t="shared" si="142"/>
        <v/>
      </c>
      <c r="D505" s="70" t="str">
        <f t="shared" si="136"/>
        <v/>
      </c>
      <c r="E505" s="70" t="str">
        <f t="shared" si="137"/>
        <v/>
      </c>
      <c r="F505" s="70" t="str">
        <f t="shared" si="138"/>
        <v/>
      </c>
      <c r="G505" s="70" t="str">
        <f t="shared" si="139"/>
        <v/>
      </c>
      <c r="H505" s="70" t="str">
        <f>IF(M505=0,"",1+COUNTIF(会員コール!$A$1:$A$198,M505))</f>
        <v/>
      </c>
      <c r="I505" s="71"/>
      <c r="J505" s="71" t="str">
        <f t="shared" si="140"/>
        <v/>
      </c>
      <c r="K505" s="14"/>
      <c r="L505" s="49"/>
      <c r="M505">
        <f t="shared" si="141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135"/>
        <v/>
      </c>
      <c r="C506" s="69" t="str">
        <f t="shared" si="142"/>
        <v/>
      </c>
      <c r="D506" s="70" t="str">
        <f t="shared" si="136"/>
        <v/>
      </c>
      <c r="E506" s="70" t="str">
        <f t="shared" si="137"/>
        <v/>
      </c>
      <c r="F506" s="70" t="str">
        <f t="shared" si="138"/>
        <v/>
      </c>
      <c r="G506" s="70" t="str">
        <f t="shared" si="139"/>
        <v/>
      </c>
      <c r="H506" s="70" t="str">
        <f>IF(M506=0,"",1+COUNTIF(会員コール!$A$1:$A$198,M506))</f>
        <v/>
      </c>
      <c r="I506" s="71"/>
      <c r="J506" s="71" t="str">
        <f t="shared" si="140"/>
        <v/>
      </c>
      <c r="K506" s="14"/>
      <c r="L506" s="49"/>
      <c r="M506">
        <f t="shared" si="141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135"/>
        <v/>
      </c>
      <c r="C507" s="69" t="str">
        <f t="shared" si="142"/>
        <v/>
      </c>
      <c r="D507" s="70" t="str">
        <f t="shared" si="136"/>
        <v/>
      </c>
      <c r="E507" s="70" t="str">
        <f t="shared" si="137"/>
        <v/>
      </c>
      <c r="F507" s="70" t="str">
        <f t="shared" si="138"/>
        <v/>
      </c>
      <c r="G507" s="70" t="str">
        <f t="shared" si="139"/>
        <v/>
      </c>
      <c r="H507" s="70" t="str">
        <f>IF(M507=0,"",1+COUNTIF(会員コール!$A$1:$A$198,M507))</f>
        <v/>
      </c>
      <c r="I507" s="71"/>
      <c r="J507" s="71" t="str">
        <f t="shared" si="140"/>
        <v/>
      </c>
      <c r="K507" s="14"/>
      <c r="L507" s="49"/>
      <c r="M507">
        <f t="shared" si="141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135"/>
        <v/>
      </c>
      <c r="C508" s="69" t="str">
        <f t="shared" si="142"/>
        <v/>
      </c>
      <c r="D508" s="70" t="str">
        <f t="shared" si="136"/>
        <v/>
      </c>
      <c r="E508" s="70" t="str">
        <f t="shared" si="137"/>
        <v/>
      </c>
      <c r="F508" s="70" t="str">
        <f t="shared" si="138"/>
        <v/>
      </c>
      <c r="G508" s="70" t="str">
        <f t="shared" si="139"/>
        <v/>
      </c>
      <c r="H508" s="70" t="str">
        <f>IF(M508=0,"",1+COUNTIF(会員コール!$A$1:$A$198,M508))</f>
        <v/>
      </c>
      <c r="I508" s="71"/>
      <c r="J508" s="71" t="str">
        <f t="shared" si="140"/>
        <v/>
      </c>
      <c r="K508" s="14"/>
      <c r="L508" s="49"/>
      <c r="M508">
        <f t="shared" si="141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135"/>
        <v/>
      </c>
      <c r="C509" s="69" t="str">
        <f t="shared" si="142"/>
        <v/>
      </c>
      <c r="D509" s="70" t="str">
        <f t="shared" si="136"/>
        <v/>
      </c>
      <c r="E509" s="70" t="str">
        <f t="shared" si="137"/>
        <v/>
      </c>
      <c r="F509" s="70" t="str">
        <f t="shared" si="138"/>
        <v/>
      </c>
      <c r="G509" s="70" t="str">
        <f t="shared" si="139"/>
        <v/>
      </c>
      <c r="H509" s="70" t="str">
        <f>IF(M509=0,"",1+COUNTIF(会員コール!$A$1:$A$198,M509))</f>
        <v/>
      </c>
      <c r="I509" s="71"/>
      <c r="J509" s="71" t="str">
        <f t="shared" si="140"/>
        <v/>
      </c>
      <c r="K509" s="14"/>
      <c r="L509" s="49"/>
      <c r="M509">
        <f t="shared" si="141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135"/>
        <v/>
      </c>
      <c r="C510" s="69" t="str">
        <f t="shared" si="142"/>
        <v/>
      </c>
      <c r="D510" s="70" t="str">
        <f t="shared" si="136"/>
        <v/>
      </c>
      <c r="E510" s="70" t="str">
        <f t="shared" si="137"/>
        <v/>
      </c>
      <c r="F510" s="70" t="str">
        <f t="shared" si="138"/>
        <v/>
      </c>
      <c r="G510" s="70" t="str">
        <f t="shared" si="139"/>
        <v/>
      </c>
      <c r="H510" s="70" t="str">
        <f>IF(M510=0,"",1+COUNTIF(会員コール!$A$1:$A$198,M510))</f>
        <v/>
      </c>
      <c r="I510" s="71"/>
      <c r="J510" s="71" t="str">
        <f t="shared" si="140"/>
        <v/>
      </c>
      <c r="K510" s="14"/>
      <c r="L510" s="49"/>
      <c r="M510">
        <f t="shared" si="141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135"/>
        <v/>
      </c>
      <c r="C511" s="69" t="str">
        <f t="shared" si="142"/>
        <v/>
      </c>
      <c r="D511" s="70" t="str">
        <f t="shared" si="136"/>
        <v/>
      </c>
      <c r="E511" s="70" t="str">
        <f t="shared" si="137"/>
        <v/>
      </c>
      <c r="F511" s="70" t="str">
        <f t="shared" si="138"/>
        <v/>
      </c>
      <c r="G511" s="70" t="str">
        <f t="shared" si="139"/>
        <v/>
      </c>
      <c r="H511" s="70" t="str">
        <f>IF(M511=0,"",1+COUNTIF(会員コール!$A$1:$A$198,M511))</f>
        <v/>
      </c>
      <c r="I511" s="71"/>
      <c r="J511" s="71" t="str">
        <f t="shared" si="140"/>
        <v/>
      </c>
      <c r="K511" s="14"/>
      <c r="L511" s="49"/>
      <c r="M511">
        <f t="shared" si="141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135"/>
        <v/>
      </c>
      <c r="C512" s="69" t="str">
        <f t="shared" si="142"/>
        <v/>
      </c>
      <c r="D512" s="70" t="str">
        <f t="shared" si="136"/>
        <v/>
      </c>
      <c r="E512" s="70" t="str">
        <f t="shared" si="137"/>
        <v/>
      </c>
      <c r="F512" s="70" t="str">
        <f t="shared" si="138"/>
        <v/>
      </c>
      <c r="G512" s="70" t="str">
        <f t="shared" si="139"/>
        <v/>
      </c>
      <c r="H512" s="70" t="str">
        <f>IF(M512=0,"",1+COUNTIF(会員コール!$A$1:$A$198,M512))</f>
        <v/>
      </c>
      <c r="I512" s="71"/>
      <c r="J512" s="71" t="str">
        <f t="shared" si="140"/>
        <v/>
      </c>
      <c r="K512" s="14"/>
      <c r="L512" s="49"/>
      <c r="M512">
        <f t="shared" si="141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135"/>
        <v/>
      </c>
      <c r="C513" s="69" t="str">
        <f t="shared" si="142"/>
        <v/>
      </c>
      <c r="D513" s="70" t="str">
        <f t="shared" si="136"/>
        <v/>
      </c>
      <c r="E513" s="70" t="str">
        <f t="shared" si="137"/>
        <v/>
      </c>
      <c r="F513" s="70" t="str">
        <f t="shared" si="138"/>
        <v/>
      </c>
      <c r="G513" s="70" t="str">
        <f t="shared" si="139"/>
        <v/>
      </c>
      <c r="H513" s="70" t="str">
        <f>IF(M513=0,"",1+COUNTIF(会員コール!$A$1:$A$198,M513))</f>
        <v/>
      </c>
      <c r="I513" s="71"/>
      <c r="J513" s="71" t="str">
        <f t="shared" si="140"/>
        <v/>
      </c>
      <c r="K513" s="14"/>
      <c r="L513" s="49"/>
      <c r="M513">
        <f t="shared" si="141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135"/>
        <v/>
      </c>
      <c r="C514" s="69" t="str">
        <f t="shared" si="142"/>
        <v/>
      </c>
      <c r="D514" s="70" t="str">
        <f t="shared" si="136"/>
        <v/>
      </c>
      <c r="E514" s="70" t="str">
        <f t="shared" si="137"/>
        <v/>
      </c>
      <c r="F514" s="70" t="str">
        <f t="shared" si="138"/>
        <v/>
      </c>
      <c r="G514" s="70" t="str">
        <f t="shared" si="139"/>
        <v/>
      </c>
      <c r="H514" s="70" t="str">
        <f>IF(M514=0,"",1+COUNTIF(会員コール!$A$1:$A$198,M514))</f>
        <v/>
      </c>
      <c r="I514" s="71"/>
      <c r="J514" s="71" t="str">
        <f t="shared" si="140"/>
        <v/>
      </c>
      <c r="K514" s="14"/>
      <c r="L514" s="49"/>
      <c r="M514">
        <f t="shared" si="141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135"/>
        <v/>
      </c>
      <c r="C515" s="69" t="str">
        <f t="shared" si="142"/>
        <v/>
      </c>
      <c r="D515" s="70" t="str">
        <f t="shared" si="136"/>
        <v/>
      </c>
      <c r="E515" s="70" t="str">
        <f t="shared" si="137"/>
        <v/>
      </c>
      <c r="F515" s="70" t="str">
        <f t="shared" si="138"/>
        <v/>
      </c>
      <c r="G515" s="70" t="str">
        <f t="shared" si="139"/>
        <v/>
      </c>
      <c r="H515" s="70" t="str">
        <f>IF(M515=0,"",1+COUNTIF(会員コール!$A$1:$A$198,M515))</f>
        <v/>
      </c>
      <c r="I515" s="71"/>
      <c r="J515" s="71" t="str">
        <f t="shared" si="140"/>
        <v/>
      </c>
      <c r="K515" s="14"/>
      <c r="L515" s="49"/>
      <c r="M515">
        <f t="shared" si="141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135"/>
        <v/>
      </c>
      <c r="C516" s="69" t="str">
        <f t="shared" si="142"/>
        <v/>
      </c>
      <c r="D516" s="70" t="str">
        <f t="shared" si="136"/>
        <v/>
      </c>
      <c r="E516" s="70" t="str">
        <f t="shared" si="137"/>
        <v/>
      </c>
      <c r="F516" s="70" t="str">
        <f t="shared" si="138"/>
        <v/>
      </c>
      <c r="G516" s="70" t="str">
        <f t="shared" si="139"/>
        <v/>
      </c>
      <c r="H516" s="70" t="str">
        <f>IF(M516=0,"",1+COUNTIF(会員コール!$A$1:$A$198,M516))</f>
        <v/>
      </c>
      <c r="I516" s="71"/>
      <c r="J516" s="71" t="str">
        <f t="shared" si="140"/>
        <v/>
      </c>
      <c r="K516" s="14"/>
      <c r="L516" s="15"/>
      <c r="M516">
        <f t="shared" si="141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135"/>
        <v/>
      </c>
      <c r="C517" s="69" t="str">
        <f t="shared" si="142"/>
        <v/>
      </c>
      <c r="D517" s="73" t="str">
        <f t="shared" si="136"/>
        <v/>
      </c>
      <c r="E517" s="73" t="str">
        <f t="shared" si="137"/>
        <v/>
      </c>
      <c r="F517" s="73" t="str">
        <f t="shared" si="138"/>
        <v/>
      </c>
      <c r="G517" s="73" t="str">
        <f t="shared" si="139"/>
        <v/>
      </c>
      <c r="H517" s="73" t="str">
        <f>IF(M517=0,"",1+COUNTIF(会員コール!$A$1:$A$198,M517))</f>
        <v/>
      </c>
      <c r="I517" s="74"/>
      <c r="J517" s="74" t="str">
        <f t="shared" si="140"/>
        <v/>
      </c>
      <c r="K517" s="14"/>
      <c r="L517" s="15"/>
      <c r="M517">
        <f t="shared" si="141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135"/>
        <v/>
      </c>
      <c r="C518" s="69" t="str">
        <f t="shared" si="142"/>
        <v/>
      </c>
      <c r="D518" s="70" t="str">
        <f t="shared" si="136"/>
        <v/>
      </c>
      <c r="E518" s="70" t="str">
        <f t="shared" si="137"/>
        <v/>
      </c>
      <c r="F518" s="70" t="str">
        <f t="shared" si="138"/>
        <v/>
      </c>
      <c r="G518" s="70" t="str">
        <f t="shared" si="139"/>
        <v/>
      </c>
      <c r="H518" s="70" t="str">
        <f>IF(M518=0,"",1+COUNTIF(会員コール!$A$1:$A$198,M518))</f>
        <v/>
      </c>
      <c r="I518" s="71"/>
      <c r="J518" s="71" t="str">
        <f t="shared" si="140"/>
        <v/>
      </c>
      <c r="K518" s="14"/>
      <c r="L518" s="15"/>
      <c r="M518">
        <f t="shared" si="141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135"/>
        <v/>
      </c>
      <c r="C519" s="69" t="str">
        <f t="shared" si="142"/>
        <v/>
      </c>
      <c r="D519" s="70" t="str">
        <f t="shared" si="136"/>
        <v/>
      </c>
      <c r="E519" s="70" t="str">
        <f t="shared" si="137"/>
        <v/>
      </c>
      <c r="F519" s="70" t="str">
        <f t="shared" si="138"/>
        <v/>
      </c>
      <c r="G519" s="70" t="str">
        <f t="shared" si="139"/>
        <v/>
      </c>
      <c r="H519" s="70" t="str">
        <f>IF(M519=0,"",1+COUNTIF(会員コール!$A$1:$A$198,M519))</f>
        <v/>
      </c>
      <c r="I519" s="71"/>
      <c r="J519" s="71" t="str">
        <f t="shared" si="140"/>
        <v/>
      </c>
      <c r="K519" s="14"/>
      <c r="L519" s="15"/>
      <c r="M519">
        <f t="shared" si="141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135"/>
        <v/>
      </c>
      <c r="C520" s="69" t="str">
        <f t="shared" si="142"/>
        <v/>
      </c>
      <c r="D520" s="70" t="str">
        <f t="shared" si="136"/>
        <v/>
      </c>
      <c r="E520" s="70" t="str">
        <f t="shared" si="137"/>
        <v/>
      </c>
      <c r="F520" s="70" t="str">
        <f t="shared" si="138"/>
        <v/>
      </c>
      <c r="G520" s="70" t="str">
        <f t="shared" si="139"/>
        <v/>
      </c>
      <c r="H520" s="70" t="str">
        <f>IF(M520=0,"",1+COUNTIF(会員コール!$A$1:$A$198,M520))</f>
        <v/>
      </c>
      <c r="I520" s="71"/>
      <c r="J520" s="71" t="str">
        <f t="shared" si="140"/>
        <v/>
      </c>
      <c r="K520" s="14"/>
      <c r="L520" s="15"/>
      <c r="M520">
        <f t="shared" si="141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135"/>
        <v/>
      </c>
      <c r="C521" s="69" t="str">
        <f t="shared" si="142"/>
        <v/>
      </c>
      <c r="D521" s="70" t="str">
        <f t="shared" si="136"/>
        <v/>
      </c>
      <c r="E521" s="70" t="str">
        <f t="shared" si="137"/>
        <v/>
      </c>
      <c r="F521" s="70" t="str">
        <f t="shared" si="138"/>
        <v/>
      </c>
      <c r="G521" s="70" t="str">
        <f t="shared" si="139"/>
        <v/>
      </c>
      <c r="H521" s="70" t="str">
        <f>IF(M521=0,"",1+COUNTIF(会員コール!$A$1:$A$198,M521))</f>
        <v/>
      </c>
      <c r="I521" s="71"/>
      <c r="J521" s="71" t="str">
        <f t="shared" si="140"/>
        <v/>
      </c>
      <c r="K521" s="14"/>
      <c r="L521" s="15"/>
      <c r="M521">
        <f t="shared" si="141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135"/>
        <v/>
      </c>
      <c r="C522" s="69" t="str">
        <f t="shared" si="142"/>
        <v/>
      </c>
      <c r="D522" s="70" t="str">
        <f t="shared" si="136"/>
        <v/>
      </c>
      <c r="E522" s="70" t="str">
        <f t="shared" si="137"/>
        <v/>
      </c>
      <c r="F522" s="70" t="str">
        <f t="shared" si="138"/>
        <v/>
      </c>
      <c r="G522" s="70" t="str">
        <f t="shared" si="139"/>
        <v/>
      </c>
      <c r="H522" s="70" t="str">
        <f>IF(M522=0,"",1+COUNTIF(会員コール!$A$1:$A$198,M522))</f>
        <v/>
      </c>
      <c r="I522" s="71"/>
      <c r="J522" s="71" t="str">
        <f t="shared" si="140"/>
        <v/>
      </c>
      <c r="K522" s="14"/>
      <c r="L522" s="15"/>
      <c r="M522">
        <f t="shared" si="141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135"/>
        <v/>
      </c>
      <c r="C523" s="69" t="str">
        <f t="shared" si="142"/>
        <v/>
      </c>
      <c r="D523" s="70" t="str">
        <f t="shared" si="136"/>
        <v/>
      </c>
      <c r="E523" s="70" t="str">
        <f t="shared" si="137"/>
        <v/>
      </c>
      <c r="F523" s="70" t="str">
        <f t="shared" si="138"/>
        <v/>
      </c>
      <c r="G523" s="70" t="str">
        <f t="shared" si="139"/>
        <v/>
      </c>
      <c r="H523" s="70" t="str">
        <f>IF(M523=0,"",1+COUNTIF(会員コール!$A$1:$A$198,M523))</f>
        <v/>
      </c>
      <c r="I523" s="71"/>
      <c r="J523" s="71" t="str">
        <f t="shared" si="140"/>
        <v/>
      </c>
      <c r="K523" s="14"/>
      <c r="L523" s="15"/>
      <c r="M523">
        <f t="shared" si="141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135"/>
        <v/>
      </c>
      <c r="C524" s="69" t="str">
        <f t="shared" si="142"/>
        <v/>
      </c>
      <c r="D524" s="70" t="str">
        <f t="shared" si="136"/>
        <v/>
      </c>
      <c r="E524" s="70" t="str">
        <f t="shared" si="137"/>
        <v/>
      </c>
      <c r="F524" s="70" t="str">
        <f t="shared" si="138"/>
        <v/>
      </c>
      <c r="G524" s="70" t="str">
        <f t="shared" si="139"/>
        <v/>
      </c>
      <c r="H524" s="70" t="str">
        <f>IF(M524=0,"",1+COUNTIF(会員コール!$A$1:$A$198,M524))</f>
        <v/>
      </c>
      <c r="I524" s="71"/>
      <c r="J524" s="71" t="str">
        <f t="shared" si="140"/>
        <v/>
      </c>
      <c r="K524" s="14"/>
      <c r="L524" s="15"/>
      <c r="M524">
        <f t="shared" si="141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135"/>
        <v/>
      </c>
      <c r="C525" s="69" t="str">
        <f t="shared" si="142"/>
        <v/>
      </c>
      <c r="D525" s="73" t="str">
        <f t="shared" si="136"/>
        <v/>
      </c>
      <c r="E525" s="73" t="str">
        <f t="shared" si="137"/>
        <v/>
      </c>
      <c r="F525" s="73" t="str">
        <f t="shared" si="138"/>
        <v/>
      </c>
      <c r="G525" s="73" t="str">
        <f t="shared" si="139"/>
        <v/>
      </c>
      <c r="H525" s="73" t="str">
        <f>IF(M525=0,"",1+COUNTIF(会員コール!$A$1:$A$198,M525))</f>
        <v/>
      </c>
      <c r="I525" s="74"/>
      <c r="J525" s="74" t="str">
        <f t="shared" si="140"/>
        <v/>
      </c>
      <c r="K525" s="14"/>
      <c r="L525" s="15"/>
      <c r="M525">
        <f t="shared" si="141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135"/>
        <v/>
      </c>
      <c r="C526" s="69" t="str">
        <f t="shared" si="142"/>
        <v/>
      </c>
      <c r="D526" s="70" t="str">
        <f t="shared" si="136"/>
        <v/>
      </c>
      <c r="E526" s="70" t="str">
        <f t="shared" si="137"/>
        <v/>
      </c>
      <c r="F526" s="70" t="str">
        <f t="shared" si="138"/>
        <v/>
      </c>
      <c r="G526" s="70" t="str">
        <f t="shared" si="139"/>
        <v/>
      </c>
      <c r="H526" s="70" t="str">
        <f>IF(M526=0,"",1+COUNTIF(会員コール!$A$1:$A$198,M526))</f>
        <v/>
      </c>
      <c r="I526" s="71"/>
      <c r="J526" s="71" t="str">
        <f t="shared" si="140"/>
        <v/>
      </c>
      <c r="K526" s="14"/>
      <c r="L526" s="15"/>
      <c r="M526">
        <f t="shared" si="141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135"/>
        <v/>
      </c>
      <c r="C527" s="69" t="str">
        <f t="shared" si="142"/>
        <v/>
      </c>
      <c r="D527" s="73" t="str">
        <f t="shared" si="136"/>
        <v/>
      </c>
      <c r="E527" s="73" t="str">
        <f t="shared" si="137"/>
        <v/>
      </c>
      <c r="F527" s="73" t="str">
        <f t="shared" si="138"/>
        <v/>
      </c>
      <c r="G527" s="73" t="str">
        <f t="shared" si="139"/>
        <v/>
      </c>
      <c r="H527" s="73" t="str">
        <f>IF(M527=0,"",1+COUNTIF(会員コール!$A$1:$A$198,M527))</f>
        <v/>
      </c>
      <c r="I527" s="74"/>
      <c r="J527" s="74" t="str">
        <f t="shared" si="140"/>
        <v/>
      </c>
      <c r="K527" s="14"/>
      <c r="L527" s="15"/>
      <c r="M527">
        <f t="shared" si="141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135"/>
        <v/>
      </c>
      <c r="C528" s="69" t="str">
        <f t="shared" si="142"/>
        <v/>
      </c>
      <c r="D528" s="70" t="str">
        <f t="shared" si="136"/>
        <v/>
      </c>
      <c r="E528" s="70" t="str">
        <f t="shared" si="137"/>
        <v/>
      </c>
      <c r="F528" s="70" t="str">
        <f t="shared" si="138"/>
        <v/>
      </c>
      <c r="G528" s="70" t="str">
        <f t="shared" si="139"/>
        <v/>
      </c>
      <c r="H528" s="70" t="str">
        <f>IF(M528=0,"",1+COUNTIF(会員コール!$A$1:$A$198,M528))</f>
        <v/>
      </c>
      <c r="I528" s="71"/>
      <c r="J528" s="71" t="str">
        <f t="shared" si="140"/>
        <v/>
      </c>
      <c r="K528" s="14"/>
      <c r="L528" s="15"/>
      <c r="M528">
        <f t="shared" si="141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135"/>
        <v/>
      </c>
      <c r="C529" s="69" t="str">
        <f t="shared" si="142"/>
        <v/>
      </c>
      <c r="D529" s="73" t="str">
        <f t="shared" si="136"/>
        <v/>
      </c>
      <c r="E529" s="73" t="str">
        <f t="shared" si="137"/>
        <v/>
      </c>
      <c r="F529" s="73" t="str">
        <f t="shared" si="138"/>
        <v/>
      </c>
      <c r="G529" s="73" t="str">
        <f t="shared" si="139"/>
        <v/>
      </c>
      <c r="H529" s="73" t="str">
        <f>IF(M529=0,"",1+COUNTIF(会員コール!$A$1:$A$198,M529))</f>
        <v/>
      </c>
      <c r="I529" s="74"/>
      <c r="J529" s="74" t="str">
        <f t="shared" si="140"/>
        <v/>
      </c>
      <c r="K529" s="14"/>
      <c r="L529" s="15"/>
      <c r="M529">
        <f t="shared" si="141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135"/>
        <v/>
      </c>
      <c r="C530" s="69" t="str">
        <f t="shared" si="142"/>
        <v/>
      </c>
      <c r="D530" s="70" t="str">
        <f t="shared" si="136"/>
        <v/>
      </c>
      <c r="E530" s="70" t="str">
        <f t="shared" si="137"/>
        <v/>
      </c>
      <c r="F530" s="70" t="str">
        <f t="shared" si="138"/>
        <v/>
      </c>
      <c r="G530" s="70" t="str">
        <f t="shared" si="139"/>
        <v/>
      </c>
      <c r="H530" s="70" t="str">
        <f>IF(M530=0,"",1+COUNTIF(会員コール!$A$1:$A$198,M530))</f>
        <v/>
      </c>
      <c r="I530" s="71"/>
      <c r="J530" s="71" t="str">
        <f t="shared" si="140"/>
        <v/>
      </c>
      <c r="K530" s="14"/>
      <c r="L530" s="15"/>
      <c r="M530">
        <f t="shared" si="141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135"/>
        <v/>
      </c>
      <c r="C531" s="69" t="str">
        <f t="shared" si="142"/>
        <v/>
      </c>
      <c r="D531" s="73" t="str">
        <f t="shared" si="136"/>
        <v/>
      </c>
      <c r="E531" s="73" t="str">
        <f t="shared" si="137"/>
        <v/>
      </c>
      <c r="F531" s="73" t="str">
        <f t="shared" si="138"/>
        <v/>
      </c>
      <c r="G531" s="73" t="str">
        <f t="shared" si="139"/>
        <v/>
      </c>
      <c r="H531" s="73" t="str">
        <f>IF(M531=0,"",1+COUNTIF(会員コール!$A$1:$A$198,M531))</f>
        <v/>
      </c>
      <c r="I531" s="74"/>
      <c r="J531" s="74" t="str">
        <f t="shared" si="140"/>
        <v/>
      </c>
      <c r="K531" s="14"/>
      <c r="L531" s="15"/>
      <c r="M531">
        <f t="shared" si="141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ref="B532:B549" si="143">IF(O532="","",O532)</f>
        <v/>
      </c>
      <c r="C532" s="69" t="str">
        <f t="shared" si="142"/>
        <v/>
      </c>
      <c r="D532" s="70" t="str">
        <f t="shared" ref="D532:D549" si="144">IF(N532="","",N532)</f>
        <v/>
      </c>
      <c r="E532" s="70" t="str">
        <f t="shared" ref="E532:E549" si="145">IF(Q532="","",Q532)</f>
        <v/>
      </c>
      <c r="F532" s="70" t="str">
        <f t="shared" ref="F532:F549" si="146">IF(R532="","",R532)</f>
        <v/>
      </c>
      <c r="G532" s="70" t="str">
        <f t="shared" ref="G532:G549" si="147">IF(H532="","",IF(H532=1,"","M"))</f>
        <v/>
      </c>
      <c r="H532" s="70" t="str">
        <f>IF(M532=0,"",1+COUNTIF(会員コール!$A$1:$A$198,M532))</f>
        <v/>
      </c>
      <c r="I532" s="71"/>
      <c r="J532" s="71" t="str">
        <f t="shared" ref="J532:J549" si="148">IF(T532="","",T532)</f>
        <v/>
      </c>
      <c r="K532" s="14"/>
      <c r="L532" s="15"/>
      <c r="M532">
        <f t="shared" ref="M532:M549" si="149">IF(MID(N532,6,1)="/",LEFT(N532,5),IF(MID(N532,7,1)="/",LEFT(N532,6),N532))</f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143"/>
        <v/>
      </c>
      <c r="C533" s="69" t="str">
        <f t="shared" si="142"/>
        <v/>
      </c>
      <c r="D533" s="73" t="str">
        <f t="shared" si="144"/>
        <v/>
      </c>
      <c r="E533" s="73" t="str">
        <f t="shared" si="145"/>
        <v/>
      </c>
      <c r="F533" s="73" t="str">
        <f t="shared" si="146"/>
        <v/>
      </c>
      <c r="G533" s="73" t="str">
        <f t="shared" si="147"/>
        <v/>
      </c>
      <c r="H533" s="73" t="str">
        <f>IF(M533=0,"",1+COUNTIF(会員コール!$A$1:$A$198,M533))</f>
        <v/>
      </c>
      <c r="I533" s="74"/>
      <c r="J533" s="74" t="str">
        <f t="shared" si="148"/>
        <v/>
      </c>
      <c r="K533" s="14"/>
      <c r="L533" s="15"/>
      <c r="M533">
        <f t="shared" si="149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143"/>
        <v/>
      </c>
      <c r="C534" s="69" t="str">
        <f t="shared" si="142"/>
        <v/>
      </c>
      <c r="D534" s="70" t="str">
        <f t="shared" si="144"/>
        <v/>
      </c>
      <c r="E534" s="70" t="str">
        <f t="shared" si="145"/>
        <v/>
      </c>
      <c r="F534" s="70" t="str">
        <f t="shared" si="146"/>
        <v/>
      </c>
      <c r="G534" s="70" t="str">
        <f t="shared" si="147"/>
        <v/>
      </c>
      <c r="H534" s="70" t="str">
        <f>IF(M534=0,"",1+COUNTIF(会員コール!$A$1:$A$198,M534))</f>
        <v/>
      </c>
      <c r="I534" s="71"/>
      <c r="J534" s="71" t="str">
        <f t="shared" si="148"/>
        <v/>
      </c>
      <c r="K534" s="14"/>
      <c r="L534" s="15"/>
      <c r="M534">
        <f t="shared" si="149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143"/>
        <v/>
      </c>
      <c r="C535" s="69" t="str">
        <f t="shared" si="142"/>
        <v/>
      </c>
      <c r="D535" s="73" t="str">
        <f t="shared" si="144"/>
        <v/>
      </c>
      <c r="E535" s="73" t="str">
        <f t="shared" si="145"/>
        <v/>
      </c>
      <c r="F535" s="73" t="str">
        <f t="shared" si="146"/>
        <v/>
      </c>
      <c r="G535" s="73" t="str">
        <f t="shared" si="147"/>
        <v/>
      </c>
      <c r="H535" s="73" t="str">
        <f>IF(M535=0,"",1+COUNTIF(会員コール!$A$1:$A$198,M535))</f>
        <v/>
      </c>
      <c r="I535" s="74"/>
      <c r="J535" s="74" t="str">
        <f t="shared" si="148"/>
        <v/>
      </c>
      <c r="K535" s="14"/>
      <c r="L535" s="15"/>
      <c r="M535">
        <f t="shared" si="149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143"/>
        <v/>
      </c>
      <c r="C536" s="69" t="str">
        <f t="shared" si="142"/>
        <v/>
      </c>
      <c r="D536" s="70" t="str">
        <f t="shared" si="144"/>
        <v/>
      </c>
      <c r="E536" s="70" t="str">
        <f t="shared" si="145"/>
        <v/>
      </c>
      <c r="F536" s="70" t="str">
        <f t="shared" si="146"/>
        <v/>
      </c>
      <c r="G536" s="70" t="str">
        <f t="shared" si="147"/>
        <v/>
      </c>
      <c r="H536" s="70" t="str">
        <f>IF(M536=0,"",1+COUNTIF(会員コール!$A$1:$A$198,M536))</f>
        <v/>
      </c>
      <c r="I536" s="71"/>
      <c r="J536" s="71" t="str">
        <f t="shared" si="148"/>
        <v/>
      </c>
      <c r="K536" s="14"/>
      <c r="L536" s="15"/>
      <c r="M536">
        <f t="shared" si="149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143"/>
        <v/>
      </c>
      <c r="C537" s="69" t="str">
        <f t="shared" si="142"/>
        <v/>
      </c>
      <c r="D537" s="73" t="str">
        <f t="shared" si="144"/>
        <v/>
      </c>
      <c r="E537" s="73" t="str">
        <f t="shared" si="145"/>
        <v/>
      </c>
      <c r="F537" s="73" t="str">
        <f t="shared" si="146"/>
        <v/>
      </c>
      <c r="G537" s="73" t="str">
        <f t="shared" si="147"/>
        <v/>
      </c>
      <c r="H537" s="73" t="str">
        <f>IF(M537=0,"",1+COUNTIF(会員コール!$A$1:$A$198,M537))</f>
        <v/>
      </c>
      <c r="I537" s="74"/>
      <c r="J537" s="74" t="str">
        <f t="shared" si="148"/>
        <v/>
      </c>
      <c r="K537" s="14"/>
      <c r="L537" s="15"/>
      <c r="M537">
        <f t="shared" si="149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143"/>
        <v/>
      </c>
      <c r="C538" s="69" t="str">
        <f t="shared" si="142"/>
        <v/>
      </c>
      <c r="D538" s="70" t="str">
        <f t="shared" si="144"/>
        <v/>
      </c>
      <c r="E538" s="70" t="str">
        <f t="shared" si="145"/>
        <v/>
      </c>
      <c r="F538" s="70" t="str">
        <f t="shared" si="146"/>
        <v/>
      </c>
      <c r="G538" s="70" t="str">
        <f t="shared" si="147"/>
        <v/>
      </c>
      <c r="H538" s="70" t="str">
        <f>IF(M538=0,"",1+COUNTIF(会員コール!$A$1:$A$198,M538))</f>
        <v/>
      </c>
      <c r="I538" s="71"/>
      <c r="J538" s="71" t="str">
        <f t="shared" si="148"/>
        <v/>
      </c>
      <c r="K538" s="14"/>
      <c r="L538" s="15"/>
      <c r="M538">
        <f t="shared" si="149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143"/>
        <v/>
      </c>
      <c r="C539" s="69" t="str">
        <f t="shared" si="142"/>
        <v/>
      </c>
      <c r="D539" s="73" t="str">
        <f t="shared" si="144"/>
        <v/>
      </c>
      <c r="E539" s="73" t="str">
        <f t="shared" si="145"/>
        <v/>
      </c>
      <c r="F539" s="73" t="str">
        <f t="shared" si="146"/>
        <v/>
      </c>
      <c r="G539" s="73" t="str">
        <f t="shared" si="147"/>
        <v/>
      </c>
      <c r="H539" s="73" t="str">
        <f>IF(M539=0,"",1+COUNTIF(会員コール!$A$1:$A$198,M539))</f>
        <v/>
      </c>
      <c r="I539" s="74"/>
      <c r="J539" s="74" t="str">
        <f t="shared" si="148"/>
        <v/>
      </c>
      <c r="K539" s="14"/>
      <c r="L539" s="15"/>
      <c r="M539">
        <f t="shared" si="149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143"/>
        <v/>
      </c>
      <c r="C540" s="69" t="str">
        <f t="shared" si="142"/>
        <v/>
      </c>
      <c r="D540" s="70" t="str">
        <f t="shared" si="144"/>
        <v/>
      </c>
      <c r="E540" s="70" t="str">
        <f t="shared" si="145"/>
        <v/>
      </c>
      <c r="F540" s="70" t="str">
        <f t="shared" si="146"/>
        <v/>
      </c>
      <c r="G540" s="70" t="str">
        <f t="shared" si="147"/>
        <v/>
      </c>
      <c r="H540" s="70" t="str">
        <f>IF(M540=0,"",1+COUNTIF(会員コール!$A$1:$A$198,M540))</f>
        <v/>
      </c>
      <c r="I540" s="71"/>
      <c r="J540" s="71" t="str">
        <f t="shared" si="148"/>
        <v/>
      </c>
      <c r="K540" s="14"/>
      <c r="L540" s="15"/>
      <c r="M540">
        <f t="shared" si="149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143"/>
        <v/>
      </c>
      <c r="C541" s="69" t="str">
        <f t="shared" si="142"/>
        <v/>
      </c>
      <c r="D541" s="70" t="str">
        <f t="shared" si="144"/>
        <v/>
      </c>
      <c r="E541" s="70" t="str">
        <f t="shared" si="145"/>
        <v/>
      </c>
      <c r="F541" s="70" t="str">
        <f t="shared" si="146"/>
        <v/>
      </c>
      <c r="G541" s="70" t="str">
        <f t="shared" si="147"/>
        <v/>
      </c>
      <c r="H541" s="70" t="str">
        <f>IF(M541=0,"",1+COUNTIF(会員コール!$A$1:$A$198,M541))</f>
        <v/>
      </c>
      <c r="I541" s="71"/>
      <c r="J541" s="71" t="str">
        <f t="shared" si="148"/>
        <v/>
      </c>
      <c r="K541" s="14"/>
      <c r="L541" s="15"/>
      <c r="M541">
        <f t="shared" si="149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143"/>
        <v/>
      </c>
      <c r="C542" s="69" t="str">
        <f t="shared" si="142"/>
        <v/>
      </c>
      <c r="D542" s="73" t="str">
        <f t="shared" si="144"/>
        <v/>
      </c>
      <c r="E542" s="73" t="str">
        <f t="shared" si="145"/>
        <v/>
      </c>
      <c r="F542" s="73" t="str">
        <f t="shared" si="146"/>
        <v/>
      </c>
      <c r="G542" s="73" t="str">
        <f t="shared" si="147"/>
        <v/>
      </c>
      <c r="H542" s="73" t="str">
        <f>IF(M542=0,"",1+COUNTIF(会員コール!$A$1:$A$198,M542))</f>
        <v/>
      </c>
      <c r="I542" s="74"/>
      <c r="J542" s="74" t="str">
        <f t="shared" si="148"/>
        <v/>
      </c>
      <c r="K542" s="14"/>
      <c r="L542" s="15"/>
      <c r="M542">
        <f t="shared" si="149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143"/>
        <v/>
      </c>
      <c r="C543" s="69" t="str">
        <f t="shared" si="142"/>
        <v/>
      </c>
      <c r="D543" s="70" t="str">
        <f t="shared" si="144"/>
        <v/>
      </c>
      <c r="E543" s="70" t="str">
        <f t="shared" si="145"/>
        <v/>
      </c>
      <c r="F543" s="70" t="str">
        <f t="shared" si="146"/>
        <v/>
      </c>
      <c r="G543" s="70" t="str">
        <f t="shared" si="147"/>
        <v/>
      </c>
      <c r="H543" s="70" t="str">
        <f>IF(M543=0,"",1+COUNTIF(会員コール!$A$1:$A$198,M543))</f>
        <v/>
      </c>
      <c r="I543" s="71"/>
      <c r="J543" s="71" t="str">
        <f t="shared" si="148"/>
        <v/>
      </c>
      <c r="K543" s="14"/>
      <c r="L543" s="15"/>
      <c r="M543">
        <f t="shared" si="149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143"/>
        <v/>
      </c>
      <c r="C544" s="69" t="str">
        <f t="shared" si="142"/>
        <v/>
      </c>
      <c r="D544" s="73" t="str">
        <f t="shared" si="144"/>
        <v/>
      </c>
      <c r="E544" s="73" t="str">
        <f t="shared" si="145"/>
        <v/>
      </c>
      <c r="F544" s="73" t="str">
        <f t="shared" si="146"/>
        <v/>
      </c>
      <c r="G544" s="73" t="str">
        <f t="shared" si="147"/>
        <v/>
      </c>
      <c r="H544" s="73" t="str">
        <f>IF(M544=0,"",1+COUNTIF(会員コール!$A$1:$A$198,M544))</f>
        <v/>
      </c>
      <c r="I544" s="74"/>
      <c r="J544" s="74" t="str">
        <f t="shared" si="148"/>
        <v/>
      </c>
      <c r="K544" s="14"/>
      <c r="L544" s="15"/>
      <c r="M544">
        <f t="shared" si="149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143"/>
        <v/>
      </c>
      <c r="C545" s="69" t="str">
        <f t="shared" si="142"/>
        <v/>
      </c>
      <c r="D545" s="70" t="str">
        <f t="shared" si="144"/>
        <v/>
      </c>
      <c r="E545" s="70" t="str">
        <f t="shared" si="145"/>
        <v/>
      </c>
      <c r="F545" s="70" t="str">
        <f t="shared" si="146"/>
        <v/>
      </c>
      <c r="G545" s="70" t="str">
        <f t="shared" si="147"/>
        <v/>
      </c>
      <c r="H545" s="70" t="str">
        <f>IF(M545=0,"",1+COUNTIF(会員コール!$A$1:$A$198,M545))</f>
        <v/>
      </c>
      <c r="I545" s="71"/>
      <c r="J545" s="71" t="str">
        <f t="shared" si="148"/>
        <v/>
      </c>
      <c r="K545" s="14"/>
      <c r="L545" s="15"/>
      <c r="M545">
        <f t="shared" si="149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143"/>
        <v/>
      </c>
      <c r="C546" s="69" t="str">
        <f t="shared" si="142"/>
        <v/>
      </c>
      <c r="D546" s="73" t="str">
        <f t="shared" si="144"/>
        <v/>
      </c>
      <c r="E546" s="73" t="str">
        <f t="shared" si="145"/>
        <v/>
      </c>
      <c r="F546" s="73" t="str">
        <f t="shared" si="146"/>
        <v/>
      </c>
      <c r="G546" s="73" t="str">
        <f t="shared" si="147"/>
        <v/>
      </c>
      <c r="H546" s="73" t="str">
        <f>IF(M546=0,"",1+COUNTIF(会員コール!$A$1:$A$198,M546))</f>
        <v/>
      </c>
      <c r="I546" s="74"/>
      <c r="J546" s="74" t="str">
        <f t="shared" si="148"/>
        <v/>
      </c>
      <c r="K546" s="14"/>
      <c r="L546" s="15"/>
      <c r="M546">
        <f t="shared" si="149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143"/>
        <v/>
      </c>
      <c r="C547" s="69" t="str">
        <f t="shared" si="142"/>
        <v/>
      </c>
      <c r="D547" s="70" t="str">
        <f t="shared" si="144"/>
        <v/>
      </c>
      <c r="E547" s="70" t="str">
        <f t="shared" si="145"/>
        <v/>
      </c>
      <c r="F547" s="70" t="str">
        <f t="shared" si="146"/>
        <v/>
      </c>
      <c r="G547" s="70" t="str">
        <f t="shared" si="147"/>
        <v/>
      </c>
      <c r="H547" s="70" t="str">
        <f>IF(M547=0,"",1+COUNTIF(会員コール!$A$1:$A$198,M547))</f>
        <v/>
      </c>
      <c r="I547" s="71"/>
      <c r="J547" s="71" t="str">
        <f t="shared" si="148"/>
        <v/>
      </c>
      <c r="K547" s="14"/>
      <c r="L547" s="15"/>
      <c r="M547">
        <f t="shared" si="149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143"/>
        <v/>
      </c>
      <c r="C548" s="69" t="str">
        <f t="shared" si="142"/>
        <v/>
      </c>
      <c r="D548" s="70" t="str">
        <f t="shared" si="144"/>
        <v/>
      </c>
      <c r="E548" s="70" t="str">
        <f t="shared" si="145"/>
        <v/>
      </c>
      <c r="F548" s="70" t="str">
        <f t="shared" si="146"/>
        <v/>
      </c>
      <c r="G548" s="70" t="str">
        <f t="shared" si="147"/>
        <v/>
      </c>
      <c r="H548" s="70" t="str">
        <f>IF(M548=0,"",1+COUNTIF(会員コール!$A$1:$A$198,M548))</f>
        <v/>
      </c>
      <c r="I548" s="71"/>
      <c r="J548" s="71" t="str">
        <f t="shared" si="148"/>
        <v/>
      </c>
      <c r="K548" s="14"/>
      <c r="L548" s="15"/>
      <c r="M548">
        <f t="shared" si="149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143"/>
        <v/>
      </c>
      <c r="C549" s="76" t="str">
        <f>IF(P549="","",LEFT(P549,6))</f>
        <v/>
      </c>
      <c r="D549" s="77" t="str">
        <f t="shared" si="144"/>
        <v/>
      </c>
      <c r="E549" s="77" t="str">
        <f t="shared" si="145"/>
        <v/>
      </c>
      <c r="F549" s="77" t="str">
        <f t="shared" si="146"/>
        <v/>
      </c>
      <c r="G549" s="77" t="str">
        <f t="shared" si="147"/>
        <v/>
      </c>
      <c r="H549" s="77" t="str">
        <f>IF(M549=0,"",1+COUNTIF(会員コール!$A$1:$A$198,M549))</f>
        <v/>
      </c>
      <c r="I549" s="78"/>
      <c r="J549" s="78" t="str">
        <f t="shared" si="148"/>
        <v/>
      </c>
      <c r="K549" s="14"/>
      <c r="L549" s="15"/>
      <c r="M549">
        <f t="shared" si="149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  <row r="551" spans="1:28" ht="14.25">
      <c r="A551" s="8"/>
      <c r="B551" s="168" t="s">
        <v>9</v>
      </c>
      <c r="C551" s="168"/>
      <c r="D551" s="168"/>
      <c r="E551" s="62" t="s">
        <v>135</v>
      </c>
      <c r="F551" s="50">
        <f>基本データ入力!$B$6</f>
        <v>2016</v>
      </c>
      <c r="G551" s="169" t="str">
        <f>基本データ入力!$B$4</f>
        <v>第13回　JARL横須賀ｸﾗﾌﾞﾏﾗｿﾝｺﾝﾃｽﾄ</v>
      </c>
      <c r="H551" s="169"/>
      <c r="I551" s="169"/>
      <c r="J551" s="169"/>
      <c r="K551" s="10"/>
      <c r="L551" s="8"/>
      <c r="M551" s="8"/>
      <c r="N551" s="9"/>
      <c r="O551" s="8"/>
      <c r="P551" s="8"/>
      <c r="Q551" s="8"/>
      <c r="R551" s="8"/>
      <c r="S551" s="8"/>
      <c r="T551" s="8"/>
    </row>
    <row r="552" spans="1:28">
      <c r="A552" s="8"/>
      <c r="B552" s="170" t="s">
        <v>10</v>
      </c>
      <c r="C552" s="170"/>
      <c r="D552" s="47" t="str">
        <f>基本データ入力!$B$8</f>
        <v>JA1QRZ</v>
      </c>
      <c r="E552" s="52" t="s">
        <v>136</v>
      </c>
      <c r="F552" s="47" t="s">
        <v>288</v>
      </c>
      <c r="G552" s="171" t="s">
        <v>137</v>
      </c>
      <c r="H552" s="171"/>
      <c r="I552" s="171"/>
      <c r="J552" s="53" t="s">
        <v>391</v>
      </c>
      <c r="K552" s="10"/>
      <c r="L552" s="8"/>
      <c r="M552" s="8"/>
      <c r="N552" s="9"/>
      <c r="O552" s="8"/>
      <c r="P552" s="8"/>
      <c r="Q552" s="8"/>
      <c r="R552" s="8"/>
      <c r="S552" s="8"/>
      <c r="T552" s="8"/>
    </row>
    <row r="553" spans="1:28">
      <c r="B553" s="88" t="s">
        <v>11</v>
      </c>
      <c r="C553" s="91" t="s">
        <v>411</v>
      </c>
      <c r="D553" s="88" t="s">
        <v>12</v>
      </c>
      <c r="E553" s="172" t="s">
        <v>13</v>
      </c>
      <c r="F553" s="172"/>
      <c r="G553" s="88" t="s">
        <v>14</v>
      </c>
      <c r="H553" s="17" t="s">
        <v>15</v>
      </c>
      <c r="I553" s="88" t="s">
        <v>16</v>
      </c>
      <c r="J553" s="88" t="s">
        <v>17</v>
      </c>
      <c r="L553" s="173" t="s">
        <v>134</v>
      </c>
      <c r="M553" s="174"/>
      <c r="N553" s="165" t="s">
        <v>31</v>
      </c>
      <c r="O553" s="165"/>
      <c r="P553" s="165"/>
      <c r="Q553" s="165"/>
      <c r="R553" s="165"/>
      <c r="S553" s="165"/>
      <c r="T553" s="165"/>
    </row>
    <row r="554" spans="1:28">
      <c r="B554" s="88" t="s">
        <v>8</v>
      </c>
      <c r="C554" s="91" t="s">
        <v>412</v>
      </c>
      <c r="D554" s="88" t="s">
        <v>0</v>
      </c>
      <c r="E554" s="88" t="s">
        <v>1</v>
      </c>
      <c r="F554" s="88" t="s">
        <v>2</v>
      </c>
      <c r="G554" s="88" t="s">
        <v>3</v>
      </c>
      <c r="H554" s="17" t="s">
        <v>4</v>
      </c>
      <c r="I554" s="88" t="s">
        <v>5</v>
      </c>
      <c r="J554" s="88" t="s">
        <v>6</v>
      </c>
      <c r="K554" s="4"/>
      <c r="L554" s="175"/>
      <c r="M554" s="176"/>
      <c r="N554" s="89" t="s">
        <v>33</v>
      </c>
      <c r="O554" s="89" t="s">
        <v>34</v>
      </c>
      <c r="P554" s="89" t="s">
        <v>35</v>
      </c>
      <c r="Q554" s="89" t="s">
        <v>36</v>
      </c>
      <c r="R554" s="89" t="s">
        <v>37</v>
      </c>
      <c r="S554" s="89" t="s">
        <v>38</v>
      </c>
      <c r="T554" s="89" t="s">
        <v>39</v>
      </c>
    </row>
    <row r="555" spans="1:28">
      <c r="A555" s="13">
        <v>1</v>
      </c>
      <c r="B555" s="64" t="str">
        <f t="shared" ref="B555:B604" si="150">IF(O555="","",O555)</f>
        <v/>
      </c>
      <c r="C555" s="65" t="str">
        <f>IF(P555="","",LEFT(P555,6))</f>
        <v/>
      </c>
      <c r="D555" s="66" t="str">
        <f t="shared" ref="D555:D604" si="151">IF(N555="","",N555)</f>
        <v/>
      </c>
      <c r="E555" s="66" t="str">
        <f t="shared" ref="E555:F604" si="152">IF(Q555="","",Q555)</f>
        <v/>
      </c>
      <c r="F555" s="66" t="str">
        <f t="shared" si="152"/>
        <v/>
      </c>
      <c r="G555" s="66" t="str">
        <f t="shared" ref="G555:G604" si="153">IF(H555="","",IF(H555=1,"","M"))</f>
        <v/>
      </c>
      <c r="H555" s="66" t="str">
        <f>IF(M555=0,"",1+COUNTIF(会員コール!$A$1:$A$198,M555))</f>
        <v/>
      </c>
      <c r="I555" s="67"/>
      <c r="J555" s="67" t="str">
        <f t="shared" ref="J555:J604" si="154">IF(T555="","",T555)</f>
        <v/>
      </c>
      <c r="K555" s="14"/>
      <c r="L555" s="49"/>
      <c r="M555">
        <f t="shared" ref="M555:M604" si="155">IF(MID(N555,6,1)="/",LEFT(N555,5),IF(MID(N555,7,1)="/",LEFT(N555,6),N555))</f>
        <v>0</v>
      </c>
      <c r="N555"/>
      <c r="O555" s="1"/>
      <c r="P555" s="2"/>
    </row>
    <row r="556" spans="1:28">
      <c r="A556" s="13"/>
      <c r="B556" s="68" t="str">
        <f t="shared" si="150"/>
        <v/>
      </c>
      <c r="C556" s="69" t="str">
        <f>IF(P556="","",LEFT(P556,6))</f>
        <v/>
      </c>
      <c r="D556" s="70" t="str">
        <f t="shared" si="151"/>
        <v/>
      </c>
      <c r="E556" s="70" t="str">
        <f t="shared" si="152"/>
        <v/>
      </c>
      <c r="F556" s="70" t="str">
        <f t="shared" si="152"/>
        <v/>
      </c>
      <c r="G556" s="70" t="str">
        <f t="shared" si="153"/>
        <v/>
      </c>
      <c r="H556" s="70" t="str">
        <f>IF(M556=0,"",1+COUNTIF(会員コール!$A$1:$A$198,M556))</f>
        <v/>
      </c>
      <c r="I556" s="71"/>
      <c r="J556" s="71" t="str">
        <f t="shared" si="154"/>
        <v/>
      </c>
      <c r="K556" s="14"/>
      <c r="L556" s="49"/>
      <c r="M556">
        <f t="shared" si="155"/>
        <v>0</v>
      </c>
      <c r="N556"/>
      <c r="O556" s="1"/>
      <c r="P556" s="2"/>
    </row>
    <row r="557" spans="1:28">
      <c r="A557" s="13"/>
      <c r="B557" s="68" t="str">
        <f t="shared" si="150"/>
        <v/>
      </c>
      <c r="C557" s="69" t="str">
        <f t="shared" ref="C557:C603" si="156">IF(P557="","",LEFT(P557,6))</f>
        <v/>
      </c>
      <c r="D557" s="70" t="str">
        <f t="shared" si="151"/>
        <v/>
      </c>
      <c r="E557" s="70" t="str">
        <f t="shared" si="152"/>
        <v/>
      </c>
      <c r="F557" s="70" t="str">
        <f t="shared" si="152"/>
        <v/>
      </c>
      <c r="G557" s="70" t="str">
        <f t="shared" si="153"/>
        <v/>
      </c>
      <c r="H557" s="70" t="str">
        <f>IF(M557=0,"",1+COUNTIF(会員コール!$A$1:$A$198,M557))</f>
        <v/>
      </c>
      <c r="I557" s="71"/>
      <c r="J557" s="71" t="str">
        <f t="shared" si="154"/>
        <v/>
      </c>
      <c r="K557" s="14"/>
      <c r="L557" s="49"/>
      <c r="M557">
        <f t="shared" si="155"/>
        <v>0</v>
      </c>
      <c r="N557"/>
      <c r="O557" s="1"/>
      <c r="P557" s="2"/>
    </row>
    <row r="558" spans="1:28">
      <c r="A558" s="13"/>
      <c r="B558" s="68" t="str">
        <f t="shared" si="150"/>
        <v/>
      </c>
      <c r="C558" s="69" t="str">
        <f t="shared" si="156"/>
        <v/>
      </c>
      <c r="D558" s="70" t="str">
        <f t="shared" si="151"/>
        <v/>
      </c>
      <c r="E558" s="70" t="str">
        <f t="shared" si="152"/>
        <v/>
      </c>
      <c r="F558" s="70" t="str">
        <f t="shared" si="152"/>
        <v/>
      </c>
      <c r="G558" s="70" t="str">
        <f t="shared" si="153"/>
        <v/>
      </c>
      <c r="H558" s="70" t="str">
        <f>IF(M558=0,"",1+COUNTIF(会員コール!$A$1:$A$198,M558))</f>
        <v/>
      </c>
      <c r="I558" s="71"/>
      <c r="J558" s="71" t="str">
        <f t="shared" si="154"/>
        <v/>
      </c>
      <c r="K558" s="14"/>
      <c r="L558" s="49"/>
      <c r="M558">
        <f t="shared" si="155"/>
        <v>0</v>
      </c>
      <c r="N558"/>
      <c r="O558" s="1"/>
      <c r="P558" s="2"/>
    </row>
    <row r="559" spans="1:28">
      <c r="A559" s="13">
        <v>5</v>
      </c>
      <c r="B559" s="68" t="str">
        <f t="shared" si="150"/>
        <v/>
      </c>
      <c r="C559" s="69" t="str">
        <f t="shared" si="156"/>
        <v/>
      </c>
      <c r="D559" s="70" t="str">
        <f t="shared" si="151"/>
        <v/>
      </c>
      <c r="E559" s="70" t="str">
        <f t="shared" si="152"/>
        <v/>
      </c>
      <c r="F559" s="70" t="str">
        <f t="shared" si="152"/>
        <v/>
      </c>
      <c r="G559" s="70" t="str">
        <f t="shared" si="153"/>
        <v/>
      </c>
      <c r="H559" s="70" t="str">
        <f>IF(M559=0,"",1+COUNTIF(会員コール!$A$1:$A$198,M559))</f>
        <v/>
      </c>
      <c r="I559" s="71"/>
      <c r="J559" s="71" t="str">
        <f t="shared" si="154"/>
        <v/>
      </c>
      <c r="K559" s="14"/>
      <c r="L559" s="49"/>
      <c r="M559">
        <f t="shared" si="155"/>
        <v>0</v>
      </c>
      <c r="N559"/>
      <c r="O559" s="1"/>
      <c r="P559" s="2"/>
    </row>
    <row r="560" spans="1:28">
      <c r="A560" s="13"/>
      <c r="B560" s="68" t="str">
        <f t="shared" si="150"/>
        <v/>
      </c>
      <c r="C560" s="69" t="str">
        <f t="shared" si="156"/>
        <v/>
      </c>
      <c r="D560" s="70" t="str">
        <f t="shared" si="151"/>
        <v/>
      </c>
      <c r="E560" s="70" t="str">
        <f t="shared" si="152"/>
        <v/>
      </c>
      <c r="F560" s="70" t="str">
        <f t="shared" si="152"/>
        <v/>
      </c>
      <c r="G560" s="70" t="str">
        <f t="shared" si="153"/>
        <v/>
      </c>
      <c r="H560" s="70" t="str">
        <f>IF(M560=0,"",1+COUNTIF(会員コール!$A$1:$A$198,M560))</f>
        <v/>
      </c>
      <c r="I560" s="71"/>
      <c r="J560" s="71" t="str">
        <f t="shared" si="154"/>
        <v/>
      </c>
      <c r="K560" s="14"/>
      <c r="L560" s="49"/>
      <c r="M560">
        <f t="shared" si="155"/>
        <v>0</v>
      </c>
      <c r="N560"/>
      <c r="O560" s="1"/>
      <c r="P560" s="2"/>
    </row>
    <row r="561" spans="1:16">
      <c r="A561" s="13"/>
      <c r="B561" s="68" t="str">
        <f t="shared" si="150"/>
        <v/>
      </c>
      <c r="C561" s="69" t="str">
        <f t="shared" si="156"/>
        <v/>
      </c>
      <c r="D561" s="70" t="str">
        <f t="shared" si="151"/>
        <v/>
      </c>
      <c r="E561" s="70" t="str">
        <f t="shared" si="152"/>
        <v/>
      </c>
      <c r="F561" s="70" t="str">
        <f t="shared" si="152"/>
        <v/>
      </c>
      <c r="G561" s="70" t="str">
        <f t="shared" si="153"/>
        <v/>
      </c>
      <c r="H561" s="70" t="str">
        <f>IF(M561=0,"",1+COUNTIF(会員コール!$A$1:$A$198,M561))</f>
        <v/>
      </c>
      <c r="I561" s="71"/>
      <c r="J561" s="71" t="str">
        <f t="shared" si="154"/>
        <v/>
      </c>
      <c r="K561" s="14"/>
      <c r="L561" s="49"/>
      <c r="M561">
        <f t="shared" si="155"/>
        <v>0</v>
      </c>
      <c r="N561"/>
      <c r="O561" s="1"/>
      <c r="P561" s="2"/>
    </row>
    <row r="562" spans="1:16">
      <c r="A562" s="13"/>
      <c r="B562" s="68" t="str">
        <f t="shared" si="150"/>
        <v/>
      </c>
      <c r="C562" s="69" t="str">
        <f t="shared" si="156"/>
        <v/>
      </c>
      <c r="D562" s="70" t="str">
        <f t="shared" si="151"/>
        <v/>
      </c>
      <c r="E562" s="70" t="str">
        <f t="shared" si="152"/>
        <v/>
      </c>
      <c r="F562" s="70" t="str">
        <f t="shared" si="152"/>
        <v/>
      </c>
      <c r="G562" s="70" t="str">
        <f t="shared" si="153"/>
        <v/>
      </c>
      <c r="H562" s="70" t="str">
        <f>IF(M562=0,"",1+COUNTIF(会員コール!$A$1:$A$198,M562))</f>
        <v/>
      </c>
      <c r="I562" s="71"/>
      <c r="J562" s="71" t="str">
        <f t="shared" si="154"/>
        <v/>
      </c>
      <c r="K562" s="14"/>
      <c r="L562" s="49"/>
      <c r="M562">
        <f t="shared" si="155"/>
        <v>0</v>
      </c>
      <c r="N562"/>
      <c r="O562" s="1"/>
      <c r="P562" s="2"/>
    </row>
    <row r="563" spans="1:16">
      <c r="A563" s="13"/>
      <c r="B563" s="68" t="str">
        <f t="shared" si="150"/>
        <v/>
      </c>
      <c r="C563" s="69" t="str">
        <f t="shared" si="156"/>
        <v/>
      </c>
      <c r="D563" s="70" t="str">
        <f t="shared" si="151"/>
        <v/>
      </c>
      <c r="E563" s="70" t="str">
        <f t="shared" si="152"/>
        <v/>
      </c>
      <c r="F563" s="70" t="str">
        <f t="shared" si="152"/>
        <v/>
      </c>
      <c r="G563" s="70" t="str">
        <f t="shared" si="153"/>
        <v/>
      </c>
      <c r="H563" s="70" t="str">
        <f>IF(M563=0,"",1+COUNTIF(会員コール!$A$1:$A$198,M563))</f>
        <v/>
      </c>
      <c r="I563" s="71"/>
      <c r="J563" s="71" t="str">
        <f t="shared" si="154"/>
        <v/>
      </c>
      <c r="K563" s="14"/>
      <c r="L563" s="49"/>
      <c r="M563">
        <f t="shared" si="155"/>
        <v>0</v>
      </c>
      <c r="N563"/>
      <c r="O563" s="1"/>
      <c r="P563" s="2"/>
    </row>
    <row r="564" spans="1:16">
      <c r="A564" s="13">
        <v>10</v>
      </c>
      <c r="B564" s="68" t="str">
        <f t="shared" si="150"/>
        <v/>
      </c>
      <c r="C564" s="69" t="str">
        <f t="shared" si="156"/>
        <v/>
      </c>
      <c r="D564" s="70" t="str">
        <f t="shared" si="151"/>
        <v/>
      </c>
      <c r="E564" s="70" t="str">
        <f t="shared" si="152"/>
        <v/>
      </c>
      <c r="F564" s="70" t="str">
        <f t="shared" si="152"/>
        <v/>
      </c>
      <c r="G564" s="70" t="str">
        <f t="shared" si="153"/>
        <v/>
      </c>
      <c r="H564" s="70" t="str">
        <f>IF(M564=0,"",1+COUNTIF(会員コール!$A$1:$A$198,M564))</f>
        <v/>
      </c>
      <c r="I564" s="71"/>
      <c r="J564" s="71" t="str">
        <f t="shared" si="154"/>
        <v/>
      </c>
      <c r="K564" s="14"/>
      <c r="L564" s="49"/>
      <c r="M564">
        <f t="shared" si="155"/>
        <v>0</v>
      </c>
      <c r="N564"/>
      <c r="O564" s="1"/>
      <c r="P564" s="2"/>
    </row>
    <row r="565" spans="1:16">
      <c r="A565" s="13"/>
      <c r="B565" s="68" t="str">
        <f t="shared" si="150"/>
        <v/>
      </c>
      <c r="C565" s="69" t="str">
        <f t="shared" si="156"/>
        <v/>
      </c>
      <c r="D565" s="70" t="str">
        <f t="shared" si="151"/>
        <v/>
      </c>
      <c r="E565" s="70" t="str">
        <f t="shared" si="152"/>
        <v/>
      </c>
      <c r="F565" s="70" t="str">
        <f t="shared" si="152"/>
        <v/>
      </c>
      <c r="G565" s="70" t="str">
        <f t="shared" si="153"/>
        <v/>
      </c>
      <c r="H565" s="70" t="str">
        <f>IF(M565=0,"",1+COUNTIF(会員コール!$A$1:$A$198,M565))</f>
        <v/>
      </c>
      <c r="I565" s="71"/>
      <c r="J565" s="71" t="str">
        <f t="shared" si="154"/>
        <v/>
      </c>
      <c r="K565" s="14"/>
      <c r="L565" s="49"/>
      <c r="M565">
        <f t="shared" si="155"/>
        <v>0</v>
      </c>
      <c r="N565"/>
      <c r="O565" s="1"/>
      <c r="P565" s="2"/>
    </row>
    <row r="566" spans="1:16">
      <c r="A566" s="13"/>
      <c r="B566" s="68" t="str">
        <f t="shared" si="150"/>
        <v/>
      </c>
      <c r="C566" s="69" t="str">
        <f t="shared" si="156"/>
        <v/>
      </c>
      <c r="D566" s="70" t="str">
        <f t="shared" si="151"/>
        <v/>
      </c>
      <c r="E566" s="70" t="str">
        <f t="shared" si="152"/>
        <v/>
      </c>
      <c r="F566" s="70" t="str">
        <f t="shared" si="152"/>
        <v/>
      </c>
      <c r="G566" s="70" t="str">
        <f t="shared" si="153"/>
        <v/>
      </c>
      <c r="H566" s="70" t="str">
        <f>IF(M566=0,"",1+COUNTIF(会員コール!$A$1:$A$198,M566))</f>
        <v/>
      </c>
      <c r="I566" s="71"/>
      <c r="J566" s="71" t="str">
        <f t="shared" si="154"/>
        <v/>
      </c>
      <c r="K566" s="14"/>
      <c r="L566" s="49"/>
      <c r="M566">
        <f t="shared" si="155"/>
        <v>0</v>
      </c>
      <c r="N566"/>
      <c r="O566" s="1"/>
      <c r="P566" s="2"/>
    </row>
    <row r="567" spans="1:16">
      <c r="A567" s="13"/>
      <c r="B567" s="68" t="str">
        <f t="shared" si="150"/>
        <v/>
      </c>
      <c r="C567" s="69" t="str">
        <f t="shared" si="156"/>
        <v/>
      </c>
      <c r="D567" s="70" t="str">
        <f t="shared" si="151"/>
        <v/>
      </c>
      <c r="E567" s="70" t="str">
        <f t="shared" si="152"/>
        <v/>
      </c>
      <c r="F567" s="70" t="str">
        <f t="shared" si="152"/>
        <v/>
      </c>
      <c r="G567" s="70" t="str">
        <f t="shared" si="153"/>
        <v/>
      </c>
      <c r="H567" s="70" t="str">
        <f>IF(M567=0,"",1+COUNTIF(会員コール!$A$1:$A$198,M567))</f>
        <v/>
      </c>
      <c r="I567" s="71"/>
      <c r="J567" s="71" t="str">
        <f t="shared" si="154"/>
        <v/>
      </c>
      <c r="K567" s="14"/>
      <c r="L567" s="49"/>
      <c r="M567">
        <f t="shared" si="155"/>
        <v>0</v>
      </c>
      <c r="N567"/>
      <c r="O567" s="1"/>
      <c r="P567" s="2"/>
    </row>
    <row r="568" spans="1:16">
      <c r="A568" s="13"/>
      <c r="B568" s="68" t="str">
        <f t="shared" si="150"/>
        <v/>
      </c>
      <c r="C568" s="69" t="str">
        <f t="shared" si="156"/>
        <v/>
      </c>
      <c r="D568" s="70" t="str">
        <f t="shared" si="151"/>
        <v/>
      </c>
      <c r="E568" s="70" t="str">
        <f t="shared" si="152"/>
        <v/>
      </c>
      <c r="F568" s="70" t="str">
        <f t="shared" si="152"/>
        <v/>
      </c>
      <c r="G568" s="70" t="str">
        <f t="shared" si="153"/>
        <v/>
      </c>
      <c r="H568" s="70" t="str">
        <f>IF(M568=0,"",1+COUNTIF(会員コール!$A$1:$A$198,M568))</f>
        <v/>
      </c>
      <c r="I568" s="71"/>
      <c r="J568" s="71" t="str">
        <f t="shared" si="154"/>
        <v/>
      </c>
      <c r="K568" s="14"/>
      <c r="L568" s="49"/>
      <c r="M568">
        <f t="shared" si="155"/>
        <v>0</v>
      </c>
      <c r="N568"/>
      <c r="O568" s="1"/>
      <c r="P568" s="2"/>
    </row>
    <row r="569" spans="1:16">
      <c r="A569" s="13">
        <v>15</v>
      </c>
      <c r="B569" s="68" t="str">
        <f t="shared" si="150"/>
        <v/>
      </c>
      <c r="C569" s="69" t="str">
        <f t="shared" si="156"/>
        <v/>
      </c>
      <c r="D569" s="70" t="str">
        <f t="shared" si="151"/>
        <v/>
      </c>
      <c r="E569" s="70" t="str">
        <f t="shared" si="152"/>
        <v/>
      </c>
      <c r="F569" s="70" t="str">
        <f t="shared" si="152"/>
        <v/>
      </c>
      <c r="G569" s="70" t="str">
        <f t="shared" si="153"/>
        <v/>
      </c>
      <c r="H569" s="70" t="str">
        <f>IF(M569=0,"",1+COUNTIF(会員コール!$A$1:$A$198,M569))</f>
        <v/>
      </c>
      <c r="I569" s="71"/>
      <c r="J569" s="71" t="str">
        <f t="shared" si="154"/>
        <v/>
      </c>
      <c r="K569" s="14"/>
      <c r="L569" s="49"/>
      <c r="M569">
        <f t="shared" si="155"/>
        <v>0</v>
      </c>
      <c r="N569"/>
      <c r="O569" s="1"/>
      <c r="P569" s="2"/>
    </row>
    <row r="570" spans="1:16">
      <c r="A570" s="13"/>
      <c r="B570" s="68" t="str">
        <f t="shared" si="150"/>
        <v/>
      </c>
      <c r="C570" s="69" t="str">
        <f t="shared" si="156"/>
        <v/>
      </c>
      <c r="D570" s="70" t="str">
        <f t="shared" si="151"/>
        <v/>
      </c>
      <c r="E570" s="70" t="str">
        <f t="shared" si="152"/>
        <v/>
      </c>
      <c r="F570" s="70" t="str">
        <f t="shared" si="152"/>
        <v/>
      </c>
      <c r="G570" s="70" t="str">
        <f t="shared" si="153"/>
        <v/>
      </c>
      <c r="H570" s="70" t="str">
        <f>IF(M570=0,"",1+COUNTIF(会員コール!$A$1:$A$198,M570))</f>
        <v/>
      </c>
      <c r="I570" s="71"/>
      <c r="J570" s="71" t="str">
        <f t="shared" si="154"/>
        <v/>
      </c>
      <c r="K570" s="14"/>
      <c r="L570" s="49"/>
      <c r="M570">
        <f t="shared" si="155"/>
        <v>0</v>
      </c>
      <c r="N570"/>
      <c r="O570" s="1"/>
      <c r="P570" s="2"/>
    </row>
    <row r="571" spans="1:16">
      <c r="A571" s="13"/>
      <c r="B571" s="68" t="str">
        <f t="shared" si="150"/>
        <v/>
      </c>
      <c r="C571" s="69" t="str">
        <f t="shared" si="156"/>
        <v/>
      </c>
      <c r="D571" s="70" t="str">
        <f t="shared" si="151"/>
        <v/>
      </c>
      <c r="E571" s="70" t="str">
        <f t="shared" si="152"/>
        <v/>
      </c>
      <c r="F571" s="70" t="str">
        <f t="shared" si="152"/>
        <v/>
      </c>
      <c r="G571" s="70" t="str">
        <f t="shared" si="153"/>
        <v/>
      </c>
      <c r="H571" s="70" t="str">
        <f>IF(M571=0,"",1+COUNTIF(会員コール!$A$1:$A$198,M571))</f>
        <v/>
      </c>
      <c r="I571" s="71"/>
      <c r="J571" s="71" t="str">
        <f t="shared" si="154"/>
        <v/>
      </c>
      <c r="K571" s="14"/>
      <c r="L571" s="15"/>
      <c r="M571">
        <f t="shared" si="155"/>
        <v>0</v>
      </c>
      <c r="N571"/>
      <c r="O571" s="1"/>
      <c r="P571" s="2"/>
    </row>
    <row r="572" spans="1:16">
      <c r="A572" s="13"/>
      <c r="B572" s="72" t="str">
        <f t="shared" si="150"/>
        <v/>
      </c>
      <c r="C572" s="69" t="str">
        <f t="shared" si="156"/>
        <v/>
      </c>
      <c r="D572" s="73" t="str">
        <f t="shared" si="151"/>
        <v/>
      </c>
      <c r="E572" s="73" t="str">
        <f t="shared" si="152"/>
        <v/>
      </c>
      <c r="F572" s="73" t="str">
        <f t="shared" si="152"/>
        <v/>
      </c>
      <c r="G572" s="73" t="str">
        <f t="shared" si="153"/>
        <v/>
      </c>
      <c r="H572" s="73" t="str">
        <f>IF(M572=0,"",1+COUNTIF(会員コール!$A$1:$A$198,M572))</f>
        <v/>
      </c>
      <c r="I572" s="74"/>
      <c r="J572" s="74" t="str">
        <f t="shared" si="154"/>
        <v/>
      </c>
      <c r="K572" s="14"/>
      <c r="L572" s="15"/>
      <c r="M572">
        <f t="shared" si="155"/>
        <v>0</v>
      </c>
      <c r="N572"/>
      <c r="O572" s="1"/>
      <c r="P572" s="2"/>
    </row>
    <row r="573" spans="1:16">
      <c r="A573" s="13"/>
      <c r="B573" s="68" t="str">
        <f t="shared" si="150"/>
        <v/>
      </c>
      <c r="C573" s="69" t="str">
        <f t="shared" si="156"/>
        <v/>
      </c>
      <c r="D573" s="70" t="str">
        <f t="shared" si="151"/>
        <v/>
      </c>
      <c r="E573" s="70" t="str">
        <f t="shared" si="152"/>
        <v/>
      </c>
      <c r="F573" s="70" t="str">
        <f t="shared" si="152"/>
        <v/>
      </c>
      <c r="G573" s="70" t="str">
        <f t="shared" si="153"/>
        <v/>
      </c>
      <c r="H573" s="70" t="str">
        <f>IF(M573=0,"",1+COUNTIF(会員コール!$A$1:$A$198,M573))</f>
        <v/>
      </c>
      <c r="I573" s="71"/>
      <c r="J573" s="71" t="str">
        <f t="shared" si="154"/>
        <v/>
      </c>
      <c r="K573" s="14"/>
      <c r="L573" s="15"/>
      <c r="M573">
        <f t="shared" si="155"/>
        <v>0</v>
      </c>
      <c r="N573"/>
      <c r="O573" s="1"/>
      <c r="P573" s="2"/>
    </row>
    <row r="574" spans="1:16">
      <c r="A574" s="13">
        <v>20</v>
      </c>
      <c r="B574" s="68" t="str">
        <f t="shared" si="150"/>
        <v/>
      </c>
      <c r="C574" s="69" t="str">
        <f t="shared" si="156"/>
        <v/>
      </c>
      <c r="D574" s="70" t="str">
        <f t="shared" si="151"/>
        <v/>
      </c>
      <c r="E574" s="70" t="str">
        <f t="shared" si="152"/>
        <v/>
      </c>
      <c r="F574" s="70" t="str">
        <f t="shared" si="152"/>
        <v/>
      </c>
      <c r="G574" s="70" t="str">
        <f t="shared" si="153"/>
        <v/>
      </c>
      <c r="H574" s="70" t="str">
        <f>IF(M574=0,"",1+COUNTIF(会員コール!$A$1:$A$198,M574))</f>
        <v/>
      </c>
      <c r="I574" s="71"/>
      <c r="J574" s="71" t="str">
        <f t="shared" si="154"/>
        <v/>
      </c>
      <c r="K574" s="14"/>
      <c r="L574" s="15"/>
      <c r="M574">
        <f t="shared" si="155"/>
        <v>0</v>
      </c>
      <c r="N574"/>
      <c r="O574" s="1"/>
      <c r="P574" s="2"/>
    </row>
    <row r="575" spans="1:16">
      <c r="A575" s="13"/>
      <c r="B575" s="68" t="str">
        <f t="shared" si="150"/>
        <v/>
      </c>
      <c r="C575" s="69" t="str">
        <f t="shared" si="156"/>
        <v/>
      </c>
      <c r="D575" s="70" t="str">
        <f t="shared" si="151"/>
        <v/>
      </c>
      <c r="E575" s="70" t="str">
        <f t="shared" si="152"/>
        <v/>
      </c>
      <c r="F575" s="70" t="str">
        <f t="shared" si="152"/>
        <v/>
      </c>
      <c r="G575" s="70" t="str">
        <f t="shared" si="153"/>
        <v/>
      </c>
      <c r="H575" s="70" t="str">
        <f>IF(M575=0,"",1+COUNTIF(会員コール!$A$1:$A$198,M575))</f>
        <v/>
      </c>
      <c r="I575" s="71"/>
      <c r="J575" s="71" t="str">
        <f t="shared" si="154"/>
        <v/>
      </c>
      <c r="K575" s="14"/>
      <c r="L575" s="15"/>
      <c r="M575">
        <f t="shared" si="155"/>
        <v>0</v>
      </c>
      <c r="N575"/>
      <c r="O575" s="1"/>
      <c r="P575" s="2"/>
    </row>
    <row r="576" spans="1:16">
      <c r="A576" s="13"/>
      <c r="B576" s="68" t="str">
        <f t="shared" si="150"/>
        <v/>
      </c>
      <c r="C576" s="69" t="str">
        <f t="shared" si="156"/>
        <v/>
      </c>
      <c r="D576" s="70" t="str">
        <f t="shared" si="151"/>
        <v/>
      </c>
      <c r="E576" s="70" t="str">
        <f t="shared" si="152"/>
        <v/>
      </c>
      <c r="F576" s="70" t="str">
        <f t="shared" si="152"/>
        <v/>
      </c>
      <c r="G576" s="70" t="str">
        <f t="shared" si="153"/>
        <v/>
      </c>
      <c r="H576" s="70" t="str">
        <f>IF(M576=0,"",1+COUNTIF(会員コール!$A$1:$A$198,M576))</f>
        <v/>
      </c>
      <c r="I576" s="71"/>
      <c r="J576" s="71" t="str">
        <f t="shared" si="154"/>
        <v/>
      </c>
      <c r="K576" s="14"/>
      <c r="L576" s="15"/>
      <c r="M576">
        <f t="shared" si="155"/>
        <v>0</v>
      </c>
      <c r="N576"/>
      <c r="O576" s="1"/>
      <c r="P576" s="2"/>
    </row>
    <row r="577" spans="1:16">
      <c r="A577" s="13"/>
      <c r="B577" s="68" t="str">
        <f t="shared" si="150"/>
        <v/>
      </c>
      <c r="C577" s="69" t="str">
        <f t="shared" si="156"/>
        <v/>
      </c>
      <c r="D577" s="70" t="str">
        <f t="shared" si="151"/>
        <v/>
      </c>
      <c r="E577" s="70" t="str">
        <f t="shared" si="152"/>
        <v/>
      </c>
      <c r="F577" s="70" t="str">
        <f t="shared" si="152"/>
        <v/>
      </c>
      <c r="G577" s="70" t="str">
        <f t="shared" si="153"/>
        <v/>
      </c>
      <c r="H577" s="70" t="str">
        <f>IF(M577=0,"",1+COUNTIF(会員コール!$A$1:$A$198,M577))</f>
        <v/>
      </c>
      <c r="I577" s="71"/>
      <c r="J577" s="71" t="str">
        <f t="shared" si="154"/>
        <v/>
      </c>
      <c r="K577" s="14"/>
      <c r="L577" s="15"/>
      <c r="M577">
        <f t="shared" si="155"/>
        <v>0</v>
      </c>
      <c r="N577"/>
      <c r="O577" s="1"/>
      <c r="P577" s="2"/>
    </row>
    <row r="578" spans="1:16">
      <c r="A578" s="13"/>
      <c r="B578" s="68" t="str">
        <f t="shared" si="150"/>
        <v/>
      </c>
      <c r="C578" s="69" t="str">
        <f t="shared" si="156"/>
        <v/>
      </c>
      <c r="D578" s="70" t="str">
        <f t="shared" si="151"/>
        <v/>
      </c>
      <c r="E578" s="70" t="str">
        <f t="shared" si="152"/>
        <v/>
      </c>
      <c r="F578" s="70" t="str">
        <f t="shared" si="152"/>
        <v/>
      </c>
      <c r="G578" s="70" t="str">
        <f t="shared" si="153"/>
        <v/>
      </c>
      <c r="H578" s="70" t="str">
        <f>IF(M578=0,"",1+COUNTIF(会員コール!$A$1:$A$198,M578))</f>
        <v/>
      </c>
      <c r="I578" s="71"/>
      <c r="J578" s="71" t="str">
        <f t="shared" si="154"/>
        <v/>
      </c>
      <c r="K578" s="14"/>
      <c r="L578" s="15"/>
      <c r="M578">
        <f t="shared" si="155"/>
        <v>0</v>
      </c>
      <c r="N578"/>
      <c r="O578" s="1"/>
      <c r="P578" s="2"/>
    </row>
    <row r="579" spans="1:16">
      <c r="A579" s="13">
        <v>25</v>
      </c>
      <c r="B579" s="68" t="str">
        <f t="shared" si="150"/>
        <v/>
      </c>
      <c r="C579" s="69" t="str">
        <f t="shared" si="156"/>
        <v/>
      </c>
      <c r="D579" s="70" t="str">
        <f t="shared" si="151"/>
        <v/>
      </c>
      <c r="E579" s="70" t="str">
        <f t="shared" si="152"/>
        <v/>
      </c>
      <c r="F579" s="70" t="str">
        <f t="shared" si="152"/>
        <v/>
      </c>
      <c r="G579" s="70" t="str">
        <f t="shared" si="153"/>
        <v/>
      </c>
      <c r="H579" s="70" t="str">
        <f>IF(M579=0,"",1+COUNTIF(会員コール!$A$1:$A$198,M579))</f>
        <v/>
      </c>
      <c r="I579" s="71"/>
      <c r="J579" s="71" t="str">
        <f t="shared" si="154"/>
        <v/>
      </c>
      <c r="K579" s="14"/>
      <c r="L579" s="15"/>
      <c r="M579">
        <f t="shared" si="155"/>
        <v>0</v>
      </c>
      <c r="N579"/>
      <c r="O579" s="1"/>
      <c r="P579" s="2"/>
    </row>
    <row r="580" spans="1:16">
      <c r="A580" s="13"/>
      <c r="B580" s="72" t="str">
        <f t="shared" si="150"/>
        <v/>
      </c>
      <c r="C580" s="69" t="str">
        <f t="shared" si="156"/>
        <v/>
      </c>
      <c r="D580" s="73" t="str">
        <f t="shared" si="151"/>
        <v/>
      </c>
      <c r="E580" s="73" t="str">
        <f t="shared" si="152"/>
        <v/>
      </c>
      <c r="F580" s="73" t="str">
        <f t="shared" si="152"/>
        <v/>
      </c>
      <c r="G580" s="73" t="str">
        <f t="shared" si="153"/>
        <v/>
      </c>
      <c r="H580" s="73" t="str">
        <f>IF(M580=0,"",1+COUNTIF(会員コール!$A$1:$A$198,M580))</f>
        <v/>
      </c>
      <c r="I580" s="74"/>
      <c r="J580" s="74" t="str">
        <f t="shared" si="154"/>
        <v/>
      </c>
      <c r="K580" s="14"/>
      <c r="L580" s="15"/>
      <c r="M580">
        <f t="shared" si="155"/>
        <v>0</v>
      </c>
      <c r="N580"/>
      <c r="O580" s="1"/>
      <c r="P580" s="2"/>
    </row>
    <row r="581" spans="1:16">
      <c r="A581" s="13"/>
      <c r="B581" s="68" t="str">
        <f t="shared" si="150"/>
        <v/>
      </c>
      <c r="C581" s="69" t="str">
        <f t="shared" si="156"/>
        <v/>
      </c>
      <c r="D581" s="70" t="str">
        <f t="shared" si="151"/>
        <v/>
      </c>
      <c r="E581" s="70" t="str">
        <f t="shared" si="152"/>
        <v/>
      </c>
      <c r="F581" s="70" t="str">
        <f t="shared" si="152"/>
        <v/>
      </c>
      <c r="G581" s="70" t="str">
        <f t="shared" si="153"/>
        <v/>
      </c>
      <c r="H581" s="70" t="str">
        <f>IF(M581=0,"",1+COUNTIF(会員コール!$A$1:$A$198,M581))</f>
        <v/>
      </c>
      <c r="I581" s="71"/>
      <c r="J581" s="71" t="str">
        <f t="shared" si="154"/>
        <v/>
      </c>
      <c r="K581" s="14"/>
      <c r="L581" s="15"/>
      <c r="M581">
        <f t="shared" si="155"/>
        <v>0</v>
      </c>
      <c r="N581"/>
      <c r="O581" s="1"/>
      <c r="P581" s="2"/>
    </row>
    <row r="582" spans="1:16">
      <c r="A582" s="13"/>
      <c r="B582" s="72" t="str">
        <f t="shared" si="150"/>
        <v/>
      </c>
      <c r="C582" s="69" t="str">
        <f t="shared" si="156"/>
        <v/>
      </c>
      <c r="D582" s="73" t="str">
        <f t="shared" si="151"/>
        <v/>
      </c>
      <c r="E582" s="73" t="str">
        <f t="shared" si="152"/>
        <v/>
      </c>
      <c r="F582" s="73" t="str">
        <f t="shared" si="152"/>
        <v/>
      </c>
      <c r="G582" s="73" t="str">
        <f t="shared" si="153"/>
        <v/>
      </c>
      <c r="H582" s="73" t="str">
        <f>IF(M582=0,"",1+COUNTIF(会員コール!$A$1:$A$198,M582))</f>
        <v/>
      </c>
      <c r="I582" s="74"/>
      <c r="J582" s="74" t="str">
        <f t="shared" si="154"/>
        <v/>
      </c>
      <c r="K582" s="14"/>
      <c r="L582" s="15"/>
      <c r="M582">
        <f t="shared" si="155"/>
        <v>0</v>
      </c>
      <c r="N582"/>
      <c r="O582" s="1"/>
      <c r="P582" s="2"/>
    </row>
    <row r="583" spans="1:16">
      <c r="A583" s="13"/>
      <c r="B583" s="68" t="str">
        <f t="shared" si="150"/>
        <v/>
      </c>
      <c r="C583" s="69" t="str">
        <f t="shared" si="156"/>
        <v/>
      </c>
      <c r="D583" s="70" t="str">
        <f t="shared" si="151"/>
        <v/>
      </c>
      <c r="E583" s="70" t="str">
        <f t="shared" si="152"/>
        <v/>
      </c>
      <c r="F583" s="70" t="str">
        <f t="shared" si="152"/>
        <v/>
      </c>
      <c r="G583" s="70" t="str">
        <f t="shared" si="153"/>
        <v/>
      </c>
      <c r="H583" s="70" t="str">
        <f>IF(M583=0,"",1+COUNTIF(会員コール!$A$1:$A$198,M583))</f>
        <v/>
      </c>
      <c r="I583" s="71"/>
      <c r="J583" s="71" t="str">
        <f t="shared" si="154"/>
        <v/>
      </c>
      <c r="K583" s="14"/>
      <c r="L583" s="15"/>
      <c r="M583">
        <f t="shared" si="155"/>
        <v>0</v>
      </c>
      <c r="N583"/>
      <c r="O583" s="1"/>
      <c r="P583" s="2"/>
    </row>
    <row r="584" spans="1:16">
      <c r="A584" s="13">
        <v>30</v>
      </c>
      <c r="B584" s="72" t="str">
        <f t="shared" si="150"/>
        <v/>
      </c>
      <c r="C584" s="69" t="str">
        <f t="shared" si="156"/>
        <v/>
      </c>
      <c r="D584" s="73" t="str">
        <f t="shared" si="151"/>
        <v/>
      </c>
      <c r="E584" s="73" t="str">
        <f t="shared" si="152"/>
        <v/>
      </c>
      <c r="F584" s="73" t="str">
        <f t="shared" si="152"/>
        <v/>
      </c>
      <c r="G584" s="73" t="str">
        <f t="shared" si="153"/>
        <v/>
      </c>
      <c r="H584" s="73" t="str">
        <f>IF(M584=0,"",1+COUNTIF(会員コール!$A$1:$A$198,M584))</f>
        <v/>
      </c>
      <c r="I584" s="74"/>
      <c r="J584" s="74" t="str">
        <f t="shared" si="154"/>
        <v/>
      </c>
      <c r="K584" s="14"/>
      <c r="L584" s="15"/>
      <c r="M584">
        <f t="shared" si="155"/>
        <v>0</v>
      </c>
      <c r="N584"/>
      <c r="O584" s="1"/>
      <c r="P584" s="2"/>
    </row>
    <row r="585" spans="1:16">
      <c r="A585" s="13"/>
      <c r="B585" s="68" t="str">
        <f t="shared" si="150"/>
        <v/>
      </c>
      <c r="C585" s="69" t="str">
        <f t="shared" si="156"/>
        <v/>
      </c>
      <c r="D585" s="70" t="str">
        <f t="shared" si="151"/>
        <v/>
      </c>
      <c r="E585" s="70" t="str">
        <f t="shared" si="152"/>
        <v/>
      </c>
      <c r="F585" s="70" t="str">
        <f t="shared" si="152"/>
        <v/>
      </c>
      <c r="G585" s="70" t="str">
        <f t="shared" si="153"/>
        <v/>
      </c>
      <c r="H585" s="70" t="str">
        <f>IF(M585=0,"",1+COUNTIF(会員コール!$A$1:$A$198,M585))</f>
        <v/>
      </c>
      <c r="I585" s="71"/>
      <c r="J585" s="71" t="str">
        <f t="shared" si="154"/>
        <v/>
      </c>
      <c r="K585" s="14"/>
      <c r="L585" s="15"/>
      <c r="M585">
        <f t="shared" si="155"/>
        <v>0</v>
      </c>
      <c r="N585"/>
      <c r="O585" s="1"/>
      <c r="P585" s="2"/>
    </row>
    <row r="586" spans="1:16">
      <c r="A586" s="13"/>
      <c r="B586" s="72" t="str">
        <f t="shared" si="150"/>
        <v/>
      </c>
      <c r="C586" s="69" t="str">
        <f t="shared" si="156"/>
        <v/>
      </c>
      <c r="D586" s="73" t="str">
        <f t="shared" si="151"/>
        <v/>
      </c>
      <c r="E586" s="73" t="str">
        <f t="shared" si="152"/>
        <v/>
      </c>
      <c r="F586" s="73" t="str">
        <f t="shared" si="152"/>
        <v/>
      </c>
      <c r="G586" s="73" t="str">
        <f t="shared" si="153"/>
        <v/>
      </c>
      <c r="H586" s="73" t="str">
        <f>IF(M586=0,"",1+COUNTIF(会員コール!$A$1:$A$198,M586))</f>
        <v/>
      </c>
      <c r="I586" s="74"/>
      <c r="J586" s="74" t="str">
        <f t="shared" si="154"/>
        <v/>
      </c>
      <c r="K586" s="14"/>
      <c r="L586" s="15"/>
      <c r="M586">
        <f t="shared" si="155"/>
        <v>0</v>
      </c>
      <c r="N586"/>
      <c r="O586" s="1"/>
      <c r="P586" s="2"/>
    </row>
    <row r="587" spans="1:16">
      <c r="A587" s="13"/>
      <c r="B587" s="68" t="str">
        <f t="shared" si="150"/>
        <v/>
      </c>
      <c r="C587" s="69" t="str">
        <f t="shared" si="156"/>
        <v/>
      </c>
      <c r="D587" s="70" t="str">
        <f t="shared" si="151"/>
        <v/>
      </c>
      <c r="E587" s="70" t="str">
        <f t="shared" si="152"/>
        <v/>
      </c>
      <c r="F587" s="70" t="str">
        <f t="shared" si="152"/>
        <v/>
      </c>
      <c r="G587" s="70" t="str">
        <f t="shared" si="153"/>
        <v/>
      </c>
      <c r="H587" s="70" t="str">
        <f>IF(M587=0,"",1+COUNTIF(会員コール!$A$1:$A$198,M587))</f>
        <v/>
      </c>
      <c r="I587" s="71"/>
      <c r="J587" s="71" t="str">
        <f t="shared" si="154"/>
        <v/>
      </c>
      <c r="K587" s="14"/>
      <c r="L587" s="15"/>
      <c r="M587">
        <f t="shared" si="155"/>
        <v>0</v>
      </c>
      <c r="N587"/>
      <c r="O587" s="1"/>
      <c r="P587" s="2"/>
    </row>
    <row r="588" spans="1:16">
      <c r="A588" s="13"/>
      <c r="B588" s="72" t="str">
        <f t="shared" si="150"/>
        <v/>
      </c>
      <c r="C588" s="69" t="str">
        <f t="shared" si="156"/>
        <v/>
      </c>
      <c r="D588" s="73" t="str">
        <f t="shared" si="151"/>
        <v/>
      </c>
      <c r="E588" s="73" t="str">
        <f t="shared" si="152"/>
        <v/>
      </c>
      <c r="F588" s="73" t="str">
        <f t="shared" si="152"/>
        <v/>
      </c>
      <c r="G588" s="73" t="str">
        <f t="shared" si="153"/>
        <v/>
      </c>
      <c r="H588" s="73" t="str">
        <f>IF(M588=0,"",1+COUNTIF(会員コール!$A$1:$A$198,M588))</f>
        <v/>
      </c>
      <c r="I588" s="74"/>
      <c r="J588" s="74" t="str">
        <f t="shared" si="154"/>
        <v/>
      </c>
      <c r="K588" s="14"/>
      <c r="L588" s="15"/>
      <c r="M588">
        <f t="shared" si="155"/>
        <v>0</v>
      </c>
      <c r="N588"/>
      <c r="O588" s="1"/>
      <c r="P588" s="2"/>
    </row>
    <row r="589" spans="1:16">
      <c r="A589" s="13">
        <v>35</v>
      </c>
      <c r="B589" s="68" t="str">
        <f t="shared" si="150"/>
        <v/>
      </c>
      <c r="C589" s="69" t="str">
        <f t="shared" si="156"/>
        <v/>
      </c>
      <c r="D589" s="70" t="str">
        <f t="shared" si="151"/>
        <v/>
      </c>
      <c r="E589" s="70" t="str">
        <f t="shared" si="152"/>
        <v/>
      </c>
      <c r="F589" s="70" t="str">
        <f t="shared" si="152"/>
        <v/>
      </c>
      <c r="G589" s="70" t="str">
        <f t="shared" si="153"/>
        <v/>
      </c>
      <c r="H589" s="70" t="str">
        <f>IF(M589=0,"",1+COUNTIF(会員コール!$A$1:$A$198,M589))</f>
        <v/>
      </c>
      <c r="I589" s="71"/>
      <c r="J589" s="71" t="str">
        <f t="shared" si="154"/>
        <v/>
      </c>
      <c r="K589" s="14"/>
      <c r="L589" s="15"/>
      <c r="M589">
        <f t="shared" si="155"/>
        <v>0</v>
      </c>
      <c r="N589"/>
      <c r="O589" s="1"/>
      <c r="P589" s="2"/>
    </row>
    <row r="590" spans="1:16">
      <c r="A590" s="13"/>
      <c r="B590" s="72" t="str">
        <f t="shared" si="150"/>
        <v/>
      </c>
      <c r="C590" s="69" t="str">
        <f t="shared" si="156"/>
        <v/>
      </c>
      <c r="D590" s="73" t="str">
        <f t="shared" si="151"/>
        <v/>
      </c>
      <c r="E590" s="73" t="str">
        <f t="shared" si="152"/>
        <v/>
      </c>
      <c r="F590" s="73" t="str">
        <f t="shared" si="152"/>
        <v/>
      </c>
      <c r="G590" s="73" t="str">
        <f t="shared" si="153"/>
        <v/>
      </c>
      <c r="H590" s="73" t="str">
        <f>IF(M590=0,"",1+COUNTIF(会員コール!$A$1:$A$198,M590))</f>
        <v/>
      </c>
      <c r="I590" s="74"/>
      <c r="J590" s="74" t="str">
        <f t="shared" si="154"/>
        <v/>
      </c>
      <c r="K590" s="14"/>
      <c r="L590" s="15"/>
      <c r="M590">
        <f t="shared" si="155"/>
        <v>0</v>
      </c>
      <c r="N590"/>
      <c r="O590" s="1"/>
      <c r="P590" s="2"/>
    </row>
    <row r="591" spans="1:16">
      <c r="A591" s="13"/>
      <c r="B591" s="68" t="str">
        <f t="shared" si="150"/>
        <v/>
      </c>
      <c r="C591" s="69" t="str">
        <f t="shared" si="156"/>
        <v/>
      </c>
      <c r="D591" s="70" t="str">
        <f t="shared" si="151"/>
        <v/>
      </c>
      <c r="E591" s="70" t="str">
        <f t="shared" si="152"/>
        <v/>
      </c>
      <c r="F591" s="70" t="str">
        <f t="shared" si="152"/>
        <v/>
      </c>
      <c r="G591" s="70" t="str">
        <f t="shared" si="153"/>
        <v/>
      </c>
      <c r="H591" s="70" t="str">
        <f>IF(M591=0,"",1+COUNTIF(会員コール!$A$1:$A$198,M591))</f>
        <v/>
      </c>
      <c r="I591" s="71"/>
      <c r="J591" s="71" t="str">
        <f t="shared" si="154"/>
        <v/>
      </c>
      <c r="K591" s="14"/>
      <c r="L591" s="15"/>
      <c r="M591">
        <f t="shared" si="155"/>
        <v>0</v>
      </c>
      <c r="N591"/>
      <c r="O591" s="1"/>
      <c r="P591" s="2"/>
    </row>
    <row r="592" spans="1:16">
      <c r="A592" s="13"/>
      <c r="B592" s="72" t="str">
        <f t="shared" si="150"/>
        <v/>
      </c>
      <c r="C592" s="69" t="str">
        <f t="shared" si="156"/>
        <v/>
      </c>
      <c r="D592" s="73" t="str">
        <f t="shared" si="151"/>
        <v/>
      </c>
      <c r="E592" s="73" t="str">
        <f t="shared" si="152"/>
        <v/>
      </c>
      <c r="F592" s="73" t="str">
        <f t="shared" si="152"/>
        <v/>
      </c>
      <c r="G592" s="73" t="str">
        <f t="shared" si="153"/>
        <v/>
      </c>
      <c r="H592" s="73" t="str">
        <f>IF(M592=0,"",1+COUNTIF(会員コール!$A$1:$A$198,M592))</f>
        <v/>
      </c>
      <c r="I592" s="74"/>
      <c r="J592" s="74" t="str">
        <f t="shared" si="154"/>
        <v/>
      </c>
      <c r="K592" s="14"/>
      <c r="L592" s="15"/>
      <c r="M592">
        <f t="shared" si="155"/>
        <v>0</v>
      </c>
      <c r="N592"/>
      <c r="O592" s="1"/>
      <c r="P592" s="2"/>
    </row>
    <row r="593" spans="1:20">
      <c r="A593" s="13"/>
      <c r="B593" s="68" t="str">
        <f t="shared" si="150"/>
        <v/>
      </c>
      <c r="C593" s="69" t="str">
        <f t="shared" si="156"/>
        <v/>
      </c>
      <c r="D593" s="70" t="str">
        <f t="shared" si="151"/>
        <v/>
      </c>
      <c r="E593" s="70" t="str">
        <f t="shared" si="152"/>
        <v/>
      </c>
      <c r="F593" s="70" t="str">
        <f t="shared" si="152"/>
        <v/>
      </c>
      <c r="G593" s="70" t="str">
        <f t="shared" si="153"/>
        <v/>
      </c>
      <c r="H593" s="70" t="str">
        <f>IF(M593=0,"",1+COUNTIF(会員コール!$A$1:$A$198,M593))</f>
        <v/>
      </c>
      <c r="I593" s="71"/>
      <c r="J593" s="71" t="str">
        <f t="shared" si="154"/>
        <v/>
      </c>
      <c r="K593" s="14"/>
      <c r="L593" s="15"/>
      <c r="M593">
        <f t="shared" si="155"/>
        <v>0</v>
      </c>
      <c r="N593"/>
      <c r="O593" s="1"/>
      <c r="P593" s="2"/>
    </row>
    <row r="594" spans="1:20">
      <c r="A594" s="13">
        <v>40</v>
      </c>
      <c r="B594" s="72" t="str">
        <f t="shared" si="150"/>
        <v/>
      </c>
      <c r="C594" s="69" t="str">
        <f t="shared" si="156"/>
        <v/>
      </c>
      <c r="D594" s="73" t="str">
        <f t="shared" si="151"/>
        <v/>
      </c>
      <c r="E594" s="73" t="str">
        <f t="shared" si="152"/>
        <v/>
      </c>
      <c r="F594" s="73" t="str">
        <f t="shared" si="152"/>
        <v/>
      </c>
      <c r="G594" s="73" t="str">
        <f t="shared" si="153"/>
        <v/>
      </c>
      <c r="H594" s="73" t="str">
        <f>IF(M594=0,"",1+COUNTIF(会員コール!$A$1:$A$198,M594))</f>
        <v/>
      </c>
      <c r="I594" s="74"/>
      <c r="J594" s="74" t="str">
        <f t="shared" si="154"/>
        <v/>
      </c>
      <c r="K594" s="14"/>
      <c r="L594" s="15"/>
      <c r="M594">
        <f t="shared" si="155"/>
        <v>0</v>
      </c>
      <c r="N594"/>
      <c r="O594" s="1"/>
      <c r="P594" s="2"/>
    </row>
    <row r="595" spans="1:20">
      <c r="A595" s="13"/>
      <c r="B595" s="68" t="str">
        <f t="shared" si="150"/>
        <v/>
      </c>
      <c r="C595" s="69" t="str">
        <f t="shared" si="156"/>
        <v/>
      </c>
      <c r="D595" s="70" t="str">
        <f t="shared" si="151"/>
        <v/>
      </c>
      <c r="E595" s="70" t="str">
        <f t="shared" si="152"/>
        <v/>
      </c>
      <c r="F595" s="70" t="str">
        <f t="shared" si="152"/>
        <v/>
      </c>
      <c r="G595" s="70" t="str">
        <f t="shared" si="153"/>
        <v/>
      </c>
      <c r="H595" s="70" t="str">
        <f>IF(M595=0,"",1+COUNTIF(会員コール!$A$1:$A$198,M595))</f>
        <v/>
      </c>
      <c r="I595" s="71"/>
      <c r="J595" s="71" t="str">
        <f t="shared" si="154"/>
        <v/>
      </c>
      <c r="K595" s="14"/>
      <c r="L595" s="15"/>
      <c r="M595">
        <f t="shared" si="155"/>
        <v>0</v>
      </c>
      <c r="N595"/>
      <c r="O595" s="1"/>
      <c r="P595" s="2"/>
    </row>
    <row r="596" spans="1:20">
      <c r="A596" s="13"/>
      <c r="B596" s="68" t="str">
        <f t="shared" si="150"/>
        <v/>
      </c>
      <c r="C596" s="69" t="str">
        <f t="shared" si="156"/>
        <v/>
      </c>
      <c r="D596" s="70" t="str">
        <f t="shared" si="151"/>
        <v/>
      </c>
      <c r="E596" s="70" t="str">
        <f t="shared" si="152"/>
        <v/>
      </c>
      <c r="F596" s="70" t="str">
        <f t="shared" si="152"/>
        <v/>
      </c>
      <c r="G596" s="70" t="str">
        <f t="shared" si="153"/>
        <v/>
      </c>
      <c r="H596" s="70" t="str">
        <f>IF(M596=0,"",1+COUNTIF(会員コール!$A$1:$A$198,M596))</f>
        <v/>
      </c>
      <c r="I596" s="71"/>
      <c r="J596" s="71" t="str">
        <f t="shared" si="154"/>
        <v/>
      </c>
      <c r="K596" s="14"/>
      <c r="L596" s="15"/>
      <c r="M596">
        <f t="shared" si="155"/>
        <v>0</v>
      </c>
      <c r="N596"/>
      <c r="O596" s="1"/>
      <c r="P596" s="2"/>
    </row>
    <row r="597" spans="1:20">
      <c r="A597" s="13"/>
      <c r="B597" s="72" t="str">
        <f t="shared" si="150"/>
        <v/>
      </c>
      <c r="C597" s="69" t="str">
        <f t="shared" si="156"/>
        <v/>
      </c>
      <c r="D597" s="73" t="str">
        <f t="shared" si="151"/>
        <v/>
      </c>
      <c r="E597" s="73" t="str">
        <f t="shared" si="152"/>
        <v/>
      </c>
      <c r="F597" s="73" t="str">
        <f t="shared" si="152"/>
        <v/>
      </c>
      <c r="G597" s="73" t="str">
        <f t="shared" si="153"/>
        <v/>
      </c>
      <c r="H597" s="73" t="str">
        <f>IF(M597=0,"",1+COUNTIF(会員コール!$A$1:$A$198,M597))</f>
        <v/>
      </c>
      <c r="I597" s="74"/>
      <c r="J597" s="74" t="str">
        <f t="shared" si="154"/>
        <v/>
      </c>
      <c r="K597" s="14"/>
      <c r="L597" s="15"/>
      <c r="M597">
        <f t="shared" si="155"/>
        <v>0</v>
      </c>
      <c r="N597"/>
      <c r="O597" s="1"/>
      <c r="P597" s="2"/>
    </row>
    <row r="598" spans="1:20">
      <c r="A598" s="13"/>
      <c r="B598" s="68" t="str">
        <f t="shared" si="150"/>
        <v/>
      </c>
      <c r="C598" s="69" t="str">
        <f t="shared" si="156"/>
        <v/>
      </c>
      <c r="D598" s="70" t="str">
        <f t="shared" si="151"/>
        <v/>
      </c>
      <c r="E598" s="70" t="str">
        <f t="shared" si="152"/>
        <v/>
      </c>
      <c r="F598" s="70" t="str">
        <f t="shared" si="152"/>
        <v/>
      </c>
      <c r="G598" s="70" t="str">
        <f t="shared" si="153"/>
        <v/>
      </c>
      <c r="H598" s="70" t="str">
        <f>IF(M598=0,"",1+COUNTIF(会員コール!$A$1:$A$198,M598))</f>
        <v/>
      </c>
      <c r="I598" s="71"/>
      <c r="J598" s="71" t="str">
        <f t="shared" si="154"/>
        <v/>
      </c>
      <c r="K598" s="14"/>
      <c r="L598" s="15"/>
      <c r="M598">
        <f t="shared" si="155"/>
        <v>0</v>
      </c>
      <c r="N598"/>
      <c r="O598" s="1"/>
      <c r="P598" s="2"/>
    </row>
    <row r="599" spans="1:20">
      <c r="A599" s="13">
        <v>45</v>
      </c>
      <c r="B599" s="72" t="str">
        <f t="shared" si="150"/>
        <v/>
      </c>
      <c r="C599" s="69" t="str">
        <f t="shared" si="156"/>
        <v/>
      </c>
      <c r="D599" s="73" t="str">
        <f t="shared" si="151"/>
        <v/>
      </c>
      <c r="E599" s="73" t="str">
        <f t="shared" si="152"/>
        <v/>
      </c>
      <c r="F599" s="73" t="str">
        <f t="shared" si="152"/>
        <v/>
      </c>
      <c r="G599" s="73" t="str">
        <f t="shared" si="153"/>
        <v/>
      </c>
      <c r="H599" s="73" t="str">
        <f>IF(M599=0,"",1+COUNTIF(会員コール!$A$1:$A$198,M599))</f>
        <v/>
      </c>
      <c r="I599" s="74"/>
      <c r="J599" s="74" t="str">
        <f t="shared" si="154"/>
        <v/>
      </c>
      <c r="K599" s="14"/>
      <c r="L599" s="15"/>
      <c r="M599">
        <f t="shared" si="155"/>
        <v>0</v>
      </c>
      <c r="N599"/>
      <c r="O599" s="1"/>
      <c r="P599" s="2"/>
    </row>
    <row r="600" spans="1:20">
      <c r="A600" s="13"/>
      <c r="B600" s="68" t="str">
        <f t="shared" si="150"/>
        <v/>
      </c>
      <c r="C600" s="69" t="str">
        <f t="shared" si="156"/>
        <v/>
      </c>
      <c r="D600" s="70" t="str">
        <f t="shared" si="151"/>
        <v/>
      </c>
      <c r="E600" s="70" t="str">
        <f t="shared" si="152"/>
        <v/>
      </c>
      <c r="F600" s="70" t="str">
        <f t="shared" si="152"/>
        <v/>
      </c>
      <c r="G600" s="70" t="str">
        <f t="shared" si="153"/>
        <v/>
      </c>
      <c r="H600" s="70" t="str">
        <f>IF(M600=0,"",1+COUNTIF(会員コール!$A$1:$A$198,M600))</f>
        <v/>
      </c>
      <c r="I600" s="71"/>
      <c r="J600" s="71" t="str">
        <f t="shared" si="154"/>
        <v/>
      </c>
      <c r="K600" s="14"/>
      <c r="L600" s="15"/>
      <c r="M600">
        <f t="shared" si="155"/>
        <v>0</v>
      </c>
      <c r="N600"/>
      <c r="O600" s="1"/>
      <c r="P600" s="2"/>
    </row>
    <row r="601" spans="1:20">
      <c r="A601" s="13"/>
      <c r="B601" s="72" t="str">
        <f t="shared" si="150"/>
        <v/>
      </c>
      <c r="C601" s="69" t="str">
        <f t="shared" si="156"/>
        <v/>
      </c>
      <c r="D601" s="73" t="str">
        <f t="shared" si="151"/>
        <v/>
      </c>
      <c r="E601" s="73" t="str">
        <f t="shared" si="152"/>
        <v/>
      </c>
      <c r="F601" s="73" t="str">
        <f t="shared" si="152"/>
        <v/>
      </c>
      <c r="G601" s="73" t="str">
        <f t="shared" si="153"/>
        <v/>
      </c>
      <c r="H601" s="73" t="str">
        <f>IF(M601=0,"",1+COUNTIF(会員コール!$A$1:$A$198,M601))</f>
        <v/>
      </c>
      <c r="I601" s="74"/>
      <c r="J601" s="74" t="str">
        <f t="shared" si="154"/>
        <v/>
      </c>
      <c r="K601" s="14"/>
      <c r="L601" s="15"/>
      <c r="M601">
        <f t="shared" si="155"/>
        <v>0</v>
      </c>
      <c r="N601"/>
      <c r="O601" s="1"/>
      <c r="P601" s="2"/>
    </row>
    <row r="602" spans="1:20">
      <c r="A602" s="13"/>
      <c r="B602" s="68" t="str">
        <f t="shared" si="150"/>
        <v/>
      </c>
      <c r="C602" s="69" t="str">
        <f t="shared" si="156"/>
        <v/>
      </c>
      <c r="D602" s="70" t="str">
        <f t="shared" si="151"/>
        <v/>
      </c>
      <c r="E602" s="70" t="str">
        <f t="shared" si="152"/>
        <v/>
      </c>
      <c r="F602" s="70" t="str">
        <f t="shared" si="152"/>
        <v/>
      </c>
      <c r="G602" s="70" t="str">
        <f t="shared" si="153"/>
        <v/>
      </c>
      <c r="H602" s="70" t="str">
        <f>IF(M602=0,"",1+COUNTIF(会員コール!$A$1:$A$198,M602))</f>
        <v/>
      </c>
      <c r="I602" s="71"/>
      <c r="J602" s="71" t="str">
        <f t="shared" si="154"/>
        <v/>
      </c>
      <c r="K602" s="14"/>
      <c r="L602" s="15"/>
      <c r="M602">
        <f t="shared" si="155"/>
        <v>0</v>
      </c>
      <c r="N602"/>
      <c r="O602" s="1"/>
      <c r="P602" s="2"/>
    </row>
    <row r="603" spans="1:20">
      <c r="A603" s="13"/>
      <c r="B603" s="68" t="str">
        <f t="shared" si="150"/>
        <v/>
      </c>
      <c r="C603" s="69" t="str">
        <f t="shared" si="156"/>
        <v/>
      </c>
      <c r="D603" s="70" t="str">
        <f t="shared" si="151"/>
        <v/>
      </c>
      <c r="E603" s="70" t="str">
        <f t="shared" si="152"/>
        <v/>
      </c>
      <c r="F603" s="70" t="str">
        <f t="shared" si="152"/>
        <v/>
      </c>
      <c r="G603" s="70" t="str">
        <f t="shared" si="153"/>
        <v/>
      </c>
      <c r="H603" s="70" t="str">
        <f>IF(M603=0,"",1+COUNTIF(会員コール!$A$1:$A$198,M603))</f>
        <v/>
      </c>
      <c r="I603" s="71"/>
      <c r="J603" s="71" t="str">
        <f t="shared" si="154"/>
        <v/>
      </c>
      <c r="K603" s="14"/>
      <c r="L603" s="15"/>
      <c r="M603">
        <f t="shared" si="155"/>
        <v>0</v>
      </c>
      <c r="N603"/>
      <c r="O603" s="1"/>
      <c r="P603" s="2"/>
    </row>
    <row r="604" spans="1:20">
      <c r="A604" s="13">
        <v>50</v>
      </c>
      <c r="B604" s="75" t="str">
        <f t="shared" si="150"/>
        <v/>
      </c>
      <c r="C604" s="76" t="str">
        <f>IF(P604="","",LEFT(P604,6))</f>
        <v/>
      </c>
      <c r="D604" s="77" t="str">
        <f t="shared" si="151"/>
        <v/>
      </c>
      <c r="E604" s="77" t="str">
        <f t="shared" si="152"/>
        <v/>
      </c>
      <c r="F604" s="77" t="str">
        <f t="shared" si="152"/>
        <v/>
      </c>
      <c r="G604" s="77" t="str">
        <f t="shared" si="153"/>
        <v/>
      </c>
      <c r="H604" s="77" t="str">
        <f>IF(M604=0,"",1+COUNTIF(会員コール!$A$1:$A$198,M604))</f>
        <v/>
      </c>
      <c r="I604" s="78"/>
      <c r="J604" s="78" t="str">
        <f t="shared" si="154"/>
        <v/>
      </c>
      <c r="K604" s="14"/>
      <c r="L604" s="15"/>
      <c r="M604">
        <f t="shared" si="155"/>
        <v>0</v>
      </c>
      <c r="N604"/>
      <c r="O604" s="1"/>
      <c r="P604" s="2"/>
    </row>
    <row r="605" spans="1:20">
      <c r="A605" s="13"/>
      <c r="B605" s="166" t="s">
        <v>7</v>
      </c>
      <c r="C605" s="167"/>
      <c r="D605" s="24">
        <f>50-COUNTBLANK(D555:D604)</f>
        <v>0</v>
      </c>
      <c r="E605" s="20"/>
      <c r="F605" s="21" t="s">
        <v>7</v>
      </c>
      <c r="G605" s="19"/>
      <c r="H605" s="25">
        <f>SUM(H555:H604)</f>
        <v>0</v>
      </c>
      <c r="I605" s="22"/>
      <c r="J605" s="22"/>
      <c r="K605" s="14"/>
      <c r="L605" s="15"/>
      <c r="N605"/>
      <c r="O605" s="1"/>
      <c r="P605" s="2"/>
    </row>
    <row r="606" spans="1:20" ht="14.25">
      <c r="A606" s="8"/>
      <c r="B606" s="168" t="s">
        <v>9</v>
      </c>
      <c r="C606" s="168"/>
      <c r="D606" s="168"/>
      <c r="E606" s="62" t="s">
        <v>135</v>
      </c>
      <c r="F606" s="50">
        <f>基本データ入力!$B$6</f>
        <v>2016</v>
      </c>
      <c r="G606" s="169" t="str">
        <f>基本データ入力!$B$4</f>
        <v>第13回　JARL横須賀ｸﾗﾌﾞﾏﾗｿﾝｺﾝﾃｽﾄ</v>
      </c>
      <c r="H606" s="169"/>
      <c r="I606" s="169"/>
      <c r="J606" s="169"/>
      <c r="K606" s="10"/>
      <c r="L606" s="8"/>
      <c r="M606" s="8"/>
      <c r="N606" s="9"/>
      <c r="O606" s="8"/>
      <c r="P606" s="8"/>
      <c r="Q606" s="8"/>
      <c r="R606" s="8"/>
      <c r="S606" s="8"/>
      <c r="T606" s="8"/>
    </row>
    <row r="607" spans="1:20">
      <c r="A607" s="8"/>
      <c r="B607" s="170" t="s">
        <v>10</v>
      </c>
      <c r="C607" s="170"/>
      <c r="D607" s="47" t="str">
        <f>基本データ入力!$B$8</f>
        <v>JA1QRZ</v>
      </c>
      <c r="E607" s="52" t="s">
        <v>136</v>
      </c>
      <c r="F607" s="47" t="s">
        <v>288</v>
      </c>
      <c r="G607" s="171" t="s">
        <v>137</v>
      </c>
      <c r="H607" s="171"/>
      <c r="I607" s="171"/>
      <c r="J607" s="53" t="s">
        <v>392</v>
      </c>
      <c r="K607" s="10"/>
      <c r="L607" s="8"/>
      <c r="M607" s="8"/>
      <c r="N607" s="9"/>
      <c r="O607" s="8"/>
      <c r="P607" s="8"/>
      <c r="Q607" s="8"/>
      <c r="R607" s="8"/>
      <c r="S607" s="8"/>
      <c r="T607" s="8"/>
    </row>
    <row r="608" spans="1:20">
      <c r="B608" s="88" t="s">
        <v>11</v>
      </c>
      <c r="C608" s="91" t="s">
        <v>411</v>
      </c>
      <c r="D608" s="88" t="s">
        <v>12</v>
      </c>
      <c r="E608" s="172" t="s">
        <v>13</v>
      </c>
      <c r="F608" s="172"/>
      <c r="G608" s="88" t="s">
        <v>14</v>
      </c>
      <c r="H608" s="17" t="s">
        <v>15</v>
      </c>
      <c r="I608" s="88" t="s">
        <v>16</v>
      </c>
      <c r="J608" s="88" t="s">
        <v>17</v>
      </c>
      <c r="L608" s="173" t="s">
        <v>134</v>
      </c>
      <c r="M608" s="174"/>
      <c r="N608" s="165" t="s">
        <v>31</v>
      </c>
      <c r="O608" s="165"/>
      <c r="P608" s="165"/>
      <c r="Q608" s="165"/>
      <c r="R608" s="165"/>
      <c r="S608" s="165"/>
      <c r="T608" s="165"/>
    </row>
    <row r="609" spans="1:20">
      <c r="B609" s="88" t="s">
        <v>8</v>
      </c>
      <c r="C609" s="91" t="s">
        <v>412</v>
      </c>
      <c r="D609" s="88" t="s">
        <v>0</v>
      </c>
      <c r="E609" s="88" t="s">
        <v>1</v>
      </c>
      <c r="F609" s="88" t="s">
        <v>2</v>
      </c>
      <c r="G609" s="88" t="s">
        <v>3</v>
      </c>
      <c r="H609" s="17" t="s">
        <v>4</v>
      </c>
      <c r="I609" s="88" t="s">
        <v>5</v>
      </c>
      <c r="J609" s="88" t="s">
        <v>6</v>
      </c>
      <c r="K609" s="4"/>
      <c r="L609" s="175"/>
      <c r="M609" s="176"/>
      <c r="N609" s="89" t="s">
        <v>33</v>
      </c>
      <c r="O609" s="89" t="s">
        <v>34</v>
      </c>
      <c r="P609" s="89" t="s">
        <v>35</v>
      </c>
      <c r="Q609" s="89" t="s">
        <v>36</v>
      </c>
      <c r="R609" s="89" t="s">
        <v>37</v>
      </c>
      <c r="S609" s="89" t="s">
        <v>38</v>
      </c>
      <c r="T609" s="89" t="s">
        <v>39</v>
      </c>
    </row>
    <row r="610" spans="1:20">
      <c r="A610" s="13">
        <v>1</v>
      </c>
      <c r="B610" s="64" t="str">
        <f t="shared" ref="B610:B659" si="157">IF(O610="","",O610)</f>
        <v/>
      </c>
      <c r="C610" s="65" t="str">
        <f>IF(P610="","",LEFT(P610,6))</f>
        <v/>
      </c>
      <c r="D610" s="66" t="str">
        <f t="shared" ref="D610:D659" si="158">IF(N610="","",N610)</f>
        <v/>
      </c>
      <c r="E610" s="66" t="str">
        <f t="shared" ref="E610:F659" si="159">IF(Q610="","",Q610)</f>
        <v/>
      </c>
      <c r="F610" s="66" t="str">
        <f t="shared" si="159"/>
        <v/>
      </c>
      <c r="G610" s="66" t="str">
        <f t="shared" ref="G610:G659" si="160">IF(H610="","",IF(H610=1,"","M"))</f>
        <v/>
      </c>
      <c r="H610" s="66" t="str">
        <f>IF(M610=0,"",1+COUNTIF(会員コール!$A$1:$A$198,M610))</f>
        <v/>
      </c>
      <c r="I610" s="67"/>
      <c r="J610" s="67" t="str">
        <f t="shared" ref="J610:J659" si="161">IF(T610="","",T610)</f>
        <v/>
      </c>
      <c r="K610" s="14"/>
      <c r="L610" s="49"/>
      <c r="M610">
        <f t="shared" ref="M610:M659" si="162">IF(MID(N610,6,1)="/",LEFT(N610,5),IF(MID(N610,7,1)="/",LEFT(N610,6),N610))</f>
        <v>0</v>
      </c>
      <c r="N610"/>
      <c r="O610" s="1"/>
      <c r="P610" s="2"/>
    </row>
    <row r="611" spans="1:20">
      <c r="A611" s="13"/>
      <c r="B611" s="68" t="str">
        <f t="shared" si="157"/>
        <v/>
      </c>
      <c r="C611" s="69" t="str">
        <f>IF(P611="","",LEFT(P611,6))</f>
        <v/>
      </c>
      <c r="D611" s="70" t="str">
        <f t="shared" si="158"/>
        <v/>
      </c>
      <c r="E611" s="70" t="str">
        <f t="shared" si="159"/>
        <v/>
      </c>
      <c r="F611" s="70" t="str">
        <f t="shared" si="159"/>
        <v/>
      </c>
      <c r="G611" s="70" t="str">
        <f t="shared" si="160"/>
        <v/>
      </c>
      <c r="H611" s="70" t="str">
        <f>IF(M611=0,"",1+COUNTIF(会員コール!$A$1:$A$198,M611))</f>
        <v/>
      </c>
      <c r="I611" s="71"/>
      <c r="J611" s="71" t="str">
        <f t="shared" si="161"/>
        <v/>
      </c>
      <c r="K611" s="14"/>
      <c r="L611" s="49"/>
      <c r="M611">
        <f t="shared" si="162"/>
        <v>0</v>
      </c>
      <c r="N611"/>
      <c r="O611" s="1"/>
      <c r="P611" s="2"/>
    </row>
    <row r="612" spans="1:20">
      <c r="A612" s="13"/>
      <c r="B612" s="68" t="str">
        <f t="shared" si="157"/>
        <v/>
      </c>
      <c r="C612" s="69" t="str">
        <f t="shared" ref="C612:C658" si="163">IF(P612="","",LEFT(P612,6))</f>
        <v/>
      </c>
      <c r="D612" s="70" t="str">
        <f t="shared" si="158"/>
        <v/>
      </c>
      <c r="E612" s="70" t="str">
        <f t="shared" si="159"/>
        <v/>
      </c>
      <c r="F612" s="70" t="str">
        <f t="shared" si="159"/>
        <v/>
      </c>
      <c r="G612" s="70" t="str">
        <f t="shared" si="160"/>
        <v/>
      </c>
      <c r="H612" s="70" t="str">
        <f>IF(M612=0,"",1+COUNTIF(会員コール!$A$1:$A$198,M612))</f>
        <v/>
      </c>
      <c r="I612" s="71"/>
      <c r="J612" s="71" t="str">
        <f t="shared" si="161"/>
        <v/>
      </c>
      <c r="K612" s="14"/>
      <c r="L612" s="49"/>
      <c r="M612">
        <f t="shared" si="162"/>
        <v>0</v>
      </c>
      <c r="N612"/>
      <c r="O612" s="1"/>
      <c r="P612" s="2"/>
    </row>
    <row r="613" spans="1:20">
      <c r="A613" s="13"/>
      <c r="B613" s="68" t="str">
        <f t="shared" si="157"/>
        <v/>
      </c>
      <c r="C613" s="69" t="str">
        <f t="shared" si="163"/>
        <v/>
      </c>
      <c r="D613" s="70" t="str">
        <f t="shared" si="158"/>
        <v/>
      </c>
      <c r="E613" s="70" t="str">
        <f t="shared" si="159"/>
        <v/>
      </c>
      <c r="F613" s="70" t="str">
        <f t="shared" si="159"/>
        <v/>
      </c>
      <c r="G613" s="70" t="str">
        <f t="shared" si="160"/>
        <v/>
      </c>
      <c r="H613" s="70" t="str">
        <f>IF(M613=0,"",1+COUNTIF(会員コール!$A$1:$A$198,M613))</f>
        <v/>
      </c>
      <c r="I613" s="71"/>
      <c r="J613" s="71" t="str">
        <f t="shared" si="161"/>
        <v/>
      </c>
      <c r="K613" s="14"/>
      <c r="L613" s="49"/>
      <c r="M613">
        <f t="shared" si="162"/>
        <v>0</v>
      </c>
      <c r="N613"/>
      <c r="O613" s="1"/>
      <c r="P613" s="2"/>
    </row>
    <row r="614" spans="1:20">
      <c r="A614" s="13">
        <v>5</v>
      </c>
      <c r="B614" s="68" t="str">
        <f t="shared" si="157"/>
        <v/>
      </c>
      <c r="C614" s="69" t="str">
        <f t="shared" si="163"/>
        <v/>
      </c>
      <c r="D614" s="70" t="str">
        <f t="shared" si="158"/>
        <v/>
      </c>
      <c r="E614" s="70" t="str">
        <f t="shared" si="159"/>
        <v/>
      </c>
      <c r="F614" s="70" t="str">
        <f t="shared" si="159"/>
        <v/>
      </c>
      <c r="G614" s="70" t="str">
        <f t="shared" si="160"/>
        <v/>
      </c>
      <c r="H614" s="70" t="str">
        <f>IF(M614=0,"",1+COUNTIF(会員コール!$A$1:$A$198,M614))</f>
        <v/>
      </c>
      <c r="I614" s="71"/>
      <c r="J614" s="71" t="str">
        <f t="shared" si="161"/>
        <v/>
      </c>
      <c r="K614" s="14"/>
      <c r="L614" s="49"/>
      <c r="M614">
        <f t="shared" si="162"/>
        <v>0</v>
      </c>
      <c r="N614"/>
      <c r="O614" s="1"/>
      <c r="P614" s="2"/>
    </row>
    <row r="615" spans="1:20">
      <c r="A615" s="13"/>
      <c r="B615" s="68" t="str">
        <f t="shared" si="157"/>
        <v/>
      </c>
      <c r="C615" s="69" t="str">
        <f t="shared" si="163"/>
        <v/>
      </c>
      <c r="D615" s="70" t="str">
        <f t="shared" si="158"/>
        <v/>
      </c>
      <c r="E615" s="70" t="str">
        <f t="shared" si="159"/>
        <v/>
      </c>
      <c r="F615" s="70" t="str">
        <f t="shared" si="159"/>
        <v/>
      </c>
      <c r="G615" s="70" t="str">
        <f t="shared" si="160"/>
        <v/>
      </c>
      <c r="H615" s="70" t="str">
        <f>IF(M615=0,"",1+COUNTIF(会員コール!$A$1:$A$198,M615))</f>
        <v/>
      </c>
      <c r="I615" s="71"/>
      <c r="J615" s="71" t="str">
        <f t="shared" si="161"/>
        <v/>
      </c>
      <c r="K615" s="14"/>
      <c r="L615" s="49"/>
      <c r="M615">
        <f t="shared" si="162"/>
        <v>0</v>
      </c>
      <c r="N615"/>
      <c r="O615" s="1"/>
      <c r="P615" s="2"/>
    </row>
    <row r="616" spans="1:20">
      <c r="A616" s="13"/>
      <c r="B616" s="68" t="str">
        <f t="shared" si="157"/>
        <v/>
      </c>
      <c r="C616" s="69" t="str">
        <f t="shared" si="163"/>
        <v/>
      </c>
      <c r="D616" s="70" t="str">
        <f t="shared" si="158"/>
        <v/>
      </c>
      <c r="E616" s="70" t="str">
        <f t="shared" si="159"/>
        <v/>
      </c>
      <c r="F616" s="70" t="str">
        <f t="shared" si="159"/>
        <v/>
      </c>
      <c r="G616" s="70" t="str">
        <f t="shared" si="160"/>
        <v/>
      </c>
      <c r="H616" s="70" t="str">
        <f>IF(M616=0,"",1+COUNTIF(会員コール!$A$1:$A$198,M616))</f>
        <v/>
      </c>
      <c r="I616" s="71"/>
      <c r="J616" s="71" t="str">
        <f t="shared" si="161"/>
        <v/>
      </c>
      <c r="K616" s="14"/>
      <c r="L616" s="49"/>
      <c r="M616">
        <f t="shared" si="162"/>
        <v>0</v>
      </c>
      <c r="N616"/>
      <c r="O616" s="1"/>
      <c r="P616" s="2"/>
    </row>
    <row r="617" spans="1:20">
      <c r="A617" s="13"/>
      <c r="B617" s="68" t="str">
        <f t="shared" si="157"/>
        <v/>
      </c>
      <c r="C617" s="69" t="str">
        <f t="shared" si="163"/>
        <v/>
      </c>
      <c r="D617" s="70" t="str">
        <f t="shared" si="158"/>
        <v/>
      </c>
      <c r="E617" s="70" t="str">
        <f t="shared" si="159"/>
        <v/>
      </c>
      <c r="F617" s="70" t="str">
        <f t="shared" si="159"/>
        <v/>
      </c>
      <c r="G617" s="70" t="str">
        <f t="shared" si="160"/>
        <v/>
      </c>
      <c r="H617" s="70" t="str">
        <f>IF(M617=0,"",1+COUNTIF(会員コール!$A$1:$A$198,M617))</f>
        <v/>
      </c>
      <c r="I617" s="71"/>
      <c r="J617" s="71" t="str">
        <f t="shared" si="161"/>
        <v/>
      </c>
      <c r="K617" s="14"/>
      <c r="L617" s="49"/>
      <c r="M617">
        <f t="shared" si="162"/>
        <v>0</v>
      </c>
      <c r="N617"/>
      <c r="O617" s="1"/>
      <c r="P617" s="2"/>
    </row>
    <row r="618" spans="1:20">
      <c r="A618" s="13"/>
      <c r="B618" s="68" t="str">
        <f t="shared" si="157"/>
        <v/>
      </c>
      <c r="C618" s="69" t="str">
        <f t="shared" si="163"/>
        <v/>
      </c>
      <c r="D618" s="70" t="str">
        <f t="shared" si="158"/>
        <v/>
      </c>
      <c r="E618" s="70" t="str">
        <f t="shared" si="159"/>
        <v/>
      </c>
      <c r="F618" s="70" t="str">
        <f t="shared" si="159"/>
        <v/>
      </c>
      <c r="G618" s="70" t="str">
        <f t="shared" si="160"/>
        <v/>
      </c>
      <c r="H618" s="70" t="str">
        <f>IF(M618=0,"",1+COUNTIF(会員コール!$A$1:$A$198,M618))</f>
        <v/>
      </c>
      <c r="I618" s="71"/>
      <c r="J618" s="71" t="str">
        <f t="shared" si="161"/>
        <v/>
      </c>
      <c r="K618" s="14"/>
      <c r="L618" s="49"/>
      <c r="M618">
        <f t="shared" si="162"/>
        <v>0</v>
      </c>
      <c r="N618"/>
      <c r="O618" s="1"/>
      <c r="P618" s="2"/>
    </row>
    <row r="619" spans="1:20">
      <c r="A619" s="13">
        <v>10</v>
      </c>
      <c r="B619" s="68" t="str">
        <f t="shared" si="157"/>
        <v/>
      </c>
      <c r="C619" s="69" t="str">
        <f t="shared" si="163"/>
        <v/>
      </c>
      <c r="D619" s="70" t="str">
        <f t="shared" si="158"/>
        <v/>
      </c>
      <c r="E619" s="70" t="str">
        <f t="shared" si="159"/>
        <v/>
      </c>
      <c r="F619" s="70" t="str">
        <f t="shared" si="159"/>
        <v/>
      </c>
      <c r="G619" s="70" t="str">
        <f t="shared" si="160"/>
        <v/>
      </c>
      <c r="H619" s="70" t="str">
        <f>IF(M619=0,"",1+COUNTIF(会員コール!$A$1:$A$198,M619))</f>
        <v/>
      </c>
      <c r="I619" s="71"/>
      <c r="J619" s="71" t="str">
        <f t="shared" si="161"/>
        <v/>
      </c>
      <c r="K619" s="14"/>
      <c r="L619" s="49"/>
      <c r="M619">
        <f t="shared" si="162"/>
        <v>0</v>
      </c>
      <c r="N619"/>
      <c r="O619" s="1"/>
      <c r="P619" s="2"/>
    </row>
    <row r="620" spans="1:20">
      <c r="A620" s="13"/>
      <c r="B620" s="68" t="str">
        <f t="shared" si="157"/>
        <v/>
      </c>
      <c r="C620" s="69" t="str">
        <f t="shared" si="163"/>
        <v/>
      </c>
      <c r="D620" s="70" t="str">
        <f t="shared" si="158"/>
        <v/>
      </c>
      <c r="E620" s="70" t="str">
        <f t="shared" si="159"/>
        <v/>
      </c>
      <c r="F620" s="70" t="str">
        <f t="shared" si="159"/>
        <v/>
      </c>
      <c r="G620" s="70" t="str">
        <f t="shared" si="160"/>
        <v/>
      </c>
      <c r="H620" s="70" t="str">
        <f>IF(M620=0,"",1+COUNTIF(会員コール!$A$1:$A$198,M620))</f>
        <v/>
      </c>
      <c r="I620" s="71"/>
      <c r="J620" s="71" t="str">
        <f t="shared" si="161"/>
        <v/>
      </c>
      <c r="K620" s="14"/>
      <c r="L620" s="49"/>
      <c r="M620">
        <f t="shared" si="162"/>
        <v>0</v>
      </c>
      <c r="N620"/>
      <c r="O620" s="1"/>
      <c r="P620" s="2"/>
    </row>
    <row r="621" spans="1:20">
      <c r="A621" s="13"/>
      <c r="B621" s="68" t="str">
        <f t="shared" si="157"/>
        <v/>
      </c>
      <c r="C621" s="69" t="str">
        <f t="shared" si="163"/>
        <v/>
      </c>
      <c r="D621" s="70" t="str">
        <f t="shared" si="158"/>
        <v/>
      </c>
      <c r="E621" s="70" t="str">
        <f t="shared" si="159"/>
        <v/>
      </c>
      <c r="F621" s="70" t="str">
        <f t="shared" si="159"/>
        <v/>
      </c>
      <c r="G621" s="70" t="str">
        <f t="shared" si="160"/>
        <v/>
      </c>
      <c r="H621" s="70" t="str">
        <f>IF(M621=0,"",1+COUNTIF(会員コール!$A$1:$A$198,M621))</f>
        <v/>
      </c>
      <c r="I621" s="71"/>
      <c r="J621" s="71" t="str">
        <f t="shared" si="161"/>
        <v/>
      </c>
      <c r="K621" s="14"/>
      <c r="L621" s="49"/>
      <c r="M621">
        <f t="shared" si="162"/>
        <v>0</v>
      </c>
      <c r="N621"/>
      <c r="O621" s="1"/>
      <c r="P621" s="2"/>
    </row>
    <row r="622" spans="1:20">
      <c r="A622" s="13"/>
      <c r="B622" s="68" t="str">
        <f t="shared" si="157"/>
        <v/>
      </c>
      <c r="C622" s="69" t="str">
        <f t="shared" si="163"/>
        <v/>
      </c>
      <c r="D622" s="70" t="str">
        <f t="shared" si="158"/>
        <v/>
      </c>
      <c r="E622" s="70" t="str">
        <f t="shared" si="159"/>
        <v/>
      </c>
      <c r="F622" s="70" t="str">
        <f t="shared" si="159"/>
        <v/>
      </c>
      <c r="G622" s="70" t="str">
        <f t="shared" si="160"/>
        <v/>
      </c>
      <c r="H622" s="70" t="str">
        <f>IF(M622=0,"",1+COUNTIF(会員コール!$A$1:$A$198,M622))</f>
        <v/>
      </c>
      <c r="I622" s="71"/>
      <c r="J622" s="71" t="str">
        <f t="shared" si="161"/>
        <v/>
      </c>
      <c r="K622" s="14"/>
      <c r="L622" s="49"/>
      <c r="M622">
        <f t="shared" si="162"/>
        <v>0</v>
      </c>
      <c r="N622"/>
      <c r="O622" s="1"/>
      <c r="P622" s="2"/>
    </row>
    <row r="623" spans="1:20">
      <c r="A623" s="13"/>
      <c r="B623" s="68" t="str">
        <f t="shared" si="157"/>
        <v/>
      </c>
      <c r="C623" s="69" t="str">
        <f t="shared" si="163"/>
        <v/>
      </c>
      <c r="D623" s="70" t="str">
        <f t="shared" si="158"/>
        <v/>
      </c>
      <c r="E623" s="70" t="str">
        <f t="shared" si="159"/>
        <v/>
      </c>
      <c r="F623" s="70" t="str">
        <f t="shared" si="159"/>
        <v/>
      </c>
      <c r="G623" s="70" t="str">
        <f t="shared" si="160"/>
        <v/>
      </c>
      <c r="H623" s="70" t="str">
        <f>IF(M623=0,"",1+COUNTIF(会員コール!$A$1:$A$198,M623))</f>
        <v/>
      </c>
      <c r="I623" s="71"/>
      <c r="J623" s="71" t="str">
        <f t="shared" si="161"/>
        <v/>
      </c>
      <c r="K623" s="14"/>
      <c r="L623" s="49"/>
      <c r="M623">
        <f t="shared" si="162"/>
        <v>0</v>
      </c>
      <c r="N623"/>
      <c r="O623" s="1"/>
      <c r="P623" s="2"/>
    </row>
    <row r="624" spans="1:20">
      <c r="A624" s="13">
        <v>15</v>
      </c>
      <c r="B624" s="68" t="str">
        <f t="shared" si="157"/>
        <v/>
      </c>
      <c r="C624" s="69" t="str">
        <f t="shared" si="163"/>
        <v/>
      </c>
      <c r="D624" s="70" t="str">
        <f t="shared" si="158"/>
        <v/>
      </c>
      <c r="E624" s="70" t="str">
        <f t="shared" si="159"/>
        <v/>
      </c>
      <c r="F624" s="70" t="str">
        <f t="shared" si="159"/>
        <v/>
      </c>
      <c r="G624" s="70" t="str">
        <f t="shared" si="160"/>
        <v/>
      </c>
      <c r="H624" s="70" t="str">
        <f>IF(M624=0,"",1+COUNTIF(会員コール!$A$1:$A$198,M624))</f>
        <v/>
      </c>
      <c r="I624" s="71"/>
      <c r="J624" s="71" t="str">
        <f t="shared" si="161"/>
        <v/>
      </c>
      <c r="K624" s="14"/>
      <c r="L624" s="49"/>
      <c r="M624">
        <f t="shared" si="162"/>
        <v>0</v>
      </c>
      <c r="N624"/>
      <c r="O624" s="1"/>
      <c r="P624" s="2"/>
    </row>
    <row r="625" spans="1:16">
      <c r="A625" s="13"/>
      <c r="B625" s="68" t="str">
        <f t="shared" si="157"/>
        <v/>
      </c>
      <c r="C625" s="69" t="str">
        <f t="shared" si="163"/>
        <v/>
      </c>
      <c r="D625" s="70" t="str">
        <f t="shared" si="158"/>
        <v/>
      </c>
      <c r="E625" s="70" t="str">
        <f t="shared" si="159"/>
        <v/>
      </c>
      <c r="F625" s="70" t="str">
        <f t="shared" si="159"/>
        <v/>
      </c>
      <c r="G625" s="70" t="str">
        <f t="shared" si="160"/>
        <v/>
      </c>
      <c r="H625" s="70" t="str">
        <f>IF(M625=0,"",1+COUNTIF(会員コール!$A$1:$A$198,M625))</f>
        <v/>
      </c>
      <c r="I625" s="71"/>
      <c r="J625" s="71" t="str">
        <f t="shared" si="161"/>
        <v/>
      </c>
      <c r="K625" s="14"/>
      <c r="L625" s="49"/>
      <c r="M625">
        <f t="shared" si="162"/>
        <v>0</v>
      </c>
      <c r="N625"/>
      <c r="O625" s="1"/>
      <c r="P625" s="2"/>
    </row>
    <row r="626" spans="1:16">
      <c r="A626" s="13"/>
      <c r="B626" s="68" t="str">
        <f t="shared" si="157"/>
        <v/>
      </c>
      <c r="C626" s="69" t="str">
        <f t="shared" si="163"/>
        <v/>
      </c>
      <c r="D626" s="70" t="str">
        <f t="shared" si="158"/>
        <v/>
      </c>
      <c r="E626" s="70" t="str">
        <f t="shared" si="159"/>
        <v/>
      </c>
      <c r="F626" s="70" t="str">
        <f t="shared" si="159"/>
        <v/>
      </c>
      <c r="G626" s="70" t="str">
        <f t="shared" si="160"/>
        <v/>
      </c>
      <c r="H626" s="70" t="str">
        <f>IF(M626=0,"",1+COUNTIF(会員コール!$A$1:$A$198,M626))</f>
        <v/>
      </c>
      <c r="I626" s="71"/>
      <c r="J626" s="71" t="str">
        <f t="shared" si="161"/>
        <v/>
      </c>
      <c r="K626" s="14"/>
      <c r="L626" s="15"/>
      <c r="M626">
        <f t="shared" si="162"/>
        <v>0</v>
      </c>
      <c r="N626"/>
      <c r="O626" s="1"/>
      <c r="P626" s="2"/>
    </row>
    <row r="627" spans="1:16">
      <c r="A627" s="13"/>
      <c r="B627" s="72" t="str">
        <f t="shared" si="157"/>
        <v/>
      </c>
      <c r="C627" s="69" t="str">
        <f t="shared" si="163"/>
        <v/>
      </c>
      <c r="D627" s="73" t="str">
        <f t="shared" si="158"/>
        <v/>
      </c>
      <c r="E627" s="73" t="str">
        <f t="shared" si="159"/>
        <v/>
      </c>
      <c r="F627" s="73" t="str">
        <f t="shared" si="159"/>
        <v/>
      </c>
      <c r="G627" s="73" t="str">
        <f t="shared" si="160"/>
        <v/>
      </c>
      <c r="H627" s="73" t="str">
        <f>IF(M627=0,"",1+COUNTIF(会員コール!$A$1:$A$198,M627))</f>
        <v/>
      </c>
      <c r="I627" s="74"/>
      <c r="J627" s="74" t="str">
        <f t="shared" si="161"/>
        <v/>
      </c>
      <c r="K627" s="14"/>
      <c r="L627" s="15"/>
      <c r="M627">
        <f t="shared" si="162"/>
        <v>0</v>
      </c>
      <c r="N627"/>
      <c r="O627" s="1"/>
      <c r="P627" s="2"/>
    </row>
    <row r="628" spans="1:16">
      <c r="A628" s="13"/>
      <c r="B628" s="68" t="str">
        <f t="shared" si="157"/>
        <v/>
      </c>
      <c r="C628" s="69" t="str">
        <f t="shared" si="163"/>
        <v/>
      </c>
      <c r="D628" s="70" t="str">
        <f t="shared" si="158"/>
        <v/>
      </c>
      <c r="E628" s="70" t="str">
        <f t="shared" si="159"/>
        <v/>
      </c>
      <c r="F628" s="70" t="str">
        <f t="shared" si="159"/>
        <v/>
      </c>
      <c r="G628" s="70" t="str">
        <f t="shared" si="160"/>
        <v/>
      </c>
      <c r="H628" s="70" t="str">
        <f>IF(M628=0,"",1+COUNTIF(会員コール!$A$1:$A$198,M628))</f>
        <v/>
      </c>
      <c r="I628" s="71"/>
      <c r="J628" s="71" t="str">
        <f t="shared" si="161"/>
        <v/>
      </c>
      <c r="K628" s="14"/>
      <c r="L628" s="15"/>
      <c r="M628">
        <f t="shared" si="162"/>
        <v>0</v>
      </c>
      <c r="N628"/>
      <c r="O628" s="1"/>
      <c r="P628" s="2"/>
    </row>
    <row r="629" spans="1:16">
      <c r="A629" s="13">
        <v>20</v>
      </c>
      <c r="B629" s="68" t="str">
        <f t="shared" si="157"/>
        <v/>
      </c>
      <c r="C629" s="69" t="str">
        <f t="shared" si="163"/>
        <v/>
      </c>
      <c r="D629" s="70" t="str">
        <f t="shared" si="158"/>
        <v/>
      </c>
      <c r="E629" s="70" t="str">
        <f t="shared" si="159"/>
        <v/>
      </c>
      <c r="F629" s="70" t="str">
        <f t="shared" si="159"/>
        <v/>
      </c>
      <c r="G629" s="70" t="str">
        <f t="shared" si="160"/>
        <v/>
      </c>
      <c r="H629" s="70" t="str">
        <f>IF(M629=0,"",1+COUNTIF(会員コール!$A$1:$A$198,M629))</f>
        <v/>
      </c>
      <c r="I629" s="71"/>
      <c r="J629" s="71" t="str">
        <f t="shared" si="161"/>
        <v/>
      </c>
      <c r="K629" s="14"/>
      <c r="L629" s="15"/>
      <c r="M629">
        <f t="shared" si="162"/>
        <v>0</v>
      </c>
      <c r="N629"/>
      <c r="O629" s="1"/>
      <c r="P629" s="2"/>
    </row>
    <row r="630" spans="1:16">
      <c r="A630" s="13"/>
      <c r="B630" s="68" t="str">
        <f t="shared" si="157"/>
        <v/>
      </c>
      <c r="C630" s="69" t="str">
        <f t="shared" si="163"/>
        <v/>
      </c>
      <c r="D630" s="70" t="str">
        <f t="shared" si="158"/>
        <v/>
      </c>
      <c r="E630" s="70" t="str">
        <f t="shared" si="159"/>
        <v/>
      </c>
      <c r="F630" s="70" t="str">
        <f t="shared" si="159"/>
        <v/>
      </c>
      <c r="G630" s="70" t="str">
        <f t="shared" si="160"/>
        <v/>
      </c>
      <c r="H630" s="70" t="str">
        <f>IF(M630=0,"",1+COUNTIF(会員コール!$A$1:$A$198,M630))</f>
        <v/>
      </c>
      <c r="I630" s="71"/>
      <c r="J630" s="71" t="str">
        <f t="shared" si="161"/>
        <v/>
      </c>
      <c r="K630" s="14"/>
      <c r="L630" s="15"/>
      <c r="M630">
        <f t="shared" si="162"/>
        <v>0</v>
      </c>
      <c r="N630"/>
      <c r="O630" s="1"/>
      <c r="P630" s="2"/>
    </row>
    <row r="631" spans="1:16">
      <c r="A631" s="13"/>
      <c r="B631" s="68" t="str">
        <f t="shared" si="157"/>
        <v/>
      </c>
      <c r="C631" s="69" t="str">
        <f t="shared" si="163"/>
        <v/>
      </c>
      <c r="D631" s="70" t="str">
        <f t="shared" si="158"/>
        <v/>
      </c>
      <c r="E631" s="70" t="str">
        <f t="shared" si="159"/>
        <v/>
      </c>
      <c r="F631" s="70" t="str">
        <f t="shared" si="159"/>
        <v/>
      </c>
      <c r="G631" s="70" t="str">
        <f t="shared" si="160"/>
        <v/>
      </c>
      <c r="H631" s="70" t="str">
        <f>IF(M631=0,"",1+COUNTIF(会員コール!$A$1:$A$198,M631))</f>
        <v/>
      </c>
      <c r="I631" s="71"/>
      <c r="J631" s="71" t="str">
        <f t="shared" si="161"/>
        <v/>
      </c>
      <c r="K631" s="14"/>
      <c r="L631" s="15"/>
      <c r="M631">
        <f t="shared" si="162"/>
        <v>0</v>
      </c>
      <c r="N631"/>
      <c r="O631" s="1"/>
      <c r="P631" s="2"/>
    </row>
    <row r="632" spans="1:16">
      <c r="A632" s="13"/>
      <c r="B632" s="68" t="str">
        <f t="shared" si="157"/>
        <v/>
      </c>
      <c r="C632" s="69" t="str">
        <f t="shared" si="163"/>
        <v/>
      </c>
      <c r="D632" s="70" t="str">
        <f t="shared" si="158"/>
        <v/>
      </c>
      <c r="E632" s="70" t="str">
        <f t="shared" si="159"/>
        <v/>
      </c>
      <c r="F632" s="70" t="str">
        <f t="shared" si="159"/>
        <v/>
      </c>
      <c r="G632" s="70" t="str">
        <f t="shared" si="160"/>
        <v/>
      </c>
      <c r="H632" s="70" t="str">
        <f>IF(M632=0,"",1+COUNTIF(会員コール!$A$1:$A$198,M632))</f>
        <v/>
      </c>
      <c r="I632" s="71"/>
      <c r="J632" s="71" t="str">
        <f t="shared" si="161"/>
        <v/>
      </c>
      <c r="K632" s="14"/>
      <c r="L632" s="15"/>
      <c r="M632">
        <f t="shared" si="162"/>
        <v>0</v>
      </c>
      <c r="N632"/>
      <c r="O632" s="1"/>
      <c r="P632" s="2"/>
    </row>
    <row r="633" spans="1:16">
      <c r="A633" s="13"/>
      <c r="B633" s="68" t="str">
        <f t="shared" si="157"/>
        <v/>
      </c>
      <c r="C633" s="69" t="str">
        <f t="shared" si="163"/>
        <v/>
      </c>
      <c r="D633" s="70" t="str">
        <f t="shared" si="158"/>
        <v/>
      </c>
      <c r="E633" s="70" t="str">
        <f t="shared" si="159"/>
        <v/>
      </c>
      <c r="F633" s="70" t="str">
        <f t="shared" si="159"/>
        <v/>
      </c>
      <c r="G633" s="70" t="str">
        <f t="shared" si="160"/>
        <v/>
      </c>
      <c r="H633" s="70" t="str">
        <f>IF(M633=0,"",1+COUNTIF(会員コール!$A$1:$A$198,M633))</f>
        <v/>
      </c>
      <c r="I633" s="71"/>
      <c r="J633" s="71" t="str">
        <f t="shared" si="161"/>
        <v/>
      </c>
      <c r="K633" s="14"/>
      <c r="L633" s="15"/>
      <c r="M633">
        <f t="shared" si="162"/>
        <v>0</v>
      </c>
      <c r="N633"/>
      <c r="O633" s="1"/>
      <c r="P633" s="2"/>
    </row>
    <row r="634" spans="1:16">
      <c r="A634" s="13">
        <v>25</v>
      </c>
      <c r="B634" s="68" t="str">
        <f t="shared" si="157"/>
        <v/>
      </c>
      <c r="C634" s="69" t="str">
        <f t="shared" si="163"/>
        <v/>
      </c>
      <c r="D634" s="70" t="str">
        <f t="shared" si="158"/>
        <v/>
      </c>
      <c r="E634" s="70" t="str">
        <f t="shared" si="159"/>
        <v/>
      </c>
      <c r="F634" s="70" t="str">
        <f t="shared" si="159"/>
        <v/>
      </c>
      <c r="G634" s="70" t="str">
        <f t="shared" si="160"/>
        <v/>
      </c>
      <c r="H634" s="70" t="str">
        <f>IF(M634=0,"",1+COUNTIF(会員コール!$A$1:$A$198,M634))</f>
        <v/>
      </c>
      <c r="I634" s="71"/>
      <c r="J634" s="71" t="str">
        <f t="shared" si="161"/>
        <v/>
      </c>
      <c r="K634" s="14"/>
      <c r="L634" s="15"/>
      <c r="M634">
        <f t="shared" si="162"/>
        <v>0</v>
      </c>
      <c r="N634"/>
      <c r="O634" s="1"/>
      <c r="P634" s="2"/>
    </row>
    <row r="635" spans="1:16">
      <c r="A635" s="13"/>
      <c r="B635" s="72" t="str">
        <f t="shared" si="157"/>
        <v/>
      </c>
      <c r="C635" s="69" t="str">
        <f t="shared" si="163"/>
        <v/>
      </c>
      <c r="D635" s="73" t="str">
        <f t="shared" si="158"/>
        <v/>
      </c>
      <c r="E635" s="73" t="str">
        <f t="shared" si="159"/>
        <v/>
      </c>
      <c r="F635" s="73" t="str">
        <f t="shared" si="159"/>
        <v/>
      </c>
      <c r="G635" s="73" t="str">
        <f t="shared" si="160"/>
        <v/>
      </c>
      <c r="H635" s="73" t="str">
        <f>IF(M635=0,"",1+COUNTIF(会員コール!$A$1:$A$198,M635))</f>
        <v/>
      </c>
      <c r="I635" s="74"/>
      <c r="J635" s="74" t="str">
        <f t="shared" si="161"/>
        <v/>
      </c>
      <c r="K635" s="14"/>
      <c r="L635" s="15"/>
      <c r="M635">
        <f t="shared" si="162"/>
        <v>0</v>
      </c>
      <c r="N635"/>
      <c r="O635" s="1"/>
      <c r="P635" s="2"/>
    </row>
    <row r="636" spans="1:16">
      <c r="A636" s="13"/>
      <c r="B636" s="68" t="str">
        <f t="shared" si="157"/>
        <v/>
      </c>
      <c r="C636" s="69" t="str">
        <f t="shared" si="163"/>
        <v/>
      </c>
      <c r="D636" s="70" t="str">
        <f t="shared" si="158"/>
        <v/>
      </c>
      <c r="E636" s="70" t="str">
        <f t="shared" si="159"/>
        <v/>
      </c>
      <c r="F636" s="70" t="str">
        <f t="shared" si="159"/>
        <v/>
      </c>
      <c r="G636" s="70" t="str">
        <f t="shared" si="160"/>
        <v/>
      </c>
      <c r="H636" s="70" t="str">
        <f>IF(M636=0,"",1+COUNTIF(会員コール!$A$1:$A$198,M636))</f>
        <v/>
      </c>
      <c r="I636" s="71"/>
      <c r="J636" s="71" t="str">
        <f t="shared" si="161"/>
        <v/>
      </c>
      <c r="K636" s="14"/>
      <c r="L636" s="15"/>
      <c r="M636">
        <f t="shared" si="162"/>
        <v>0</v>
      </c>
      <c r="N636"/>
      <c r="O636" s="1"/>
      <c r="P636" s="2"/>
    </row>
    <row r="637" spans="1:16">
      <c r="A637" s="13"/>
      <c r="B637" s="72" t="str">
        <f t="shared" si="157"/>
        <v/>
      </c>
      <c r="C637" s="69" t="str">
        <f t="shared" si="163"/>
        <v/>
      </c>
      <c r="D637" s="73" t="str">
        <f t="shared" si="158"/>
        <v/>
      </c>
      <c r="E637" s="73" t="str">
        <f t="shared" si="159"/>
        <v/>
      </c>
      <c r="F637" s="73" t="str">
        <f t="shared" si="159"/>
        <v/>
      </c>
      <c r="G637" s="73" t="str">
        <f t="shared" si="160"/>
        <v/>
      </c>
      <c r="H637" s="73" t="str">
        <f>IF(M637=0,"",1+COUNTIF(会員コール!$A$1:$A$198,M637))</f>
        <v/>
      </c>
      <c r="I637" s="74"/>
      <c r="J637" s="74" t="str">
        <f t="shared" si="161"/>
        <v/>
      </c>
      <c r="K637" s="14"/>
      <c r="L637" s="15"/>
      <c r="M637">
        <f t="shared" si="162"/>
        <v>0</v>
      </c>
      <c r="N637"/>
      <c r="O637" s="1"/>
      <c r="P637" s="2"/>
    </row>
    <row r="638" spans="1:16">
      <c r="A638" s="13"/>
      <c r="B638" s="68" t="str">
        <f t="shared" si="157"/>
        <v/>
      </c>
      <c r="C638" s="69" t="str">
        <f t="shared" si="163"/>
        <v/>
      </c>
      <c r="D638" s="70" t="str">
        <f t="shared" si="158"/>
        <v/>
      </c>
      <c r="E638" s="70" t="str">
        <f t="shared" si="159"/>
        <v/>
      </c>
      <c r="F638" s="70" t="str">
        <f t="shared" si="159"/>
        <v/>
      </c>
      <c r="G638" s="70" t="str">
        <f t="shared" si="160"/>
        <v/>
      </c>
      <c r="H638" s="70" t="str">
        <f>IF(M638=0,"",1+COUNTIF(会員コール!$A$1:$A$198,M638))</f>
        <v/>
      </c>
      <c r="I638" s="71"/>
      <c r="J638" s="71" t="str">
        <f t="shared" si="161"/>
        <v/>
      </c>
      <c r="K638" s="14"/>
      <c r="L638" s="15"/>
      <c r="M638">
        <f t="shared" si="162"/>
        <v>0</v>
      </c>
      <c r="N638"/>
      <c r="O638" s="1"/>
      <c r="P638" s="2"/>
    </row>
    <row r="639" spans="1:16">
      <c r="A639" s="13">
        <v>30</v>
      </c>
      <c r="B639" s="72" t="str">
        <f t="shared" si="157"/>
        <v/>
      </c>
      <c r="C639" s="69" t="str">
        <f t="shared" si="163"/>
        <v/>
      </c>
      <c r="D639" s="73" t="str">
        <f t="shared" si="158"/>
        <v/>
      </c>
      <c r="E639" s="73" t="str">
        <f t="shared" si="159"/>
        <v/>
      </c>
      <c r="F639" s="73" t="str">
        <f t="shared" si="159"/>
        <v/>
      </c>
      <c r="G639" s="73" t="str">
        <f t="shared" si="160"/>
        <v/>
      </c>
      <c r="H639" s="73" t="str">
        <f>IF(M639=0,"",1+COUNTIF(会員コール!$A$1:$A$198,M639))</f>
        <v/>
      </c>
      <c r="I639" s="74"/>
      <c r="J639" s="74" t="str">
        <f t="shared" si="161"/>
        <v/>
      </c>
      <c r="K639" s="14"/>
      <c r="L639" s="15"/>
      <c r="M639">
        <f t="shared" si="162"/>
        <v>0</v>
      </c>
      <c r="N639"/>
      <c r="O639" s="1"/>
      <c r="P639" s="2"/>
    </row>
    <row r="640" spans="1:16">
      <c r="A640" s="13"/>
      <c r="B640" s="68" t="str">
        <f t="shared" si="157"/>
        <v/>
      </c>
      <c r="C640" s="69" t="str">
        <f t="shared" si="163"/>
        <v/>
      </c>
      <c r="D640" s="70" t="str">
        <f t="shared" si="158"/>
        <v/>
      </c>
      <c r="E640" s="70" t="str">
        <f t="shared" si="159"/>
        <v/>
      </c>
      <c r="F640" s="70" t="str">
        <f t="shared" si="159"/>
        <v/>
      </c>
      <c r="G640" s="70" t="str">
        <f t="shared" si="160"/>
        <v/>
      </c>
      <c r="H640" s="70" t="str">
        <f>IF(M640=0,"",1+COUNTIF(会員コール!$A$1:$A$198,M640))</f>
        <v/>
      </c>
      <c r="I640" s="71"/>
      <c r="J640" s="71" t="str">
        <f t="shared" si="161"/>
        <v/>
      </c>
      <c r="K640" s="14"/>
      <c r="L640" s="15"/>
      <c r="M640">
        <f t="shared" si="162"/>
        <v>0</v>
      </c>
      <c r="N640"/>
      <c r="O640" s="1"/>
      <c r="P640" s="2"/>
    </row>
    <row r="641" spans="1:16">
      <c r="A641" s="13"/>
      <c r="B641" s="72" t="str">
        <f t="shared" si="157"/>
        <v/>
      </c>
      <c r="C641" s="69" t="str">
        <f t="shared" si="163"/>
        <v/>
      </c>
      <c r="D641" s="73" t="str">
        <f t="shared" si="158"/>
        <v/>
      </c>
      <c r="E641" s="73" t="str">
        <f t="shared" si="159"/>
        <v/>
      </c>
      <c r="F641" s="73" t="str">
        <f t="shared" si="159"/>
        <v/>
      </c>
      <c r="G641" s="73" t="str">
        <f t="shared" si="160"/>
        <v/>
      </c>
      <c r="H641" s="73" t="str">
        <f>IF(M641=0,"",1+COUNTIF(会員コール!$A$1:$A$198,M641))</f>
        <v/>
      </c>
      <c r="I641" s="74"/>
      <c r="J641" s="74" t="str">
        <f t="shared" si="161"/>
        <v/>
      </c>
      <c r="K641" s="14"/>
      <c r="L641" s="15"/>
      <c r="M641">
        <f t="shared" si="162"/>
        <v>0</v>
      </c>
      <c r="N641"/>
      <c r="O641" s="1"/>
      <c r="P641" s="2"/>
    </row>
    <row r="642" spans="1:16">
      <c r="A642" s="13"/>
      <c r="B642" s="68" t="str">
        <f t="shared" si="157"/>
        <v/>
      </c>
      <c r="C642" s="69" t="str">
        <f t="shared" si="163"/>
        <v/>
      </c>
      <c r="D642" s="70" t="str">
        <f t="shared" si="158"/>
        <v/>
      </c>
      <c r="E642" s="70" t="str">
        <f t="shared" si="159"/>
        <v/>
      </c>
      <c r="F642" s="70" t="str">
        <f t="shared" si="159"/>
        <v/>
      </c>
      <c r="G642" s="70" t="str">
        <f t="shared" si="160"/>
        <v/>
      </c>
      <c r="H642" s="70" t="str">
        <f>IF(M642=0,"",1+COUNTIF(会員コール!$A$1:$A$198,M642))</f>
        <v/>
      </c>
      <c r="I642" s="71"/>
      <c r="J642" s="71" t="str">
        <f t="shared" si="161"/>
        <v/>
      </c>
      <c r="K642" s="14"/>
      <c r="L642" s="15"/>
      <c r="M642">
        <f t="shared" si="162"/>
        <v>0</v>
      </c>
      <c r="N642"/>
      <c r="O642" s="1"/>
      <c r="P642" s="2"/>
    </row>
    <row r="643" spans="1:16">
      <c r="A643" s="13"/>
      <c r="B643" s="72" t="str">
        <f t="shared" si="157"/>
        <v/>
      </c>
      <c r="C643" s="69" t="str">
        <f t="shared" si="163"/>
        <v/>
      </c>
      <c r="D643" s="73" t="str">
        <f t="shared" si="158"/>
        <v/>
      </c>
      <c r="E643" s="73" t="str">
        <f t="shared" si="159"/>
        <v/>
      </c>
      <c r="F643" s="73" t="str">
        <f t="shared" si="159"/>
        <v/>
      </c>
      <c r="G643" s="73" t="str">
        <f t="shared" si="160"/>
        <v/>
      </c>
      <c r="H643" s="73" t="str">
        <f>IF(M643=0,"",1+COUNTIF(会員コール!$A$1:$A$198,M643))</f>
        <v/>
      </c>
      <c r="I643" s="74"/>
      <c r="J643" s="74" t="str">
        <f t="shared" si="161"/>
        <v/>
      </c>
      <c r="K643" s="14"/>
      <c r="L643" s="15"/>
      <c r="M643">
        <f t="shared" si="162"/>
        <v>0</v>
      </c>
      <c r="N643"/>
      <c r="O643" s="1"/>
      <c r="P643" s="2"/>
    </row>
    <row r="644" spans="1:16">
      <c r="A644" s="13">
        <v>35</v>
      </c>
      <c r="B644" s="68" t="str">
        <f t="shared" si="157"/>
        <v/>
      </c>
      <c r="C644" s="69" t="str">
        <f t="shared" si="163"/>
        <v/>
      </c>
      <c r="D644" s="70" t="str">
        <f t="shared" si="158"/>
        <v/>
      </c>
      <c r="E644" s="70" t="str">
        <f t="shared" si="159"/>
        <v/>
      </c>
      <c r="F644" s="70" t="str">
        <f t="shared" si="159"/>
        <v/>
      </c>
      <c r="G644" s="70" t="str">
        <f t="shared" si="160"/>
        <v/>
      </c>
      <c r="H644" s="70" t="str">
        <f>IF(M644=0,"",1+COUNTIF(会員コール!$A$1:$A$198,M644))</f>
        <v/>
      </c>
      <c r="I644" s="71"/>
      <c r="J644" s="71" t="str">
        <f t="shared" si="161"/>
        <v/>
      </c>
      <c r="K644" s="14"/>
      <c r="L644" s="15"/>
      <c r="M644">
        <f t="shared" si="162"/>
        <v>0</v>
      </c>
      <c r="N644"/>
      <c r="O644" s="1"/>
      <c r="P644" s="2"/>
    </row>
    <row r="645" spans="1:16">
      <c r="A645" s="13"/>
      <c r="B645" s="72" t="str">
        <f t="shared" si="157"/>
        <v/>
      </c>
      <c r="C645" s="69" t="str">
        <f t="shared" si="163"/>
        <v/>
      </c>
      <c r="D645" s="73" t="str">
        <f t="shared" si="158"/>
        <v/>
      </c>
      <c r="E645" s="73" t="str">
        <f t="shared" si="159"/>
        <v/>
      </c>
      <c r="F645" s="73" t="str">
        <f t="shared" si="159"/>
        <v/>
      </c>
      <c r="G645" s="73" t="str">
        <f t="shared" si="160"/>
        <v/>
      </c>
      <c r="H645" s="73" t="str">
        <f>IF(M645=0,"",1+COUNTIF(会員コール!$A$1:$A$198,M645))</f>
        <v/>
      </c>
      <c r="I645" s="74"/>
      <c r="J645" s="74" t="str">
        <f t="shared" si="161"/>
        <v/>
      </c>
      <c r="K645" s="14"/>
      <c r="L645" s="15"/>
      <c r="M645">
        <f t="shared" si="162"/>
        <v>0</v>
      </c>
      <c r="N645"/>
      <c r="O645" s="1"/>
      <c r="P645" s="2"/>
    </row>
    <row r="646" spans="1:16">
      <c r="A646" s="13"/>
      <c r="B646" s="68" t="str">
        <f t="shared" si="157"/>
        <v/>
      </c>
      <c r="C646" s="69" t="str">
        <f t="shared" si="163"/>
        <v/>
      </c>
      <c r="D646" s="70" t="str">
        <f t="shared" si="158"/>
        <v/>
      </c>
      <c r="E646" s="70" t="str">
        <f t="shared" si="159"/>
        <v/>
      </c>
      <c r="F646" s="70" t="str">
        <f t="shared" si="159"/>
        <v/>
      </c>
      <c r="G646" s="70" t="str">
        <f t="shared" si="160"/>
        <v/>
      </c>
      <c r="H646" s="70" t="str">
        <f>IF(M646=0,"",1+COUNTIF(会員コール!$A$1:$A$198,M646))</f>
        <v/>
      </c>
      <c r="I646" s="71"/>
      <c r="J646" s="71" t="str">
        <f t="shared" si="161"/>
        <v/>
      </c>
      <c r="K646" s="14"/>
      <c r="L646" s="15"/>
      <c r="M646">
        <f t="shared" si="162"/>
        <v>0</v>
      </c>
      <c r="N646"/>
      <c r="O646" s="1"/>
      <c r="P646" s="2"/>
    </row>
    <row r="647" spans="1:16">
      <c r="A647" s="13"/>
      <c r="B647" s="72" t="str">
        <f t="shared" si="157"/>
        <v/>
      </c>
      <c r="C647" s="69" t="str">
        <f t="shared" si="163"/>
        <v/>
      </c>
      <c r="D647" s="73" t="str">
        <f t="shared" si="158"/>
        <v/>
      </c>
      <c r="E647" s="73" t="str">
        <f t="shared" si="159"/>
        <v/>
      </c>
      <c r="F647" s="73" t="str">
        <f t="shared" si="159"/>
        <v/>
      </c>
      <c r="G647" s="73" t="str">
        <f t="shared" si="160"/>
        <v/>
      </c>
      <c r="H647" s="73" t="str">
        <f>IF(M647=0,"",1+COUNTIF(会員コール!$A$1:$A$198,M647))</f>
        <v/>
      </c>
      <c r="I647" s="74"/>
      <c r="J647" s="74" t="str">
        <f t="shared" si="161"/>
        <v/>
      </c>
      <c r="K647" s="14"/>
      <c r="L647" s="15"/>
      <c r="M647">
        <f t="shared" si="162"/>
        <v>0</v>
      </c>
      <c r="N647"/>
      <c r="O647" s="1"/>
      <c r="P647" s="2"/>
    </row>
    <row r="648" spans="1:16">
      <c r="A648" s="13"/>
      <c r="B648" s="68" t="str">
        <f t="shared" si="157"/>
        <v/>
      </c>
      <c r="C648" s="69" t="str">
        <f t="shared" si="163"/>
        <v/>
      </c>
      <c r="D648" s="70" t="str">
        <f t="shared" si="158"/>
        <v/>
      </c>
      <c r="E648" s="70" t="str">
        <f t="shared" si="159"/>
        <v/>
      </c>
      <c r="F648" s="70" t="str">
        <f t="shared" si="159"/>
        <v/>
      </c>
      <c r="G648" s="70" t="str">
        <f t="shared" si="160"/>
        <v/>
      </c>
      <c r="H648" s="70" t="str">
        <f>IF(M648=0,"",1+COUNTIF(会員コール!$A$1:$A$198,M648))</f>
        <v/>
      </c>
      <c r="I648" s="71"/>
      <c r="J648" s="71" t="str">
        <f t="shared" si="161"/>
        <v/>
      </c>
      <c r="K648" s="14"/>
      <c r="L648" s="15"/>
      <c r="M648">
        <f t="shared" si="162"/>
        <v>0</v>
      </c>
      <c r="N648"/>
      <c r="O648" s="1"/>
      <c r="P648" s="2"/>
    </row>
    <row r="649" spans="1:16">
      <c r="A649" s="13">
        <v>40</v>
      </c>
      <c r="B649" s="72" t="str">
        <f t="shared" si="157"/>
        <v/>
      </c>
      <c r="C649" s="69" t="str">
        <f t="shared" si="163"/>
        <v/>
      </c>
      <c r="D649" s="73" t="str">
        <f t="shared" si="158"/>
        <v/>
      </c>
      <c r="E649" s="73" t="str">
        <f t="shared" si="159"/>
        <v/>
      </c>
      <c r="F649" s="73" t="str">
        <f t="shared" si="159"/>
        <v/>
      </c>
      <c r="G649" s="73" t="str">
        <f t="shared" si="160"/>
        <v/>
      </c>
      <c r="H649" s="73" t="str">
        <f>IF(M649=0,"",1+COUNTIF(会員コール!$A$1:$A$198,M649))</f>
        <v/>
      </c>
      <c r="I649" s="74"/>
      <c r="J649" s="74" t="str">
        <f t="shared" si="161"/>
        <v/>
      </c>
      <c r="K649" s="14"/>
      <c r="L649" s="15"/>
      <c r="M649">
        <f t="shared" si="162"/>
        <v>0</v>
      </c>
      <c r="N649"/>
      <c r="O649" s="1"/>
      <c r="P649" s="2"/>
    </row>
    <row r="650" spans="1:16">
      <c r="A650" s="13"/>
      <c r="B650" s="68" t="str">
        <f t="shared" si="157"/>
        <v/>
      </c>
      <c r="C650" s="69" t="str">
        <f t="shared" si="163"/>
        <v/>
      </c>
      <c r="D650" s="70" t="str">
        <f t="shared" si="158"/>
        <v/>
      </c>
      <c r="E650" s="70" t="str">
        <f t="shared" si="159"/>
        <v/>
      </c>
      <c r="F650" s="70" t="str">
        <f t="shared" si="159"/>
        <v/>
      </c>
      <c r="G650" s="70" t="str">
        <f t="shared" si="160"/>
        <v/>
      </c>
      <c r="H650" s="70" t="str">
        <f>IF(M650=0,"",1+COUNTIF(会員コール!$A$1:$A$198,M650))</f>
        <v/>
      </c>
      <c r="I650" s="71"/>
      <c r="J650" s="71" t="str">
        <f t="shared" si="161"/>
        <v/>
      </c>
      <c r="K650" s="14"/>
      <c r="L650" s="15"/>
      <c r="M650">
        <f t="shared" si="162"/>
        <v>0</v>
      </c>
      <c r="N650"/>
      <c r="O650" s="1"/>
      <c r="P650" s="2"/>
    </row>
    <row r="651" spans="1:16">
      <c r="A651" s="13"/>
      <c r="B651" s="68" t="str">
        <f t="shared" si="157"/>
        <v/>
      </c>
      <c r="C651" s="69" t="str">
        <f t="shared" si="163"/>
        <v/>
      </c>
      <c r="D651" s="70" t="str">
        <f t="shared" si="158"/>
        <v/>
      </c>
      <c r="E651" s="70" t="str">
        <f t="shared" si="159"/>
        <v/>
      </c>
      <c r="F651" s="70" t="str">
        <f t="shared" si="159"/>
        <v/>
      </c>
      <c r="G651" s="70" t="str">
        <f t="shared" si="160"/>
        <v/>
      </c>
      <c r="H651" s="70" t="str">
        <f>IF(M651=0,"",1+COUNTIF(会員コール!$A$1:$A$198,M651))</f>
        <v/>
      </c>
      <c r="I651" s="71"/>
      <c r="J651" s="71" t="str">
        <f t="shared" si="161"/>
        <v/>
      </c>
      <c r="K651" s="14"/>
      <c r="L651" s="15"/>
      <c r="M651">
        <f t="shared" si="162"/>
        <v>0</v>
      </c>
      <c r="N651"/>
      <c r="O651" s="1"/>
      <c r="P651" s="2"/>
    </row>
    <row r="652" spans="1:16">
      <c r="A652" s="13"/>
      <c r="B652" s="72" t="str">
        <f t="shared" si="157"/>
        <v/>
      </c>
      <c r="C652" s="69" t="str">
        <f t="shared" si="163"/>
        <v/>
      </c>
      <c r="D652" s="73" t="str">
        <f t="shared" si="158"/>
        <v/>
      </c>
      <c r="E652" s="73" t="str">
        <f t="shared" si="159"/>
        <v/>
      </c>
      <c r="F652" s="73" t="str">
        <f t="shared" si="159"/>
        <v/>
      </c>
      <c r="G652" s="73" t="str">
        <f t="shared" si="160"/>
        <v/>
      </c>
      <c r="H652" s="73" t="str">
        <f>IF(M652=0,"",1+COUNTIF(会員コール!$A$1:$A$198,M652))</f>
        <v/>
      </c>
      <c r="I652" s="74"/>
      <c r="J652" s="74" t="str">
        <f t="shared" si="161"/>
        <v/>
      </c>
      <c r="K652" s="14"/>
      <c r="L652" s="15"/>
      <c r="M652">
        <f t="shared" si="162"/>
        <v>0</v>
      </c>
      <c r="N652"/>
      <c r="O652" s="1"/>
      <c r="P652" s="2"/>
    </row>
    <row r="653" spans="1:16">
      <c r="A653" s="13"/>
      <c r="B653" s="68" t="str">
        <f t="shared" si="157"/>
        <v/>
      </c>
      <c r="C653" s="69" t="str">
        <f t="shared" si="163"/>
        <v/>
      </c>
      <c r="D653" s="70" t="str">
        <f t="shared" si="158"/>
        <v/>
      </c>
      <c r="E653" s="70" t="str">
        <f t="shared" si="159"/>
        <v/>
      </c>
      <c r="F653" s="70" t="str">
        <f t="shared" si="159"/>
        <v/>
      </c>
      <c r="G653" s="70" t="str">
        <f t="shared" si="160"/>
        <v/>
      </c>
      <c r="H653" s="70" t="str">
        <f>IF(M653=0,"",1+COUNTIF(会員コール!$A$1:$A$198,M653))</f>
        <v/>
      </c>
      <c r="I653" s="71"/>
      <c r="J653" s="71" t="str">
        <f t="shared" si="161"/>
        <v/>
      </c>
      <c r="K653" s="14"/>
      <c r="L653" s="15"/>
      <c r="M653">
        <f t="shared" si="162"/>
        <v>0</v>
      </c>
      <c r="N653"/>
      <c r="O653" s="1"/>
      <c r="P653" s="2"/>
    </row>
    <row r="654" spans="1:16">
      <c r="A654" s="13">
        <v>45</v>
      </c>
      <c r="B654" s="72" t="str">
        <f t="shared" si="157"/>
        <v/>
      </c>
      <c r="C654" s="69" t="str">
        <f t="shared" si="163"/>
        <v/>
      </c>
      <c r="D654" s="73" t="str">
        <f t="shared" si="158"/>
        <v/>
      </c>
      <c r="E654" s="73" t="str">
        <f t="shared" si="159"/>
        <v/>
      </c>
      <c r="F654" s="73" t="str">
        <f t="shared" si="159"/>
        <v/>
      </c>
      <c r="G654" s="73" t="str">
        <f t="shared" si="160"/>
        <v/>
      </c>
      <c r="H654" s="73" t="str">
        <f>IF(M654=0,"",1+COUNTIF(会員コール!$A$1:$A$198,M654))</f>
        <v/>
      </c>
      <c r="I654" s="74"/>
      <c r="J654" s="74" t="str">
        <f t="shared" si="161"/>
        <v/>
      </c>
      <c r="K654" s="14"/>
      <c r="L654" s="15"/>
      <c r="M654">
        <f t="shared" si="162"/>
        <v>0</v>
      </c>
      <c r="N654"/>
      <c r="O654" s="1"/>
      <c r="P654" s="2"/>
    </row>
    <row r="655" spans="1:16">
      <c r="A655" s="13"/>
      <c r="B655" s="68" t="str">
        <f t="shared" si="157"/>
        <v/>
      </c>
      <c r="C655" s="69" t="str">
        <f t="shared" si="163"/>
        <v/>
      </c>
      <c r="D655" s="70" t="str">
        <f t="shared" si="158"/>
        <v/>
      </c>
      <c r="E655" s="70" t="str">
        <f t="shared" si="159"/>
        <v/>
      </c>
      <c r="F655" s="70" t="str">
        <f t="shared" si="159"/>
        <v/>
      </c>
      <c r="G655" s="70" t="str">
        <f t="shared" si="160"/>
        <v/>
      </c>
      <c r="H655" s="70" t="str">
        <f>IF(M655=0,"",1+COUNTIF(会員コール!$A$1:$A$198,M655))</f>
        <v/>
      </c>
      <c r="I655" s="71"/>
      <c r="J655" s="71" t="str">
        <f t="shared" si="161"/>
        <v/>
      </c>
      <c r="K655" s="14"/>
      <c r="L655" s="15"/>
      <c r="M655">
        <f t="shared" si="162"/>
        <v>0</v>
      </c>
      <c r="N655"/>
      <c r="O655" s="1"/>
      <c r="P655" s="2"/>
    </row>
    <row r="656" spans="1:16">
      <c r="A656" s="13"/>
      <c r="B656" s="72" t="str">
        <f t="shared" si="157"/>
        <v/>
      </c>
      <c r="C656" s="69" t="str">
        <f t="shared" si="163"/>
        <v/>
      </c>
      <c r="D656" s="73" t="str">
        <f t="shared" si="158"/>
        <v/>
      </c>
      <c r="E656" s="73" t="str">
        <f t="shared" si="159"/>
        <v/>
      </c>
      <c r="F656" s="73" t="str">
        <f t="shared" si="159"/>
        <v/>
      </c>
      <c r="G656" s="73" t="str">
        <f t="shared" si="160"/>
        <v/>
      </c>
      <c r="H656" s="73" t="str">
        <f>IF(M656=0,"",1+COUNTIF(会員コール!$A$1:$A$198,M656))</f>
        <v/>
      </c>
      <c r="I656" s="74"/>
      <c r="J656" s="74" t="str">
        <f t="shared" si="161"/>
        <v/>
      </c>
      <c r="K656" s="14"/>
      <c r="L656" s="15"/>
      <c r="M656">
        <f t="shared" si="162"/>
        <v>0</v>
      </c>
      <c r="N656"/>
      <c r="O656" s="1"/>
      <c r="P656" s="2"/>
    </row>
    <row r="657" spans="1:20">
      <c r="A657" s="13"/>
      <c r="B657" s="68" t="str">
        <f t="shared" si="157"/>
        <v/>
      </c>
      <c r="C657" s="69" t="str">
        <f t="shared" si="163"/>
        <v/>
      </c>
      <c r="D657" s="70" t="str">
        <f t="shared" si="158"/>
        <v/>
      </c>
      <c r="E657" s="70" t="str">
        <f t="shared" si="159"/>
        <v/>
      </c>
      <c r="F657" s="70" t="str">
        <f t="shared" si="159"/>
        <v/>
      </c>
      <c r="G657" s="70" t="str">
        <f t="shared" si="160"/>
        <v/>
      </c>
      <c r="H657" s="70" t="str">
        <f>IF(M657=0,"",1+COUNTIF(会員コール!$A$1:$A$198,M657))</f>
        <v/>
      </c>
      <c r="I657" s="71"/>
      <c r="J657" s="71" t="str">
        <f t="shared" si="161"/>
        <v/>
      </c>
      <c r="K657" s="14"/>
      <c r="L657" s="15"/>
      <c r="M657">
        <f t="shared" si="162"/>
        <v>0</v>
      </c>
      <c r="N657"/>
      <c r="O657" s="1"/>
      <c r="P657" s="2"/>
    </row>
    <row r="658" spans="1:20">
      <c r="A658" s="13"/>
      <c r="B658" s="68" t="str">
        <f t="shared" si="157"/>
        <v/>
      </c>
      <c r="C658" s="69" t="str">
        <f t="shared" si="163"/>
        <v/>
      </c>
      <c r="D658" s="70" t="str">
        <f t="shared" si="158"/>
        <v/>
      </c>
      <c r="E658" s="70" t="str">
        <f t="shared" si="159"/>
        <v/>
      </c>
      <c r="F658" s="70" t="str">
        <f t="shared" si="159"/>
        <v/>
      </c>
      <c r="G658" s="70" t="str">
        <f t="shared" si="160"/>
        <v/>
      </c>
      <c r="H658" s="70" t="str">
        <f>IF(M658=0,"",1+COUNTIF(会員コール!$A$1:$A$198,M658))</f>
        <v/>
      </c>
      <c r="I658" s="71"/>
      <c r="J658" s="71" t="str">
        <f t="shared" si="161"/>
        <v/>
      </c>
      <c r="K658" s="14"/>
      <c r="L658" s="15"/>
      <c r="M658">
        <f t="shared" si="162"/>
        <v>0</v>
      </c>
      <c r="N658"/>
      <c r="O658" s="1"/>
      <c r="P658" s="2"/>
    </row>
    <row r="659" spans="1:20">
      <c r="A659" s="13">
        <v>50</v>
      </c>
      <c r="B659" s="75" t="str">
        <f t="shared" si="157"/>
        <v/>
      </c>
      <c r="C659" s="76" t="str">
        <f>IF(P659="","",LEFT(P659,6))</f>
        <v/>
      </c>
      <c r="D659" s="77" t="str">
        <f t="shared" si="158"/>
        <v/>
      </c>
      <c r="E659" s="77" t="str">
        <f t="shared" si="159"/>
        <v/>
      </c>
      <c r="F659" s="77" t="str">
        <f t="shared" si="159"/>
        <v/>
      </c>
      <c r="G659" s="77" t="str">
        <f t="shared" si="160"/>
        <v/>
      </c>
      <c r="H659" s="77" t="str">
        <f>IF(M659=0,"",1+COUNTIF(会員コール!$A$1:$A$198,M659))</f>
        <v/>
      </c>
      <c r="I659" s="78"/>
      <c r="J659" s="78" t="str">
        <f t="shared" si="161"/>
        <v/>
      </c>
      <c r="K659" s="14"/>
      <c r="L659" s="15"/>
      <c r="M659">
        <f t="shared" si="162"/>
        <v>0</v>
      </c>
      <c r="N659"/>
      <c r="O659" s="1"/>
      <c r="P659" s="2"/>
    </row>
    <row r="660" spans="1:20">
      <c r="A660" s="13"/>
      <c r="B660" s="166" t="s">
        <v>7</v>
      </c>
      <c r="C660" s="167"/>
      <c r="D660" s="24">
        <f>50-COUNTBLANK(D610:D659)</f>
        <v>0</v>
      </c>
      <c r="E660" s="20"/>
      <c r="F660" s="21" t="s">
        <v>7</v>
      </c>
      <c r="G660" s="19"/>
      <c r="H660" s="25">
        <f>SUM(H610:H659)</f>
        <v>0</v>
      </c>
      <c r="I660" s="22"/>
      <c r="J660" s="22"/>
      <c r="K660" s="14"/>
      <c r="L660" s="15"/>
      <c r="N660"/>
      <c r="O660" s="1"/>
      <c r="P660" s="2"/>
    </row>
    <row r="661" spans="1:20" ht="14.25">
      <c r="A661" s="8"/>
      <c r="B661" s="168" t="s">
        <v>9</v>
      </c>
      <c r="C661" s="168"/>
      <c r="D661" s="168"/>
      <c r="E661" s="62" t="s">
        <v>135</v>
      </c>
      <c r="F661" s="50">
        <f>基本データ入力!$B$6</f>
        <v>2016</v>
      </c>
      <c r="G661" s="169" t="str">
        <f>基本データ入力!$B$4</f>
        <v>第13回　JARL横須賀ｸﾗﾌﾞﾏﾗｿﾝｺﾝﾃｽﾄ</v>
      </c>
      <c r="H661" s="169"/>
      <c r="I661" s="169"/>
      <c r="J661" s="169"/>
      <c r="K661" s="10"/>
      <c r="L661" s="8"/>
      <c r="M661" s="8"/>
      <c r="N661" s="9"/>
      <c r="O661" s="8"/>
      <c r="P661" s="8"/>
      <c r="Q661" s="8"/>
      <c r="R661" s="8"/>
      <c r="S661" s="8"/>
      <c r="T661" s="8"/>
    </row>
    <row r="662" spans="1:20">
      <c r="A662" s="8"/>
      <c r="B662" s="170" t="s">
        <v>10</v>
      </c>
      <c r="C662" s="170"/>
      <c r="D662" s="47" t="str">
        <f>基本データ入力!$B$8</f>
        <v>JA1QRZ</v>
      </c>
      <c r="E662" s="52" t="s">
        <v>136</v>
      </c>
      <c r="F662" s="47" t="s">
        <v>288</v>
      </c>
      <c r="G662" s="171" t="s">
        <v>137</v>
      </c>
      <c r="H662" s="171"/>
      <c r="I662" s="171"/>
      <c r="J662" s="53" t="s">
        <v>393</v>
      </c>
      <c r="K662" s="10"/>
      <c r="L662" s="8"/>
      <c r="M662" s="8"/>
      <c r="N662" s="9"/>
      <c r="O662" s="8"/>
      <c r="P662" s="8"/>
      <c r="Q662" s="8"/>
      <c r="R662" s="8"/>
      <c r="S662" s="8"/>
      <c r="T662" s="8"/>
    </row>
    <row r="663" spans="1:20">
      <c r="B663" s="88" t="s">
        <v>11</v>
      </c>
      <c r="C663" s="91" t="s">
        <v>411</v>
      </c>
      <c r="D663" s="88" t="s">
        <v>12</v>
      </c>
      <c r="E663" s="172" t="s">
        <v>13</v>
      </c>
      <c r="F663" s="172"/>
      <c r="G663" s="88" t="s">
        <v>14</v>
      </c>
      <c r="H663" s="17" t="s">
        <v>15</v>
      </c>
      <c r="I663" s="88" t="s">
        <v>16</v>
      </c>
      <c r="J663" s="88" t="s">
        <v>17</v>
      </c>
      <c r="L663" s="173" t="s">
        <v>134</v>
      </c>
      <c r="M663" s="174"/>
      <c r="N663" s="165" t="s">
        <v>31</v>
      </c>
      <c r="O663" s="165"/>
      <c r="P663" s="165"/>
      <c r="Q663" s="165"/>
      <c r="R663" s="165"/>
      <c r="S663" s="165"/>
      <c r="T663" s="165"/>
    </row>
    <row r="664" spans="1:20">
      <c r="B664" s="88" t="s">
        <v>8</v>
      </c>
      <c r="C664" s="91" t="s">
        <v>412</v>
      </c>
      <c r="D664" s="88" t="s">
        <v>0</v>
      </c>
      <c r="E664" s="88" t="s">
        <v>1</v>
      </c>
      <c r="F664" s="88" t="s">
        <v>2</v>
      </c>
      <c r="G664" s="88" t="s">
        <v>3</v>
      </c>
      <c r="H664" s="17" t="s">
        <v>4</v>
      </c>
      <c r="I664" s="88" t="s">
        <v>5</v>
      </c>
      <c r="J664" s="88" t="s">
        <v>6</v>
      </c>
      <c r="K664" s="4"/>
      <c r="L664" s="175"/>
      <c r="M664" s="176"/>
      <c r="N664" s="89" t="s">
        <v>33</v>
      </c>
      <c r="O664" s="89" t="s">
        <v>34</v>
      </c>
      <c r="P664" s="89" t="s">
        <v>35</v>
      </c>
      <c r="Q664" s="89" t="s">
        <v>36</v>
      </c>
      <c r="R664" s="89" t="s">
        <v>37</v>
      </c>
      <c r="S664" s="89" t="s">
        <v>38</v>
      </c>
      <c r="T664" s="89" t="s">
        <v>39</v>
      </c>
    </row>
    <row r="665" spans="1:20">
      <c r="A665" s="13">
        <v>1</v>
      </c>
      <c r="B665" s="64" t="str">
        <f t="shared" ref="B665:B714" si="164">IF(O665="","",O665)</f>
        <v/>
      </c>
      <c r="C665" s="65" t="str">
        <f>IF(P665="","",LEFT(P665,6))</f>
        <v/>
      </c>
      <c r="D665" s="66" t="str">
        <f t="shared" ref="D665:D714" si="165">IF(N665="","",N665)</f>
        <v/>
      </c>
      <c r="E665" s="66" t="str">
        <f t="shared" ref="E665:F714" si="166">IF(Q665="","",Q665)</f>
        <v/>
      </c>
      <c r="F665" s="66" t="str">
        <f t="shared" si="166"/>
        <v/>
      </c>
      <c r="G665" s="66" t="str">
        <f t="shared" ref="G665:G714" si="167">IF(H665="","",IF(H665=1,"","M"))</f>
        <v/>
      </c>
      <c r="H665" s="66" t="str">
        <f>IF(M665=0,"",1+COUNTIF(会員コール!$A$1:$A$198,M665))</f>
        <v/>
      </c>
      <c r="I665" s="67"/>
      <c r="J665" s="67" t="str">
        <f t="shared" ref="J665:J714" si="168">IF(T665="","",T665)</f>
        <v/>
      </c>
      <c r="K665" s="14"/>
      <c r="L665" s="49"/>
      <c r="M665">
        <f t="shared" ref="M665:M714" si="169">IF(MID(N665,6,1)="/",LEFT(N665,5),IF(MID(N665,7,1)="/",LEFT(N665,6),N665))</f>
        <v>0</v>
      </c>
      <c r="N665"/>
      <c r="O665" s="1"/>
      <c r="P665" s="2"/>
    </row>
    <row r="666" spans="1:20">
      <c r="A666" s="13"/>
      <c r="B666" s="68" t="str">
        <f t="shared" si="164"/>
        <v/>
      </c>
      <c r="C666" s="69" t="str">
        <f>IF(P666="","",LEFT(P666,6))</f>
        <v/>
      </c>
      <c r="D666" s="70" t="str">
        <f t="shared" si="165"/>
        <v/>
      </c>
      <c r="E666" s="70" t="str">
        <f t="shared" si="166"/>
        <v/>
      </c>
      <c r="F666" s="70" t="str">
        <f t="shared" si="166"/>
        <v/>
      </c>
      <c r="G666" s="70" t="str">
        <f t="shared" si="167"/>
        <v/>
      </c>
      <c r="H666" s="70" t="str">
        <f>IF(M666=0,"",1+COUNTIF(会員コール!$A$1:$A$198,M666))</f>
        <v/>
      </c>
      <c r="I666" s="71"/>
      <c r="J666" s="71" t="str">
        <f t="shared" si="168"/>
        <v/>
      </c>
      <c r="K666" s="14"/>
      <c r="L666" s="49"/>
      <c r="M666">
        <f t="shared" si="169"/>
        <v>0</v>
      </c>
      <c r="N666"/>
      <c r="O666" s="1"/>
      <c r="P666" s="2"/>
    </row>
    <row r="667" spans="1:20">
      <c r="A667" s="13"/>
      <c r="B667" s="68" t="str">
        <f t="shared" si="164"/>
        <v/>
      </c>
      <c r="C667" s="69" t="str">
        <f t="shared" ref="C667:C713" si="170">IF(P667="","",LEFT(P667,6))</f>
        <v/>
      </c>
      <c r="D667" s="70" t="str">
        <f t="shared" si="165"/>
        <v/>
      </c>
      <c r="E667" s="70" t="str">
        <f t="shared" si="166"/>
        <v/>
      </c>
      <c r="F667" s="70" t="str">
        <f t="shared" si="166"/>
        <v/>
      </c>
      <c r="G667" s="70" t="str">
        <f t="shared" si="167"/>
        <v/>
      </c>
      <c r="H667" s="70" t="str">
        <f>IF(M667=0,"",1+COUNTIF(会員コール!$A$1:$A$198,M667))</f>
        <v/>
      </c>
      <c r="I667" s="71"/>
      <c r="J667" s="71" t="str">
        <f t="shared" si="168"/>
        <v/>
      </c>
      <c r="K667" s="14"/>
      <c r="L667" s="49"/>
      <c r="M667">
        <f t="shared" si="169"/>
        <v>0</v>
      </c>
      <c r="N667"/>
      <c r="O667" s="1"/>
      <c r="P667" s="2"/>
    </row>
    <row r="668" spans="1:20">
      <c r="A668" s="13"/>
      <c r="B668" s="68" t="str">
        <f t="shared" si="164"/>
        <v/>
      </c>
      <c r="C668" s="69" t="str">
        <f t="shared" si="170"/>
        <v/>
      </c>
      <c r="D668" s="70" t="str">
        <f t="shared" si="165"/>
        <v/>
      </c>
      <c r="E668" s="70" t="str">
        <f t="shared" si="166"/>
        <v/>
      </c>
      <c r="F668" s="70" t="str">
        <f t="shared" si="166"/>
        <v/>
      </c>
      <c r="G668" s="70" t="str">
        <f t="shared" si="167"/>
        <v/>
      </c>
      <c r="H668" s="70" t="str">
        <f>IF(M668=0,"",1+COUNTIF(会員コール!$A$1:$A$198,M668))</f>
        <v/>
      </c>
      <c r="I668" s="71"/>
      <c r="J668" s="71" t="str">
        <f t="shared" si="168"/>
        <v/>
      </c>
      <c r="K668" s="14"/>
      <c r="L668" s="49"/>
      <c r="M668">
        <f t="shared" si="169"/>
        <v>0</v>
      </c>
      <c r="N668"/>
      <c r="O668" s="1"/>
      <c r="P668" s="2"/>
    </row>
    <row r="669" spans="1:20">
      <c r="A669" s="13">
        <v>5</v>
      </c>
      <c r="B669" s="68" t="str">
        <f t="shared" si="164"/>
        <v/>
      </c>
      <c r="C669" s="69" t="str">
        <f t="shared" si="170"/>
        <v/>
      </c>
      <c r="D669" s="70" t="str">
        <f t="shared" si="165"/>
        <v/>
      </c>
      <c r="E669" s="70" t="str">
        <f t="shared" si="166"/>
        <v/>
      </c>
      <c r="F669" s="70" t="str">
        <f t="shared" si="166"/>
        <v/>
      </c>
      <c r="G669" s="70" t="str">
        <f t="shared" si="167"/>
        <v/>
      </c>
      <c r="H669" s="70" t="str">
        <f>IF(M669=0,"",1+COUNTIF(会員コール!$A$1:$A$198,M669))</f>
        <v/>
      </c>
      <c r="I669" s="71"/>
      <c r="J669" s="71" t="str">
        <f t="shared" si="168"/>
        <v/>
      </c>
      <c r="K669" s="14"/>
      <c r="L669" s="49"/>
      <c r="M669">
        <f t="shared" si="169"/>
        <v>0</v>
      </c>
      <c r="N669"/>
      <c r="O669" s="1"/>
      <c r="P669" s="2"/>
    </row>
    <row r="670" spans="1:20">
      <c r="A670" s="13"/>
      <c r="B670" s="68" t="str">
        <f t="shared" si="164"/>
        <v/>
      </c>
      <c r="C670" s="69" t="str">
        <f t="shared" si="170"/>
        <v/>
      </c>
      <c r="D670" s="70" t="str">
        <f t="shared" si="165"/>
        <v/>
      </c>
      <c r="E670" s="70" t="str">
        <f t="shared" si="166"/>
        <v/>
      </c>
      <c r="F670" s="70" t="str">
        <f t="shared" si="166"/>
        <v/>
      </c>
      <c r="G670" s="70" t="str">
        <f t="shared" si="167"/>
        <v/>
      </c>
      <c r="H670" s="70" t="str">
        <f>IF(M670=0,"",1+COUNTIF(会員コール!$A$1:$A$198,M670))</f>
        <v/>
      </c>
      <c r="I670" s="71"/>
      <c r="J670" s="71" t="str">
        <f t="shared" si="168"/>
        <v/>
      </c>
      <c r="K670" s="14"/>
      <c r="L670" s="49"/>
      <c r="M670">
        <f t="shared" si="169"/>
        <v>0</v>
      </c>
      <c r="N670"/>
      <c r="O670" s="1"/>
      <c r="P670" s="2"/>
    </row>
    <row r="671" spans="1:20">
      <c r="A671" s="13"/>
      <c r="B671" s="68" t="str">
        <f t="shared" si="164"/>
        <v/>
      </c>
      <c r="C671" s="69" t="str">
        <f t="shared" si="170"/>
        <v/>
      </c>
      <c r="D671" s="70" t="str">
        <f t="shared" si="165"/>
        <v/>
      </c>
      <c r="E671" s="70" t="str">
        <f t="shared" si="166"/>
        <v/>
      </c>
      <c r="F671" s="70" t="str">
        <f t="shared" si="166"/>
        <v/>
      </c>
      <c r="G671" s="70" t="str">
        <f t="shared" si="167"/>
        <v/>
      </c>
      <c r="H671" s="70" t="str">
        <f>IF(M671=0,"",1+COUNTIF(会員コール!$A$1:$A$198,M671))</f>
        <v/>
      </c>
      <c r="I671" s="71"/>
      <c r="J671" s="71" t="str">
        <f t="shared" si="168"/>
        <v/>
      </c>
      <c r="K671" s="14"/>
      <c r="L671" s="49"/>
      <c r="M671">
        <f t="shared" si="169"/>
        <v>0</v>
      </c>
      <c r="N671"/>
      <c r="O671" s="1"/>
      <c r="P671" s="2"/>
    </row>
    <row r="672" spans="1:20">
      <c r="A672" s="13"/>
      <c r="B672" s="68" t="str">
        <f t="shared" si="164"/>
        <v/>
      </c>
      <c r="C672" s="69" t="str">
        <f t="shared" si="170"/>
        <v/>
      </c>
      <c r="D672" s="70" t="str">
        <f t="shared" si="165"/>
        <v/>
      </c>
      <c r="E672" s="70" t="str">
        <f t="shared" si="166"/>
        <v/>
      </c>
      <c r="F672" s="70" t="str">
        <f t="shared" si="166"/>
        <v/>
      </c>
      <c r="G672" s="70" t="str">
        <f t="shared" si="167"/>
        <v/>
      </c>
      <c r="H672" s="70" t="str">
        <f>IF(M672=0,"",1+COUNTIF(会員コール!$A$1:$A$198,M672))</f>
        <v/>
      </c>
      <c r="I672" s="71"/>
      <c r="J672" s="71" t="str">
        <f t="shared" si="168"/>
        <v/>
      </c>
      <c r="K672" s="14"/>
      <c r="L672" s="49"/>
      <c r="M672">
        <f t="shared" si="169"/>
        <v>0</v>
      </c>
      <c r="N672"/>
      <c r="O672" s="1"/>
      <c r="P672" s="2"/>
    </row>
    <row r="673" spans="1:16">
      <c r="A673" s="13"/>
      <c r="B673" s="68" t="str">
        <f t="shared" si="164"/>
        <v/>
      </c>
      <c r="C673" s="69" t="str">
        <f t="shared" si="170"/>
        <v/>
      </c>
      <c r="D673" s="70" t="str">
        <f t="shared" si="165"/>
        <v/>
      </c>
      <c r="E673" s="70" t="str">
        <f t="shared" si="166"/>
        <v/>
      </c>
      <c r="F673" s="70" t="str">
        <f t="shared" si="166"/>
        <v/>
      </c>
      <c r="G673" s="70" t="str">
        <f t="shared" si="167"/>
        <v/>
      </c>
      <c r="H673" s="70" t="str">
        <f>IF(M673=0,"",1+COUNTIF(会員コール!$A$1:$A$198,M673))</f>
        <v/>
      </c>
      <c r="I673" s="71"/>
      <c r="J673" s="71" t="str">
        <f t="shared" si="168"/>
        <v/>
      </c>
      <c r="K673" s="14"/>
      <c r="L673" s="49"/>
      <c r="M673">
        <f t="shared" si="169"/>
        <v>0</v>
      </c>
      <c r="N673"/>
      <c r="O673" s="1"/>
      <c r="P673" s="2"/>
    </row>
    <row r="674" spans="1:16">
      <c r="A674" s="13">
        <v>10</v>
      </c>
      <c r="B674" s="68" t="str">
        <f t="shared" si="164"/>
        <v/>
      </c>
      <c r="C674" s="69" t="str">
        <f t="shared" si="170"/>
        <v/>
      </c>
      <c r="D674" s="70" t="str">
        <f t="shared" si="165"/>
        <v/>
      </c>
      <c r="E674" s="70" t="str">
        <f t="shared" si="166"/>
        <v/>
      </c>
      <c r="F674" s="70" t="str">
        <f t="shared" si="166"/>
        <v/>
      </c>
      <c r="G674" s="70" t="str">
        <f t="shared" si="167"/>
        <v/>
      </c>
      <c r="H674" s="70" t="str">
        <f>IF(M674=0,"",1+COUNTIF(会員コール!$A$1:$A$198,M674))</f>
        <v/>
      </c>
      <c r="I674" s="71"/>
      <c r="J674" s="71" t="str">
        <f t="shared" si="168"/>
        <v/>
      </c>
      <c r="K674" s="14"/>
      <c r="L674" s="49"/>
      <c r="M674">
        <f t="shared" si="169"/>
        <v>0</v>
      </c>
      <c r="N674"/>
      <c r="O674" s="1"/>
      <c r="P674" s="2"/>
    </row>
    <row r="675" spans="1:16">
      <c r="A675" s="13"/>
      <c r="B675" s="68" t="str">
        <f t="shared" si="164"/>
        <v/>
      </c>
      <c r="C675" s="69" t="str">
        <f t="shared" si="170"/>
        <v/>
      </c>
      <c r="D675" s="70" t="str">
        <f t="shared" si="165"/>
        <v/>
      </c>
      <c r="E675" s="70" t="str">
        <f t="shared" si="166"/>
        <v/>
      </c>
      <c r="F675" s="70" t="str">
        <f t="shared" si="166"/>
        <v/>
      </c>
      <c r="G675" s="70" t="str">
        <f t="shared" si="167"/>
        <v/>
      </c>
      <c r="H675" s="70" t="str">
        <f>IF(M675=0,"",1+COUNTIF(会員コール!$A$1:$A$198,M675))</f>
        <v/>
      </c>
      <c r="I675" s="71"/>
      <c r="J675" s="71" t="str">
        <f t="shared" si="168"/>
        <v/>
      </c>
      <c r="K675" s="14"/>
      <c r="L675" s="49"/>
      <c r="M675">
        <f t="shared" si="169"/>
        <v>0</v>
      </c>
      <c r="N675"/>
      <c r="O675" s="1"/>
      <c r="P675" s="2"/>
    </row>
    <row r="676" spans="1:16">
      <c r="A676" s="13"/>
      <c r="B676" s="68" t="str">
        <f t="shared" si="164"/>
        <v/>
      </c>
      <c r="C676" s="69" t="str">
        <f t="shared" si="170"/>
        <v/>
      </c>
      <c r="D676" s="70" t="str">
        <f t="shared" si="165"/>
        <v/>
      </c>
      <c r="E676" s="70" t="str">
        <f t="shared" si="166"/>
        <v/>
      </c>
      <c r="F676" s="70" t="str">
        <f t="shared" si="166"/>
        <v/>
      </c>
      <c r="G676" s="70" t="str">
        <f t="shared" si="167"/>
        <v/>
      </c>
      <c r="H676" s="70" t="str">
        <f>IF(M676=0,"",1+COUNTIF(会員コール!$A$1:$A$198,M676))</f>
        <v/>
      </c>
      <c r="I676" s="71"/>
      <c r="J676" s="71" t="str">
        <f t="shared" si="168"/>
        <v/>
      </c>
      <c r="K676" s="14"/>
      <c r="L676" s="49"/>
      <c r="M676">
        <f t="shared" si="169"/>
        <v>0</v>
      </c>
      <c r="N676"/>
      <c r="O676" s="1"/>
      <c r="P676" s="2"/>
    </row>
    <row r="677" spans="1:16">
      <c r="A677" s="13"/>
      <c r="B677" s="68" t="str">
        <f t="shared" si="164"/>
        <v/>
      </c>
      <c r="C677" s="69" t="str">
        <f t="shared" si="170"/>
        <v/>
      </c>
      <c r="D677" s="70" t="str">
        <f t="shared" si="165"/>
        <v/>
      </c>
      <c r="E677" s="70" t="str">
        <f t="shared" si="166"/>
        <v/>
      </c>
      <c r="F677" s="70" t="str">
        <f t="shared" si="166"/>
        <v/>
      </c>
      <c r="G677" s="70" t="str">
        <f t="shared" si="167"/>
        <v/>
      </c>
      <c r="H677" s="70" t="str">
        <f>IF(M677=0,"",1+COUNTIF(会員コール!$A$1:$A$198,M677))</f>
        <v/>
      </c>
      <c r="I677" s="71"/>
      <c r="J677" s="71" t="str">
        <f t="shared" si="168"/>
        <v/>
      </c>
      <c r="K677" s="14"/>
      <c r="L677" s="49"/>
      <c r="M677">
        <f t="shared" si="169"/>
        <v>0</v>
      </c>
      <c r="N677"/>
      <c r="O677" s="1"/>
      <c r="P677" s="2"/>
    </row>
    <row r="678" spans="1:16">
      <c r="A678" s="13"/>
      <c r="B678" s="68" t="str">
        <f t="shared" si="164"/>
        <v/>
      </c>
      <c r="C678" s="69" t="str">
        <f t="shared" si="170"/>
        <v/>
      </c>
      <c r="D678" s="70" t="str">
        <f t="shared" si="165"/>
        <v/>
      </c>
      <c r="E678" s="70" t="str">
        <f t="shared" si="166"/>
        <v/>
      </c>
      <c r="F678" s="70" t="str">
        <f t="shared" si="166"/>
        <v/>
      </c>
      <c r="G678" s="70" t="str">
        <f t="shared" si="167"/>
        <v/>
      </c>
      <c r="H678" s="70" t="str">
        <f>IF(M678=0,"",1+COUNTIF(会員コール!$A$1:$A$198,M678))</f>
        <v/>
      </c>
      <c r="I678" s="71"/>
      <c r="J678" s="71" t="str">
        <f t="shared" si="168"/>
        <v/>
      </c>
      <c r="K678" s="14"/>
      <c r="L678" s="49"/>
      <c r="M678">
        <f t="shared" si="169"/>
        <v>0</v>
      </c>
      <c r="N678"/>
      <c r="O678" s="1"/>
      <c r="P678" s="2"/>
    </row>
    <row r="679" spans="1:16">
      <c r="A679" s="13">
        <v>15</v>
      </c>
      <c r="B679" s="68" t="str">
        <f t="shared" si="164"/>
        <v/>
      </c>
      <c r="C679" s="69" t="str">
        <f t="shared" si="170"/>
        <v/>
      </c>
      <c r="D679" s="70" t="str">
        <f t="shared" si="165"/>
        <v/>
      </c>
      <c r="E679" s="70" t="str">
        <f t="shared" si="166"/>
        <v/>
      </c>
      <c r="F679" s="70" t="str">
        <f t="shared" si="166"/>
        <v/>
      </c>
      <c r="G679" s="70" t="str">
        <f t="shared" si="167"/>
        <v/>
      </c>
      <c r="H679" s="70" t="str">
        <f>IF(M679=0,"",1+COUNTIF(会員コール!$A$1:$A$198,M679))</f>
        <v/>
      </c>
      <c r="I679" s="71"/>
      <c r="J679" s="71" t="str">
        <f t="shared" si="168"/>
        <v/>
      </c>
      <c r="K679" s="14"/>
      <c r="L679" s="49"/>
      <c r="M679">
        <f t="shared" si="169"/>
        <v>0</v>
      </c>
      <c r="N679"/>
      <c r="O679" s="1"/>
      <c r="P679" s="2"/>
    </row>
    <row r="680" spans="1:16">
      <c r="A680" s="13"/>
      <c r="B680" s="68" t="str">
        <f t="shared" si="164"/>
        <v/>
      </c>
      <c r="C680" s="69" t="str">
        <f t="shared" si="170"/>
        <v/>
      </c>
      <c r="D680" s="70" t="str">
        <f t="shared" si="165"/>
        <v/>
      </c>
      <c r="E680" s="70" t="str">
        <f t="shared" si="166"/>
        <v/>
      </c>
      <c r="F680" s="70" t="str">
        <f t="shared" si="166"/>
        <v/>
      </c>
      <c r="G680" s="70" t="str">
        <f t="shared" si="167"/>
        <v/>
      </c>
      <c r="H680" s="70" t="str">
        <f>IF(M680=0,"",1+COUNTIF(会員コール!$A$1:$A$198,M680))</f>
        <v/>
      </c>
      <c r="I680" s="71"/>
      <c r="J680" s="71" t="str">
        <f t="shared" si="168"/>
        <v/>
      </c>
      <c r="K680" s="14"/>
      <c r="L680" s="49"/>
      <c r="M680">
        <f t="shared" si="169"/>
        <v>0</v>
      </c>
      <c r="N680"/>
      <c r="O680" s="1"/>
      <c r="P680" s="2"/>
    </row>
    <row r="681" spans="1:16">
      <c r="A681" s="13"/>
      <c r="B681" s="68" t="str">
        <f t="shared" si="164"/>
        <v/>
      </c>
      <c r="C681" s="69" t="str">
        <f t="shared" si="170"/>
        <v/>
      </c>
      <c r="D681" s="70" t="str">
        <f t="shared" si="165"/>
        <v/>
      </c>
      <c r="E681" s="70" t="str">
        <f t="shared" si="166"/>
        <v/>
      </c>
      <c r="F681" s="70" t="str">
        <f t="shared" si="166"/>
        <v/>
      </c>
      <c r="G681" s="70" t="str">
        <f t="shared" si="167"/>
        <v/>
      </c>
      <c r="H681" s="70" t="str">
        <f>IF(M681=0,"",1+COUNTIF(会員コール!$A$1:$A$198,M681))</f>
        <v/>
      </c>
      <c r="I681" s="71"/>
      <c r="J681" s="71" t="str">
        <f t="shared" si="168"/>
        <v/>
      </c>
      <c r="K681" s="14"/>
      <c r="L681" s="15"/>
      <c r="M681">
        <f t="shared" si="169"/>
        <v>0</v>
      </c>
      <c r="N681"/>
      <c r="O681" s="1"/>
      <c r="P681" s="2"/>
    </row>
    <row r="682" spans="1:16">
      <c r="A682" s="13"/>
      <c r="B682" s="72" t="str">
        <f t="shared" si="164"/>
        <v/>
      </c>
      <c r="C682" s="69" t="str">
        <f t="shared" si="170"/>
        <v/>
      </c>
      <c r="D682" s="73" t="str">
        <f t="shared" si="165"/>
        <v/>
      </c>
      <c r="E682" s="73" t="str">
        <f t="shared" si="166"/>
        <v/>
      </c>
      <c r="F682" s="73" t="str">
        <f t="shared" si="166"/>
        <v/>
      </c>
      <c r="G682" s="73" t="str">
        <f t="shared" si="167"/>
        <v/>
      </c>
      <c r="H682" s="73" t="str">
        <f>IF(M682=0,"",1+COUNTIF(会員コール!$A$1:$A$198,M682))</f>
        <v/>
      </c>
      <c r="I682" s="74"/>
      <c r="J682" s="74" t="str">
        <f t="shared" si="168"/>
        <v/>
      </c>
      <c r="K682" s="14"/>
      <c r="L682" s="15"/>
      <c r="M682">
        <f t="shared" si="169"/>
        <v>0</v>
      </c>
      <c r="N682"/>
      <c r="O682" s="1"/>
      <c r="P682" s="2"/>
    </row>
    <row r="683" spans="1:16">
      <c r="A683" s="13"/>
      <c r="B683" s="68" t="str">
        <f t="shared" si="164"/>
        <v/>
      </c>
      <c r="C683" s="69" t="str">
        <f t="shared" si="170"/>
        <v/>
      </c>
      <c r="D683" s="70" t="str">
        <f t="shared" si="165"/>
        <v/>
      </c>
      <c r="E683" s="70" t="str">
        <f t="shared" si="166"/>
        <v/>
      </c>
      <c r="F683" s="70" t="str">
        <f t="shared" si="166"/>
        <v/>
      </c>
      <c r="G683" s="70" t="str">
        <f t="shared" si="167"/>
        <v/>
      </c>
      <c r="H683" s="70" t="str">
        <f>IF(M683=0,"",1+COUNTIF(会員コール!$A$1:$A$198,M683))</f>
        <v/>
      </c>
      <c r="I683" s="71"/>
      <c r="J683" s="71" t="str">
        <f t="shared" si="168"/>
        <v/>
      </c>
      <c r="K683" s="14"/>
      <c r="L683" s="15"/>
      <c r="M683">
        <f t="shared" si="169"/>
        <v>0</v>
      </c>
      <c r="N683"/>
      <c r="O683" s="1"/>
      <c r="P683" s="2"/>
    </row>
    <row r="684" spans="1:16">
      <c r="A684" s="13">
        <v>20</v>
      </c>
      <c r="B684" s="68" t="str">
        <f t="shared" si="164"/>
        <v/>
      </c>
      <c r="C684" s="69" t="str">
        <f t="shared" si="170"/>
        <v/>
      </c>
      <c r="D684" s="70" t="str">
        <f t="shared" si="165"/>
        <v/>
      </c>
      <c r="E684" s="70" t="str">
        <f t="shared" si="166"/>
        <v/>
      </c>
      <c r="F684" s="70" t="str">
        <f t="shared" si="166"/>
        <v/>
      </c>
      <c r="G684" s="70" t="str">
        <f t="shared" si="167"/>
        <v/>
      </c>
      <c r="H684" s="70" t="str">
        <f>IF(M684=0,"",1+COUNTIF(会員コール!$A$1:$A$198,M684))</f>
        <v/>
      </c>
      <c r="I684" s="71"/>
      <c r="J684" s="71" t="str">
        <f t="shared" si="168"/>
        <v/>
      </c>
      <c r="K684" s="14"/>
      <c r="L684" s="15"/>
      <c r="M684">
        <f t="shared" si="169"/>
        <v>0</v>
      </c>
      <c r="N684"/>
      <c r="O684" s="1"/>
      <c r="P684" s="2"/>
    </row>
    <row r="685" spans="1:16">
      <c r="A685" s="13"/>
      <c r="B685" s="68" t="str">
        <f t="shared" si="164"/>
        <v/>
      </c>
      <c r="C685" s="69" t="str">
        <f t="shared" si="170"/>
        <v/>
      </c>
      <c r="D685" s="70" t="str">
        <f t="shared" si="165"/>
        <v/>
      </c>
      <c r="E685" s="70" t="str">
        <f t="shared" si="166"/>
        <v/>
      </c>
      <c r="F685" s="70" t="str">
        <f t="shared" si="166"/>
        <v/>
      </c>
      <c r="G685" s="70" t="str">
        <f t="shared" si="167"/>
        <v/>
      </c>
      <c r="H685" s="70" t="str">
        <f>IF(M685=0,"",1+COUNTIF(会員コール!$A$1:$A$198,M685))</f>
        <v/>
      </c>
      <c r="I685" s="71"/>
      <c r="J685" s="71" t="str">
        <f t="shared" si="168"/>
        <v/>
      </c>
      <c r="K685" s="14"/>
      <c r="L685" s="15"/>
      <c r="M685">
        <f t="shared" si="169"/>
        <v>0</v>
      </c>
      <c r="N685"/>
      <c r="O685" s="1"/>
      <c r="P685" s="2"/>
    </row>
    <row r="686" spans="1:16">
      <c r="A686" s="13"/>
      <c r="B686" s="68" t="str">
        <f t="shared" si="164"/>
        <v/>
      </c>
      <c r="C686" s="69" t="str">
        <f t="shared" si="170"/>
        <v/>
      </c>
      <c r="D686" s="70" t="str">
        <f t="shared" si="165"/>
        <v/>
      </c>
      <c r="E686" s="70" t="str">
        <f t="shared" si="166"/>
        <v/>
      </c>
      <c r="F686" s="70" t="str">
        <f t="shared" si="166"/>
        <v/>
      </c>
      <c r="G686" s="70" t="str">
        <f t="shared" si="167"/>
        <v/>
      </c>
      <c r="H686" s="70" t="str">
        <f>IF(M686=0,"",1+COUNTIF(会員コール!$A$1:$A$198,M686))</f>
        <v/>
      </c>
      <c r="I686" s="71"/>
      <c r="J686" s="71" t="str">
        <f t="shared" si="168"/>
        <v/>
      </c>
      <c r="K686" s="14"/>
      <c r="L686" s="15"/>
      <c r="M686">
        <f t="shared" si="169"/>
        <v>0</v>
      </c>
      <c r="N686"/>
      <c r="O686" s="1"/>
      <c r="P686" s="2"/>
    </row>
    <row r="687" spans="1:16">
      <c r="A687" s="13"/>
      <c r="B687" s="68" t="str">
        <f t="shared" si="164"/>
        <v/>
      </c>
      <c r="C687" s="69" t="str">
        <f t="shared" si="170"/>
        <v/>
      </c>
      <c r="D687" s="70" t="str">
        <f t="shared" si="165"/>
        <v/>
      </c>
      <c r="E687" s="70" t="str">
        <f t="shared" si="166"/>
        <v/>
      </c>
      <c r="F687" s="70" t="str">
        <f t="shared" si="166"/>
        <v/>
      </c>
      <c r="G687" s="70" t="str">
        <f t="shared" si="167"/>
        <v/>
      </c>
      <c r="H687" s="70" t="str">
        <f>IF(M687=0,"",1+COUNTIF(会員コール!$A$1:$A$198,M687))</f>
        <v/>
      </c>
      <c r="I687" s="71"/>
      <c r="J687" s="71" t="str">
        <f t="shared" si="168"/>
        <v/>
      </c>
      <c r="K687" s="14"/>
      <c r="L687" s="15"/>
      <c r="M687">
        <f t="shared" si="169"/>
        <v>0</v>
      </c>
      <c r="N687"/>
      <c r="O687" s="1"/>
      <c r="P687" s="2"/>
    </row>
    <row r="688" spans="1:16">
      <c r="A688" s="13"/>
      <c r="B688" s="68" t="str">
        <f t="shared" si="164"/>
        <v/>
      </c>
      <c r="C688" s="69" t="str">
        <f t="shared" si="170"/>
        <v/>
      </c>
      <c r="D688" s="70" t="str">
        <f t="shared" si="165"/>
        <v/>
      </c>
      <c r="E688" s="70" t="str">
        <f t="shared" si="166"/>
        <v/>
      </c>
      <c r="F688" s="70" t="str">
        <f t="shared" si="166"/>
        <v/>
      </c>
      <c r="G688" s="70" t="str">
        <f t="shared" si="167"/>
        <v/>
      </c>
      <c r="H688" s="70" t="str">
        <f>IF(M688=0,"",1+COUNTIF(会員コール!$A$1:$A$198,M688))</f>
        <v/>
      </c>
      <c r="I688" s="71"/>
      <c r="J688" s="71" t="str">
        <f t="shared" si="168"/>
        <v/>
      </c>
      <c r="K688" s="14"/>
      <c r="L688" s="15"/>
      <c r="M688">
        <f t="shared" si="169"/>
        <v>0</v>
      </c>
      <c r="N688"/>
      <c r="O688" s="1"/>
      <c r="P688" s="2"/>
    </row>
    <row r="689" spans="1:16">
      <c r="A689" s="13">
        <v>25</v>
      </c>
      <c r="B689" s="68" t="str">
        <f t="shared" si="164"/>
        <v/>
      </c>
      <c r="C689" s="69" t="str">
        <f t="shared" si="170"/>
        <v/>
      </c>
      <c r="D689" s="70" t="str">
        <f t="shared" si="165"/>
        <v/>
      </c>
      <c r="E689" s="70" t="str">
        <f t="shared" si="166"/>
        <v/>
      </c>
      <c r="F689" s="70" t="str">
        <f t="shared" si="166"/>
        <v/>
      </c>
      <c r="G689" s="70" t="str">
        <f t="shared" si="167"/>
        <v/>
      </c>
      <c r="H689" s="70" t="str">
        <f>IF(M689=0,"",1+COUNTIF(会員コール!$A$1:$A$198,M689))</f>
        <v/>
      </c>
      <c r="I689" s="71"/>
      <c r="J689" s="71" t="str">
        <f t="shared" si="168"/>
        <v/>
      </c>
      <c r="K689" s="14"/>
      <c r="L689" s="15"/>
      <c r="M689">
        <f t="shared" si="169"/>
        <v>0</v>
      </c>
      <c r="N689"/>
      <c r="O689" s="1"/>
      <c r="P689" s="2"/>
    </row>
    <row r="690" spans="1:16">
      <c r="A690" s="13"/>
      <c r="B690" s="72" t="str">
        <f t="shared" si="164"/>
        <v/>
      </c>
      <c r="C690" s="69" t="str">
        <f t="shared" si="170"/>
        <v/>
      </c>
      <c r="D690" s="73" t="str">
        <f t="shared" si="165"/>
        <v/>
      </c>
      <c r="E690" s="73" t="str">
        <f t="shared" si="166"/>
        <v/>
      </c>
      <c r="F690" s="73" t="str">
        <f t="shared" si="166"/>
        <v/>
      </c>
      <c r="G690" s="73" t="str">
        <f t="shared" si="167"/>
        <v/>
      </c>
      <c r="H690" s="73" t="str">
        <f>IF(M690=0,"",1+COUNTIF(会員コール!$A$1:$A$198,M690))</f>
        <v/>
      </c>
      <c r="I690" s="74"/>
      <c r="J690" s="74" t="str">
        <f t="shared" si="168"/>
        <v/>
      </c>
      <c r="K690" s="14"/>
      <c r="L690" s="15"/>
      <c r="M690">
        <f t="shared" si="169"/>
        <v>0</v>
      </c>
      <c r="N690"/>
      <c r="O690" s="1"/>
      <c r="P690" s="2"/>
    </row>
    <row r="691" spans="1:16">
      <c r="A691" s="13"/>
      <c r="B691" s="68" t="str">
        <f t="shared" si="164"/>
        <v/>
      </c>
      <c r="C691" s="69" t="str">
        <f t="shared" si="170"/>
        <v/>
      </c>
      <c r="D691" s="70" t="str">
        <f t="shared" si="165"/>
        <v/>
      </c>
      <c r="E691" s="70" t="str">
        <f t="shared" si="166"/>
        <v/>
      </c>
      <c r="F691" s="70" t="str">
        <f t="shared" si="166"/>
        <v/>
      </c>
      <c r="G691" s="70" t="str">
        <f t="shared" si="167"/>
        <v/>
      </c>
      <c r="H691" s="70" t="str">
        <f>IF(M691=0,"",1+COUNTIF(会員コール!$A$1:$A$198,M691))</f>
        <v/>
      </c>
      <c r="I691" s="71"/>
      <c r="J691" s="71" t="str">
        <f t="shared" si="168"/>
        <v/>
      </c>
      <c r="K691" s="14"/>
      <c r="L691" s="15"/>
      <c r="M691">
        <f t="shared" si="169"/>
        <v>0</v>
      </c>
      <c r="N691"/>
      <c r="O691" s="1"/>
      <c r="P691" s="2"/>
    </row>
    <row r="692" spans="1:16">
      <c r="A692" s="13"/>
      <c r="B692" s="72" t="str">
        <f t="shared" si="164"/>
        <v/>
      </c>
      <c r="C692" s="69" t="str">
        <f t="shared" si="170"/>
        <v/>
      </c>
      <c r="D692" s="73" t="str">
        <f t="shared" si="165"/>
        <v/>
      </c>
      <c r="E692" s="73" t="str">
        <f t="shared" si="166"/>
        <v/>
      </c>
      <c r="F692" s="73" t="str">
        <f t="shared" si="166"/>
        <v/>
      </c>
      <c r="G692" s="73" t="str">
        <f t="shared" si="167"/>
        <v/>
      </c>
      <c r="H692" s="73" t="str">
        <f>IF(M692=0,"",1+COUNTIF(会員コール!$A$1:$A$198,M692))</f>
        <v/>
      </c>
      <c r="I692" s="74"/>
      <c r="J692" s="74" t="str">
        <f t="shared" si="168"/>
        <v/>
      </c>
      <c r="K692" s="14"/>
      <c r="L692" s="15"/>
      <c r="M692">
        <f t="shared" si="169"/>
        <v>0</v>
      </c>
      <c r="N692"/>
      <c r="O692" s="1"/>
      <c r="P692" s="2"/>
    </row>
    <row r="693" spans="1:16">
      <c r="A693" s="13"/>
      <c r="B693" s="68" t="str">
        <f t="shared" si="164"/>
        <v/>
      </c>
      <c r="C693" s="69" t="str">
        <f t="shared" si="170"/>
        <v/>
      </c>
      <c r="D693" s="70" t="str">
        <f t="shared" si="165"/>
        <v/>
      </c>
      <c r="E693" s="70" t="str">
        <f t="shared" si="166"/>
        <v/>
      </c>
      <c r="F693" s="70" t="str">
        <f t="shared" si="166"/>
        <v/>
      </c>
      <c r="G693" s="70" t="str">
        <f t="shared" si="167"/>
        <v/>
      </c>
      <c r="H693" s="70" t="str">
        <f>IF(M693=0,"",1+COUNTIF(会員コール!$A$1:$A$198,M693))</f>
        <v/>
      </c>
      <c r="I693" s="71"/>
      <c r="J693" s="71" t="str">
        <f t="shared" si="168"/>
        <v/>
      </c>
      <c r="K693" s="14"/>
      <c r="L693" s="15"/>
      <c r="M693">
        <f t="shared" si="169"/>
        <v>0</v>
      </c>
      <c r="N693"/>
      <c r="O693" s="1"/>
      <c r="P693" s="2"/>
    </row>
    <row r="694" spans="1:16">
      <c r="A694" s="13">
        <v>30</v>
      </c>
      <c r="B694" s="72" t="str">
        <f t="shared" si="164"/>
        <v/>
      </c>
      <c r="C694" s="69" t="str">
        <f t="shared" si="170"/>
        <v/>
      </c>
      <c r="D694" s="73" t="str">
        <f t="shared" si="165"/>
        <v/>
      </c>
      <c r="E694" s="73" t="str">
        <f t="shared" si="166"/>
        <v/>
      </c>
      <c r="F694" s="73" t="str">
        <f t="shared" si="166"/>
        <v/>
      </c>
      <c r="G694" s="73" t="str">
        <f t="shared" si="167"/>
        <v/>
      </c>
      <c r="H694" s="73" t="str">
        <f>IF(M694=0,"",1+COUNTIF(会員コール!$A$1:$A$198,M694))</f>
        <v/>
      </c>
      <c r="I694" s="74"/>
      <c r="J694" s="74" t="str">
        <f t="shared" si="168"/>
        <v/>
      </c>
      <c r="K694" s="14"/>
      <c r="L694" s="15"/>
      <c r="M694">
        <f t="shared" si="169"/>
        <v>0</v>
      </c>
      <c r="N694"/>
      <c r="O694" s="1"/>
      <c r="P694" s="2"/>
    </row>
    <row r="695" spans="1:16">
      <c r="A695" s="13"/>
      <c r="B695" s="68" t="str">
        <f t="shared" si="164"/>
        <v/>
      </c>
      <c r="C695" s="69" t="str">
        <f t="shared" si="170"/>
        <v/>
      </c>
      <c r="D695" s="70" t="str">
        <f t="shared" si="165"/>
        <v/>
      </c>
      <c r="E695" s="70" t="str">
        <f t="shared" si="166"/>
        <v/>
      </c>
      <c r="F695" s="70" t="str">
        <f t="shared" si="166"/>
        <v/>
      </c>
      <c r="G695" s="70" t="str">
        <f t="shared" si="167"/>
        <v/>
      </c>
      <c r="H695" s="70" t="str">
        <f>IF(M695=0,"",1+COUNTIF(会員コール!$A$1:$A$198,M695))</f>
        <v/>
      </c>
      <c r="I695" s="71"/>
      <c r="J695" s="71" t="str">
        <f t="shared" si="168"/>
        <v/>
      </c>
      <c r="K695" s="14"/>
      <c r="L695" s="15"/>
      <c r="M695">
        <f t="shared" si="169"/>
        <v>0</v>
      </c>
      <c r="N695"/>
      <c r="O695" s="1"/>
      <c r="P695" s="2"/>
    </row>
    <row r="696" spans="1:16">
      <c r="A696" s="13"/>
      <c r="B696" s="72" t="str">
        <f t="shared" si="164"/>
        <v/>
      </c>
      <c r="C696" s="69" t="str">
        <f t="shared" si="170"/>
        <v/>
      </c>
      <c r="D696" s="73" t="str">
        <f t="shared" si="165"/>
        <v/>
      </c>
      <c r="E696" s="73" t="str">
        <f t="shared" si="166"/>
        <v/>
      </c>
      <c r="F696" s="73" t="str">
        <f t="shared" si="166"/>
        <v/>
      </c>
      <c r="G696" s="73" t="str">
        <f t="shared" si="167"/>
        <v/>
      </c>
      <c r="H696" s="73" t="str">
        <f>IF(M696=0,"",1+COUNTIF(会員コール!$A$1:$A$198,M696))</f>
        <v/>
      </c>
      <c r="I696" s="74"/>
      <c r="J696" s="74" t="str">
        <f t="shared" si="168"/>
        <v/>
      </c>
      <c r="K696" s="14"/>
      <c r="L696" s="15"/>
      <c r="M696">
        <f t="shared" si="169"/>
        <v>0</v>
      </c>
      <c r="N696"/>
      <c r="O696" s="1"/>
      <c r="P696" s="2"/>
    </row>
    <row r="697" spans="1:16">
      <c r="A697" s="13"/>
      <c r="B697" s="68" t="str">
        <f t="shared" si="164"/>
        <v/>
      </c>
      <c r="C697" s="69" t="str">
        <f t="shared" si="170"/>
        <v/>
      </c>
      <c r="D697" s="70" t="str">
        <f t="shared" si="165"/>
        <v/>
      </c>
      <c r="E697" s="70" t="str">
        <f t="shared" si="166"/>
        <v/>
      </c>
      <c r="F697" s="70" t="str">
        <f t="shared" si="166"/>
        <v/>
      </c>
      <c r="G697" s="70" t="str">
        <f t="shared" si="167"/>
        <v/>
      </c>
      <c r="H697" s="70" t="str">
        <f>IF(M697=0,"",1+COUNTIF(会員コール!$A$1:$A$198,M697))</f>
        <v/>
      </c>
      <c r="I697" s="71"/>
      <c r="J697" s="71" t="str">
        <f t="shared" si="168"/>
        <v/>
      </c>
      <c r="K697" s="14"/>
      <c r="L697" s="15"/>
      <c r="M697">
        <f t="shared" si="169"/>
        <v>0</v>
      </c>
      <c r="N697"/>
      <c r="O697" s="1"/>
      <c r="P697" s="2"/>
    </row>
    <row r="698" spans="1:16">
      <c r="A698" s="13"/>
      <c r="B698" s="72" t="str">
        <f t="shared" si="164"/>
        <v/>
      </c>
      <c r="C698" s="69" t="str">
        <f t="shared" si="170"/>
        <v/>
      </c>
      <c r="D698" s="73" t="str">
        <f t="shared" si="165"/>
        <v/>
      </c>
      <c r="E698" s="73" t="str">
        <f t="shared" si="166"/>
        <v/>
      </c>
      <c r="F698" s="73" t="str">
        <f t="shared" si="166"/>
        <v/>
      </c>
      <c r="G698" s="73" t="str">
        <f t="shared" si="167"/>
        <v/>
      </c>
      <c r="H698" s="73" t="str">
        <f>IF(M698=0,"",1+COUNTIF(会員コール!$A$1:$A$198,M698))</f>
        <v/>
      </c>
      <c r="I698" s="74"/>
      <c r="J698" s="74" t="str">
        <f t="shared" si="168"/>
        <v/>
      </c>
      <c r="K698" s="14"/>
      <c r="L698" s="15"/>
      <c r="M698">
        <f t="shared" si="169"/>
        <v>0</v>
      </c>
      <c r="N698"/>
      <c r="O698" s="1"/>
      <c r="P698" s="2"/>
    </row>
    <row r="699" spans="1:16">
      <c r="A699" s="13">
        <v>35</v>
      </c>
      <c r="B699" s="68" t="str">
        <f t="shared" si="164"/>
        <v/>
      </c>
      <c r="C699" s="69" t="str">
        <f t="shared" si="170"/>
        <v/>
      </c>
      <c r="D699" s="70" t="str">
        <f t="shared" si="165"/>
        <v/>
      </c>
      <c r="E699" s="70" t="str">
        <f t="shared" si="166"/>
        <v/>
      </c>
      <c r="F699" s="70" t="str">
        <f t="shared" si="166"/>
        <v/>
      </c>
      <c r="G699" s="70" t="str">
        <f t="shared" si="167"/>
        <v/>
      </c>
      <c r="H699" s="70" t="str">
        <f>IF(M699=0,"",1+COUNTIF(会員コール!$A$1:$A$198,M699))</f>
        <v/>
      </c>
      <c r="I699" s="71"/>
      <c r="J699" s="71" t="str">
        <f t="shared" si="168"/>
        <v/>
      </c>
      <c r="K699" s="14"/>
      <c r="L699" s="15"/>
      <c r="M699">
        <f t="shared" si="169"/>
        <v>0</v>
      </c>
      <c r="N699"/>
      <c r="O699" s="1"/>
      <c r="P699" s="2"/>
    </row>
    <row r="700" spans="1:16">
      <c r="A700" s="13"/>
      <c r="B700" s="72" t="str">
        <f t="shared" si="164"/>
        <v/>
      </c>
      <c r="C700" s="69" t="str">
        <f t="shared" si="170"/>
        <v/>
      </c>
      <c r="D700" s="73" t="str">
        <f t="shared" si="165"/>
        <v/>
      </c>
      <c r="E700" s="73" t="str">
        <f t="shared" si="166"/>
        <v/>
      </c>
      <c r="F700" s="73" t="str">
        <f t="shared" si="166"/>
        <v/>
      </c>
      <c r="G700" s="73" t="str">
        <f t="shared" si="167"/>
        <v/>
      </c>
      <c r="H700" s="73" t="str">
        <f>IF(M700=0,"",1+COUNTIF(会員コール!$A$1:$A$198,M700))</f>
        <v/>
      </c>
      <c r="I700" s="74"/>
      <c r="J700" s="74" t="str">
        <f t="shared" si="168"/>
        <v/>
      </c>
      <c r="K700" s="14"/>
      <c r="L700" s="15"/>
      <c r="M700">
        <f t="shared" si="169"/>
        <v>0</v>
      </c>
      <c r="N700"/>
      <c r="O700" s="1"/>
      <c r="P700" s="2"/>
    </row>
    <row r="701" spans="1:16">
      <c r="A701" s="13"/>
      <c r="B701" s="68" t="str">
        <f t="shared" si="164"/>
        <v/>
      </c>
      <c r="C701" s="69" t="str">
        <f t="shared" si="170"/>
        <v/>
      </c>
      <c r="D701" s="70" t="str">
        <f t="shared" si="165"/>
        <v/>
      </c>
      <c r="E701" s="70" t="str">
        <f t="shared" si="166"/>
        <v/>
      </c>
      <c r="F701" s="70" t="str">
        <f t="shared" si="166"/>
        <v/>
      </c>
      <c r="G701" s="70" t="str">
        <f t="shared" si="167"/>
        <v/>
      </c>
      <c r="H701" s="70" t="str">
        <f>IF(M701=0,"",1+COUNTIF(会員コール!$A$1:$A$198,M701))</f>
        <v/>
      </c>
      <c r="I701" s="71"/>
      <c r="J701" s="71" t="str">
        <f t="shared" si="168"/>
        <v/>
      </c>
      <c r="K701" s="14"/>
      <c r="L701" s="15"/>
      <c r="M701">
        <f t="shared" si="169"/>
        <v>0</v>
      </c>
      <c r="N701"/>
      <c r="O701" s="1"/>
      <c r="P701" s="2"/>
    </row>
    <row r="702" spans="1:16">
      <c r="A702" s="13"/>
      <c r="B702" s="72" t="str">
        <f t="shared" si="164"/>
        <v/>
      </c>
      <c r="C702" s="69" t="str">
        <f t="shared" si="170"/>
        <v/>
      </c>
      <c r="D702" s="73" t="str">
        <f t="shared" si="165"/>
        <v/>
      </c>
      <c r="E702" s="73" t="str">
        <f t="shared" si="166"/>
        <v/>
      </c>
      <c r="F702" s="73" t="str">
        <f t="shared" si="166"/>
        <v/>
      </c>
      <c r="G702" s="73" t="str">
        <f t="shared" si="167"/>
        <v/>
      </c>
      <c r="H702" s="73" t="str">
        <f>IF(M702=0,"",1+COUNTIF(会員コール!$A$1:$A$198,M702))</f>
        <v/>
      </c>
      <c r="I702" s="74"/>
      <c r="J702" s="74" t="str">
        <f t="shared" si="168"/>
        <v/>
      </c>
      <c r="K702" s="14"/>
      <c r="L702" s="15"/>
      <c r="M702">
        <f t="shared" si="169"/>
        <v>0</v>
      </c>
      <c r="N702"/>
      <c r="O702" s="1"/>
      <c r="P702" s="2"/>
    </row>
    <row r="703" spans="1:16">
      <c r="A703" s="13"/>
      <c r="B703" s="68" t="str">
        <f t="shared" si="164"/>
        <v/>
      </c>
      <c r="C703" s="69" t="str">
        <f t="shared" si="170"/>
        <v/>
      </c>
      <c r="D703" s="70" t="str">
        <f t="shared" si="165"/>
        <v/>
      </c>
      <c r="E703" s="70" t="str">
        <f t="shared" si="166"/>
        <v/>
      </c>
      <c r="F703" s="70" t="str">
        <f t="shared" si="166"/>
        <v/>
      </c>
      <c r="G703" s="70" t="str">
        <f t="shared" si="167"/>
        <v/>
      </c>
      <c r="H703" s="70" t="str">
        <f>IF(M703=0,"",1+COUNTIF(会員コール!$A$1:$A$198,M703))</f>
        <v/>
      </c>
      <c r="I703" s="71"/>
      <c r="J703" s="71" t="str">
        <f t="shared" si="168"/>
        <v/>
      </c>
      <c r="K703" s="14"/>
      <c r="L703" s="15"/>
      <c r="M703">
        <f t="shared" si="169"/>
        <v>0</v>
      </c>
      <c r="N703"/>
      <c r="O703" s="1"/>
      <c r="P703" s="2"/>
    </row>
    <row r="704" spans="1:16">
      <c r="A704" s="13">
        <v>40</v>
      </c>
      <c r="B704" s="72" t="str">
        <f t="shared" si="164"/>
        <v/>
      </c>
      <c r="C704" s="69" t="str">
        <f t="shared" si="170"/>
        <v/>
      </c>
      <c r="D704" s="73" t="str">
        <f t="shared" si="165"/>
        <v/>
      </c>
      <c r="E704" s="73" t="str">
        <f t="shared" si="166"/>
        <v/>
      </c>
      <c r="F704" s="73" t="str">
        <f t="shared" si="166"/>
        <v/>
      </c>
      <c r="G704" s="73" t="str">
        <f t="shared" si="167"/>
        <v/>
      </c>
      <c r="H704" s="73" t="str">
        <f>IF(M704=0,"",1+COUNTIF(会員コール!$A$1:$A$198,M704))</f>
        <v/>
      </c>
      <c r="I704" s="74"/>
      <c r="J704" s="74" t="str">
        <f t="shared" si="168"/>
        <v/>
      </c>
      <c r="K704" s="14"/>
      <c r="L704" s="15"/>
      <c r="M704">
        <f t="shared" si="169"/>
        <v>0</v>
      </c>
      <c r="N704"/>
      <c r="O704" s="1"/>
      <c r="P704" s="2"/>
    </row>
    <row r="705" spans="1:20">
      <c r="A705" s="13"/>
      <c r="B705" s="68" t="str">
        <f t="shared" si="164"/>
        <v/>
      </c>
      <c r="C705" s="69" t="str">
        <f t="shared" si="170"/>
        <v/>
      </c>
      <c r="D705" s="70" t="str">
        <f t="shared" si="165"/>
        <v/>
      </c>
      <c r="E705" s="70" t="str">
        <f t="shared" si="166"/>
        <v/>
      </c>
      <c r="F705" s="70" t="str">
        <f t="shared" si="166"/>
        <v/>
      </c>
      <c r="G705" s="70" t="str">
        <f t="shared" si="167"/>
        <v/>
      </c>
      <c r="H705" s="70" t="str">
        <f>IF(M705=0,"",1+COUNTIF(会員コール!$A$1:$A$198,M705))</f>
        <v/>
      </c>
      <c r="I705" s="71"/>
      <c r="J705" s="71" t="str">
        <f t="shared" si="168"/>
        <v/>
      </c>
      <c r="K705" s="14"/>
      <c r="L705" s="15"/>
      <c r="M705">
        <f t="shared" si="169"/>
        <v>0</v>
      </c>
      <c r="N705"/>
      <c r="O705" s="1"/>
      <c r="P705" s="2"/>
    </row>
    <row r="706" spans="1:20">
      <c r="A706" s="13"/>
      <c r="B706" s="68" t="str">
        <f t="shared" si="164"/>
        <v/>
      </c>
      <c r="C706" s="69" t="str">
        <f t="shared" si="170"/>
        <v/>
      </c>
      <c r="D706" s="70" t="str">
        <f t="shared" si="165"/>
        <v/>
      </c>
      <c r="E706" s="70" t="str">
        <f t="shared" si="166"/>
        <v/>
      </c>
      <c r="F706" s="70" t="str">
        <f t="shared" si="166"/>
        <v/>
      </c>
      <c r="G706" s="70" t="str">
        <f t="shared" si="167"/>
        <v/>
      </c>
      <c r="H706" s="70" t="str">
        <f>IF(M706=0,"",1+COUNTIF(会員コール!$A$1:$A$198,M706))</f>
        <v/>
      </c>
      <c r="I706" s="71"/>
      <c r="J706" s="71" t="str">
        <f t="shared" si="168"/>
        <v/>
      </c>
      <c r="K706" s="14"/>
      <c r="L706" s="15"/>
      <c r="M706">
        <f t="shared" si="169"/>
        <v>0</v>
      </c>
      <c r="N706"/>
      <c r="O706" s="1"/>
      <c r="P706" s="2"/>
    </row>
    <row r="707" spans="1:20">
      <c r="A707" s="13"/>
      <c r="B707" s="72" t="str">
        <f t="shared" si="164"/>
        <v/>
      </c>
      <c r="C707" s="69" t="str">
        <f t="shared" si="170"/>
        <v/>
      </c>
      <c r="D707" s="73" t="str">
        <f t="shared" si="165"/>
        <v/>
      </c>
      <c r="E707" s="73" t="str">
        <f t="shared" si="166"/>
        <v/>
      </c>
      <c r="F707" s="73" t="str">
        <f t="shared" si="166"/>
        <v/>
      </c>
      <c r="G707" s="73" t="str">
        <f t="shared" si="167"/>
        <v/>
      </c>
      <c r="H707" s="73" t="str">
        <f>IF(M707=0,"",1+COUNTIF(会員コール!$A$1:$A$198,M707))</f>
        <v/>
      </c>
      <c r="I707" s="74"/>
      <c r="J707" s="74" t="str">
        <f t="shared" si="168"/>
        <v/>
      </c>
      <c r="K707" s="14"/>
      <c r="L707" s="15"/>
      <c r="M707">
        <f t="shared" si="169"/>
        <v>0</v>
      </c>
      <c r="N707"/>
      <c r="O707" s="1"/>
      <c r="P707" s="2"/>
    </row>
    <row r="708" spans="1:20">
      <c r="A708" s="13"/>
      <c r="B708" s="68" t="str">
        <f t="shared" si="164"/>
        <v/>
      </c>
      <c r="C708" s="69" t="str">
        <f t="shared" si="170"/>
        <v/>
      </c>
      <c r="D708" s="70" t="str">
        <f t="shared" si="165"/>
        <v/>
      </c>
      <c r="E708" s="70" t="str">
        <f t="shared" si="166"/>
        <v/>
      </c>
      <c r="F708" s="70" t="str">
        <f t="shared" si="166"/>
        <v/>
      </c>
      <c r="G708" s="70" t="str">
        <f t="shared" si="167"/>
        <v/>
      </c>
      <c r="H708" s="70" t="str">
        <f>IF(M708=0,"",1+COUNTIF(会員コール!$A$1:$A$198,M708))</f>
        <v/>
      </c>
      <c r="I708" s="71"/>
      <c r="J708" s="71" t="str">
        <f t="shared" si="168"/>
        <v/>
      </c>
      <c r="K708" s="14"/>
      <c r="L708" s="15"/>
      <c r="M708">
        <f t="shared" si="169"/>
        <v>0</v>
      </c>
      <c r="N708"/>
      <c r="O708" s="1"/>
      <c r="P708" s="2"/>
    </row>
    <row r="709" spans="1:20">
      <c r="A709" s="13">
        <v>45</v>
      </c>
      <c r="B709" s="72" t="str">
        <f t="shared" si="164"/>
        <v/>
      </c>
      <c r="C709" s="69" t="str">
        <f t="shared" si="170"/>
        <v/>
      </c>
      <c r="D709" s="73" t="str">
        <f t="shared" si="165"/>
        <v/>
      </c>
      <c r="E709" s="73" t="str">
        <f t="shared" si="166"/>
        <v/>
      </c>
      <c r="F709" s="73" t="str">
        <f t="shared" si="166"/>
        <v/>
      </c>
      <c r="G709" s="73" t="str">
        <f t="shared" si="167"/>
        <v/>
      </c>
      <c r="H709" s="73" t="str">
        <f>IF(M709=0,"",1+COUNTIF(会員コール!$A$1:$A$198,M709))</f>
        <v/>
      </c>
      <c r="I709" s="74"/>
      <c r="J709" s="74" t="str">
        <f t="shared" si="168"/>
        <v/>
      </c>
      <c r="K709" s="14"/>
      <c r="L709" s="15"/>
      <c r="M709">
        <f t="shared" si="169"/>
        <v>0</v>
      </c>
      <c r="N709"/>
      <c r="O709" s="1"/>
      <c r="P709" s="2"/>
    </row>
    <row r="710" spans="1:20">
      <c r="A710" s="13"/>
      <c r="B710" s="68" t="str">
        <f t="shared" si="164"/>
        <v/>
      </c>
      <c r="C710" s="69" t="str">
        <f t="shared" si="170"/>
        <v/>
      </c>
      <c r="D710" s="70" t="str">
        <f t="shared" si="165"/>
        <v/>
      </c>
      <c r="E710" s="70" t="str">
        <f t="shared" si="166"/>
        <v/>
      </c>
      <c r="F710" s="70" t="str">
        <f t="shared" si="166"/>
        <v/>
      </c>
      <c r="G710" s="70" t="str">
        <f t="shared" si="167"/>
        <v/>
      </c>
      <c r="H710" s="70" t="str">
        <f>IF(M710=0,"",1+COUNTIF(会員コール!$A$1:$A$198,M710))</f>
        <v/>
      </c>
      <c r="I710" s="71"/>
      <c r="J710" s="71" t="str">
        <f t="shared" si="168"/>
        <v/>
      </c>
      <c r="K710" s="14"/>
      <c r="L710" s="15"/>
      <c r="M710">
        <f t="shared" si="169"/>
        <v>0</v>
      </c>
      <c r="N710"/>
      <c r="O710" s="1"/>
      <c r="P710" s="2"/>
    </row>
    <row r="711" spans="1:20">
      <c r="A711" s="13"/>
      <c r="B711" s="72" t="str">
        <f t="shared" si="164"/>
        <v/>
      </c>
      <c r="C711" s="69" t="str">
        <f t="shared" si="170"/>
        <v/>
      </c>
      <c r="D711" s="73" t="str">
        <f t="shared" si="165"/>
        <v/>
      </c>
      <c r="E711" s="73" t="str">
        <f t="shared" si="166"/>
        <v/>
      </c>
      <c r="F711" s="73" t="str">
        <f t="shared" si="166"/>
        <v/>
      </c>
      <c r="G711" s="73" t="str">
        <f t="shared" si="167"/>
        <v/>
      </c>
      <c r="H711" s="73" t="str">
        <f>IF(M711=0,"",1+COUNTIF(会員コール!$A$1:$A$198,M711))</f>
        <v/>
      </c>
      <c r="I711" s="74"/>
      <c r="J711" s="74" t="str">
        <f t="shared" si="168"/>
        <v/>
      </c>
      <c r="K711" s="14"/>
      <c r="L711" s="15"/>
      <c r="M711">
        <f t="shared" si="169"/>
        <v>0</v>
      </c>
      <c r="N711"/>
      <c r="O711" s="1"/>
      <c r="P711" s="2"/>
    </row>
    <row r="712" spans="1:20">
      <c r="A712" s="13"/>
      <c r="B712" s="68" t="str">
        <f t="shared" si="164"/>
        <v/>
      </c>
      <c r="C712" s="69" t="str">
        <f t="shared" si="170"/>
        <v/>
      </c>
      <c r="D712" s="70" t="str">
        <f t="shared" si="165"/>
        <v/>
      </c>
      <c r="E712" s="70" t="str">
        <f t="shared" si="166"/>
        <v/>
      </c>
      <c r="F712" s="70" t="str">
        <f t="shared" si="166"/>
        <v/>
      </c>
      <c r="G712" s="70" t="str">
        <f t="shared" si="167"/>
        <v/>
      </c>
      <c r="H712" s="70" t="str">
        <f>IF(M712=0,"",1+COUNTIF(会員コール!$A$1:$A$198,M712))</f>
        <v/>
      </c>
      <c r="I712" s="71"/>
      <c r="J712" s="71" t="str">
        <f t="shared" si="168"/>
        <v/>
      </c>
      <c r="K712" s="14"/>
      <c r="L712" s="15"/>
      <c r="M712">
        <f t="shared" si="169"/>
        <v>0</v>
      </c>
      <c r="N712"/>
      <c r="O712" s="1"/>
      <c r="P712" s="2"/>
    </row>
    <row r="713" spans="1:20">
      <c r="A713" s="13"/>
      <c r="B713" s="68" t="str">
        <f t="shared" si="164"/>
        <v/>
      </c>
      <c r="C713" s="69" t="str">
        <f t="shared" si="170"/>
        <v/>
      </c>
      <c r="D713" s="70" t="str">
        <f t="shared" si="165"/>
        <v/>
      </c>
      <c r="E713" s="70" t="str">
        <f t="shared" si="166"/>
        <v/>
      </c>
      <c r="F713" s="70" t="str">
        <f t="shared" si="166"/>
        <v/>
      </c>
      <c r="G713" s="70" t="str">
        <f t="shared" si="167"/>
        <v/>
      </c>
      <c r="H713" s="70" t="str">
        <f>IF(M713=0,"",1+COUNTIF(会員コール!$A$1:$A$198,M713))</f>
        <v/>
      </c>
      <c r="I713" s="71"/>
      <c r="J713" s="71" t="str">
        <f t="shared" si="168"/>
        <v/>
      </c>
      <c r="K713" s="14"/>
      <c r="L713" s="15"/>
      <c r="M713">
        <f t="shared" si="169"/>
        <v>0</v>
      </c>
      <c r="N713"/>
      <c r="O713" s="1"/>
      <c r="P713" s="2"/>
    </row>
    <row r="714" spans="1:20">
      <c r="A714" s="13">
        <v>50</v>
      </c>
      <c r="B714" s="75" t="str">
        <f t="shared" si="164"/>
        <v/>
      </c>
      <c r="C714" s="76" t="str">
        <f>IF(P714="","",LEFT(P714,6))</f>
        <v/>
      </c>
      <c r="D714" s="77" t="str">
        <f t="shared" si="165"/>
        <v/>
      </c>
      <c r="E714" s="77" t="str">
        <f t="shared" si="166"/>
        <v/>
      </c>
      <c r="F714" s="77" t="str">
        <f t="shared" si="166"/>
        <v/>
      </c>
      <c r="G714" s="77" t="str">
        <f t="shared" si="167"/>
        <v/>
      </c>
      <c r="H714" s="77" t="str">
        <f>IF(M714=0,"",1+COUNTIF(会員コール!$A$1:$A$198,M714))</f>
        <v/>
      </c>
      <c r="I714" s="78"/>
      <c r="J714" s="78" t="str">
        <f t="shared" si="168"/>
        <v/>
      </c>
      <c r="K714" s="14"/>
      <c r="L714" s="15"/>
      <c r="M714">
        <f t="shared" si="169"/>
        <v>0</v>
      </c>
      <c r="N714"/>
      <c r="O714" s="1"/>
      <c r="P714" s="2"/>
    </row>
    <row r="715" spans="1:20">
      <c r="A715" s="13"/>
      <c r="B715" s="166" t="s">
        <v>7</v>
      </c>
      <c r="C715" s="167"/>
      <c r="D715" s="24">
        <f>50-COUNTBLANK(D665:D714)</f>
        <v>0</v>
      </c>
      <c r="E715" s="20"/>
      <c r="F715" s="21" t="s">
        <v>7</v>
      </c>
      <c r="G715" s="19"/>
      <c r="H715" s="25">
        <f>SUM(H665:H714)</f>
        <v>0</v>
      </c>
      <c r="I715" s="22"/>
      <c r="J715" s="22"/>
      <c r="K715" s="14"/>
      <c r="L715" s="15"/>
      <c r="N715"/>
      <c r="O715" s="1"/>
      <c r="P715" s="2"/>
    </row>
    <row r="716" spans="1:20" ht="14.25">
      <c r="A716" s="8"/>
      <c r="B716" s="168" t="s">
        <v>9</v>
      </c>
      <c r="C716" s="168"/>
      <c r="D716" s="168"/>
      <c r="E716" s="62" t="s">
        <v>135</v>
      </c>
      <c r="F716" s="50">
        <f>基本データ入力!$B$6</f>
        <v>2016</v>
      </c>
      <c r="G716" s="169" t="str">
        <f>基本データ入力!$B$4</f>
        <v>第13回　JARL横須賀ｸﾗﾌﾞﾏﾗｿﾝｺﾝﾃｽﾄ</v>
      </c>
      <c r="H716" s="169"/>
      <c r="I716" s="169"/>
      <c r="J716" s="169"/>
      <c r="K716" s="10"/>
      <c r="L716" s="8"/>
      <c r="M716" s="8"/>
      <c r="N716" s="9"/>
      <c r="O716" s="8"/>
      <c r="P716" s="8"/>
      <c r="Q716" s="8"/>
      <c r="R716" s="8"/>
      <c r="S716" s="8"/>
      <c r="T716" s="8"/>
    </row>
    <row r="717" spans="1:20">
      <c r="A717" s="8"/>
      <c r="B717" s="170" t="s">
        <v>10</v>
      </c>
      <c r="C717" s="170"/>
      <c r="D717" s="47" t="str">
        <f>基本データ入力!$B$8</f>
        <v>JA1QRZ</v>
      </c>
      <c r="E717" s="52" t="s">
        <v>136</v>
      </c>
      <c r="F717" s="47" t="s">
        <v>288</v>
      </c>
      <c r="G717" s="171" t="s">
        <v>137</v>
      </c>
      <c r="H717" s="171"/>
      <c r="I717" s="171"/>
      <c r="J717" s="53" t="s">
        <v>394</v>
      </c>
      <c r="K717" s="10"/>
      <c r="L717" s="8"/>
      <c r="M717" s="8"/>
      <c r="N717" s="9"/>
      <c r="O717" s="8"/>
      <c r="P717" s="8"/>
      <c r="Q717" s="8"/>
      <c r="R717" s="8"/>
      <c r="S717" s="8"/>
      <c r="T717" s="8"/>
    </row>
    <row r="718" spans="1:20">
      <c r="B718" s="88" t="s">
        <v>11</v>
      </c>
      <c r="C718" s="91" t="s">
        <v>411</v>
      </c>
      <c r="D718" s="88" t="s">
        <v>12</v>
      </c>
      <c r="E718" s="172" t="s">
        <v>13</v>
      </c>
      <c r="F718" s="172"/>
      <c r="G718" s="88" t="s">
        <v>14</v>
      </c>
      <c r="H718" s="17" t="s">
        <v>15</v>
      </c>
      <c r="I718" s="88" t="s">
        <v>16</v>
      </c>
      <c r="J718" s="88" t="s">
        <v>17</v>
      </c>
      <c r="L718" s="173" t="s">
        <v>134</v>
      </c>
      <c r="M718" s="174"/>
      <c r="N718" s="165" t="s">
        <v>31</v>
      </c>
      <c r="O718" s="165"/>
      <c r="P718" s="165"/>
      <c r="Q718" s="165"/>
      <c r="R718" s="165"/>
      <c r="S718" s="165"/>
      <c r="T718" s="165"/>
    </row>
    <row r="719" spans="1:20">
      <c r="B719" s="88" t="s">
        <v>8</v>
      </c>
      <c r="C719" s="91" t="s">
        <v>412</v>
      </c>
      <c r="D719" s="88" t="s">
        <v>0</v>
      </c>
      <c r="E719" s="88" t="s">
        <v>1</v>
      </c>
      <c r="F719" s="88" t="s">
        <v>2</v>
      </c>
      <c r="G719" s="88" t="s">
        <v>3</v>
      </c>
      <c r="H719" s="17" t="s">
        <v>4</v>
      </c>
      <c r="I719" s="88" t="s">
        <v>5</v>
      </c>
      <c r="J719" s="88" t="s">
        <v>6</v>
      </c>
      <c r="K719" s="4"/>
      <c r="L719" s="175"/>
      <c r="M719" s="176"/>
      <c r="N719" s="89" t="s">
        <v>33</v>
      </c>
      <c r="O719" s="89" t="s">
        <v>34</v>
      </c>
      <c r="P719" s="89" t="s">
        <v>35</v>
      </c>
      <c r="Q719" s="89" t="s">
        <v>36</v>
      </c>
      <c r="R719" s="89" t="s">
        <v>37</v>
      </c>
      <c r="S719" s="89" t="s">
        <v>38</v>
      </c>
      <c r="T719" s="89" t="s">
        <v>39</v>
      </c>
    </row>
    <row r="720" spans="1:20">
      <c r="A720" s="13">
        <v>1</v>
      </c>
      <c r="B720" s="64" t="str">
        <f t="shared" ref="B720:B769" si="171">IF(O720="","",O720)</f>
        <v/>
      </c>
      <c r="C720" s="65" t="str">
        <f>IF(P720="","",LEFT(P720,6))</f>
        <v/>
      </c>
      <c r="D720" s="66" t="str">
        <f t="shared" ref="D720:D769" si="172">IF(N720="","",N720)</f>
        <v/>
      </c>
      <c r="E720" s="66" t="str">
        <f t="shared" ref="E720:F769" si="173">IF(Q720="","",Q720)</f>
        <v/>
      </c>
      <c r="F720" s="66" t="str">
        <f t="shared" si="173"/>
        <v/>
      </c>
      <c r="G720" s="66" t="str">
        <f t="shared" ref="G720:G769" si="174">IF(H720="","",IF(H720=1,"","M"))</f>
        <v/>
      </c>
      <c r="H720" s="66" t="str">
        <f>IF(M720=0,"",1+COUNTIF(会員コール!$A$1:$A$198,M720))</f>
        <v/>
      </c>
      <c r="I720" s="67"/>
      <c r="J720" s="67" t="str">
        <f t="shared" ref="J720:J769" si="175">IF(T720="","",T720)</f>
        <v/>
      </c>
      <c r="K720" s="14"/>
      <c r="L720" s="49"/>
      <c r="M720">
        <f t="shared" ref="M720:M769" si="176">IF(MID(N720,6,1)="/",LEFT(N720,5),IF(MID(N720,7,1)="/",LEFT(N720,6),N720))</f>
        <v>0</v>
      </c>
      <c r="N720"/>
      <c r="O720" s="1"/>
      <c r="P720" s="2"/>
    </row>
    <row r="721" spans="1:16">
      <c r="A721" s="13"/>
      <c r="B721" s="68" t="str">
        <f t="shared" si="171"/>
        <v/>
      </c>
      <c r="C721" s="69" t="str">
        <f>IF(P721="","",LEFT(P721,6))</f>
        <v/>
      </c>
      <c r="D721" s="70" t="str">
        <f t="shared" si="172"/>
        <v/>
      </c>
      <c r="E721" s="70" t="str">
        <f t="shared" si="173"/>
        <v/>
      </c>
      <c r="F721" s="70" t="str">
        <f t="shared" si="173"/>
        <v/>
      </c>
      <c r="G721" s="70" t="str">
        <f t="shared" si="174"/>
        <v/>
      </c>
      <c r="H721" s="70" t="str">
        <f>IF(M721=0,"",1+COUNTIF(会員コール!$A$1:$A$198,M721))</f>
        <v/>
      </c>
      <c r="I721" s="71"/>
      <c r="J721" s="71" t="str">
        <f t="shared" si="175"/>
        <v/>
      </c>
      <c r="K721" s="14"/>
      <c r="L721" s="49"/>
      <c r="M721">
        <f t="shared" si="176"/>
        <v>0</v>
      </c>
      <c r="N721"/>
      <c r="O721" s="1"/>
      <c r="P721" s="2"/>
    </row>
    <row r="722" spans="1:16">
      <c r="A722" s="13"/>
      <c r="B722" s="68" t="str">
        <f t="shared" si="171"/>
        <v/>
      </c>
      <c r="C722" s="69" t="str">
        <f t="shared" ref="C722:C768" si="177">IF(P722="","",LEFT(P722,6))</f>
        <v/>
      </c>
      <c r="D722" s="70" t="str">
        <f t="shared" si="172"/>
        <v/>
      </c>
      <c r="E722" s="70" t="str">
        <f t="shared" si="173"/>
        <v/>
      </c>
      <c r="F722" s="70" t="str">
        <f t="shared" si="173"/>
        <v/>
      </c>
      <c r="G722" s="70" t="str">
        <f t="shared" si="174"/>
        <v/>
      </c>
      <c r="H722" s="70" t="str">
        <f>IF(M722=0,"",1+COUNTIF(会員コール!$A$1:$A$198,M722))</f>
        <v/>
      </c>
      <c r="I722" s="71"/>
      <c r="J722" s="71" t="str">
        <f t="shared" si="175"/>
        <v/>
      </c>
      <c r="K722" s="14"/>
      <c r="L722" s="49"/>
      <c r="M722">
        <f t="shared" si="176"/>
        <v>0</v>
      </c>
      <c r="N722"/>
      <c r="O722" s="1"/>
      <c r="P722" s="2"/>
    </row>
    <row r="723" spans="1:16">
      <c r="A723" s="13"/>
      <c r="B723" s="68" t="str">
        <f t="shared" si="171"/>
        <v/>
      </c>
      <c r="C723" s="69" t="str">
        <f t="shared" si="177"/>
        <v/>
      </c>
      <c r="D723" s="70" t="str">
        <f t="shared" si="172"/>
        <v/>
      </c>
      <c r="E723" s="70" t="str">
        <f t="shared" si="173"/>
        <v/>
      </c>
      <c r="F723" s="70" t="str">
        <f t="shared" si="173"/>
        <v/>
      </c>
      <c r="G723" s="70" t="str">
        <f t="shared" si="174"/>
        <v/>
      </c>
      <c r="H723" s="70" t="str">
        <f>IF(M723=0,"",1+COUNTIF(会員コール!$A$1:$A$198,M723))</f>
        <v/>
      </c>
      <c r="I723" s="71"/>
      <c r="J723" s="71" t="str">
        <f t="shared" si="175"/>
        <v/>
      </c>
      <c r="K723" s="14"/>
      <c r="L723" s="49"/>
      <c r="M723">
        <f t="shared" si="176"/>
        <v>0</v>
      </c>
      <c r="N723"/>
      <c r="O723" s="1"/>
      <c r="P723" s="2"/>
    </row>
    <row r="724" spans="1:16">
      <c r="A724" s="13">
        <v>5</v>
      </c>
      <c r="B724" s="68" t="str">
        <f t="shared" si="171"/>
        <v/>
      </c>
      <c r="C724" s="69" t="str">
        <f t="shared" si="177"/>
        <v/>
      </c>
      <c r="D724" s="70" t="str">
        <f t="shared" si="172"/>
        <v/>
      </c>
      <c r="E724" s="70" t="str">
        <f t="shared" si="173"/>
        <v/>
      </c>
      <c r="F724" s="70" t="str">
        <f t="shared" si="173"/>
        <v/>
      </c>
      <c r="G724" s="70" t="str">
        <f t="shared" si="174"/>
        <v/>
      </c>
      <c r="H724" s="70" t="str">
        <f>IF(M724=0,"",1+COUNTIF(会員コール!$A$1:$A$198,M724))</f>
        <v/>
      </c>
      <c r="I724" s="71"/>
      <c r="J724" s="71" t="str">
        <f t="shared" si="175"/>
        <v/>
      </c>
      <c r="K724" s="14"/>
      <c r="L724" s="49"/>
      <c r="M724">
        <f t="shared" si="176"/>
        <v>0</v>
      </c>
      <c r="N724"/>
      <c r="O724" s="1"/>
      <c r="P724" s="2"/>
    </row>
    <row r="725" spans="1:16">
      <c r="A725" s="13"/>
      <c r="B725" s="68" t="str">
        <f t="shared" si="171"/>
        <v/>
      </c>
      <c r="C725" s="69" t="str">
        <f t="shared" si="177"/>
        <v/>
      </c>
      <c r="D725" s="70" t="str">
        <f t="shared" si="172"/>
        <v/>
      </c>
      <c r="E725" s="70" t="str">
        <f t="shared" si="173"/>
        <v/>
      </c>
      <c r="F725" s="70" t="str">
        <f t="shared" si="173"/>
        <v/>
      </c>
      <c r="G725" s="70" t="str">
        <f t="shared" si="174"/>
        <v/>
      </c>
      <c r="H725" s="70" t="str">
        <f>IF(M725=0,"",1+COUNTIF(会員コール!$A$1:$A$198,M725))</f>
        <v/>
      </c>
      <c r="I725" s="71"/>
      <c r="J725" s="71" t="str">
        <f t="shared" si="175"/>
        <v/>
      </c>
      <c r="K725" s="14"/>
      <c r="L725" s="49"/>
      <c r="M725">
        <f t="shared" si="176"/>
        <v>0</v>
      </c>
      <c r="N725"/>
      <c r="O725" s="1"/>
      <c r="P725" s="2"/>
    </row>
    <row r="726" spans="1:16">
      <c r="A726" s="13"/>
      <c r="B726" s="68" t="str">
        <f t="shared" si="171"/>
        <v/>
      </c>
      <c r="C726" s="69" t="str">
        <f t="shared" si="177"/>
        <v/>
      </c>
      <c r="D726" s="70" t="str">
        <f t="shared" si="172"/>
        <v/>
      </c>
      <c r="E726" s="70" t="str">
        <f t="shared" si="173"/>
        <v/>
      </c>
      <c r="F726" s="70" t="str">
        <f t="shared" si="173"/>
        <v/>
      </c>
      <c r="G726" s="70" t="str">
        <f t="shared" si="174"/>
        <v/>
      </c>
      <c r="H726" s="70" t="str">
        <f>IF(M726=0,"",1+COUNTIF(会員コール!$A$1:$A$198,M726))</f>
        <v/>
      </c>
      <c r="I726" s="71"/>
      <c r="J726" s="71" t="str">
        <f t="shared" si="175"/>
        <v/>
      </c>
      <c r="K726" s="14"/>
      <c r="L726" s="49"/>
      <c r="M726">
        <f t="shared" si="176"/>
        <v>0</v>
      </c>
      <c r="N726"/>
      <c r="O726" s="1"/>
      <c r="P726" s="2"/>
    </row>
    <row r="727" spans="1:16">
      <c r="A727" s="13"/>
      <c r="B727" s="68" t="str">
        <f t="shared" si="171"/>
        <v/>
      </c>
      <c r="C727" s="69" t="str">
        <f t="shared" si="177"/>
        <v/>
      </c>
      <c r="D727" s="70" t="str">
        <f t="shared" si="172"/>
        <v/>
      </c>
      <c r="E727" s="70" t="str">
        <f t="shared" si="173"/>
        <v/>
      </c>
      <c r="F727" s="70" t="str">
        <f t="shared" si="173"/>
        <v/>
      </c>
      <c r="G727" s="70" t="str">
        <f t="shared" si="174"/>
        <v/>
      </c>
      <c r="H727" s="70" t="str">
        <f>IF(M727=0,"",1+COUNTIF(会員コール!$A$1:$A$198,M727))</f>
        <v/>
      </c>
      <c r="I727" s="71"/>
      <c r="J727" s="71" t="str">
        <f t="shared" si="175"/>
        <v/>
      </c>
      <c r="K727" s="14"/>
      <c r="L727" s="49"/>
      <c r="M727">
        <f t="shared" si="176"/>
        <v>0</v>
      </c>
      <c r="N727"/>
      <c r="O727" s="1"/>
      <c r="P727" s="2"/>
    </row>
    <row r="728" spans="1:16">
      <c r="A728" s="13"/>
      <c r="B728" s="68" t="str">
        <f t="shared" si="171"/>
        <v/>
      </c>
      <c r="C728" s="69" t="str">
        <f t="shared" si="177"/>
        <v/>
      </c>
      <c r="D728" s="70" t="str">
        <f t="shared" si="172"/>
        <v/>
      </c>
      <c r="E728" s="70" t="str">
        <f t="shared" si="173"/>
        <v/>
      </c>
      <c r="F728" s="70" t="str">
        <f t="shared" si="173"/>
        <v/>
      </c>
      <c r="G728" s="70" t="str">
        <f t="shared" si="174"/>
        <v/>
      </c>
      <c r="H728" s="70" t="str">
        <f>IF(M728=0,"",1+COUNTIF(会員コール!$A$1:$A$198,M728))</f>
        <v/>
      </c>
      <c r="I728" s="71"/>
      <c r="J728" s="71" t="str">
        <f t="shared" si="175"/>
        <v/>
      </c>
      <c r="K728" s="14"/>
      <c r="L728" s="49"/>
      <c r="M728">
        <f t="shared" si="176"/>
        <v>0</v>
      </c>
      <c r="N728"/>
      <c r="O728" s="1"/>
      <c r="P728" s="2"/>
    </row>
    <row r="729" spans="1:16">
      <c r="A729" s="13">
        <v>10</v>
      </c>
      <c r="B729" s="68" t="str">
        <f t="shared" si="171"/>
        <v/>
      </c>
      <c r="C729" s="69" t="str">
        <f t="shared" si="177"/>
        <v/>
      </c>
      <c r="D729" s="70" t="str">
        <f t="shared" si="172"/>
        <v/>
      </c>
      <c r="E729" s="70" t="str">
        <f t="shared" si="173"/>
        <v/>
      </c>
      <c r="F729" s="70" t="str">
        <f t="shared" si="173"/>
        <v/>
      </c>
      <c r="G729" s="70" t="str">
        <f t="shared" si="174"/>
        <v/>
      </c>
      <c r="H729" s="70" t="str">
        <f>IF(M729=0,"",1+COUNTIF(会員コール!$A$1:$A$198,M729))</f>
        <v/>
      </c>
      <c r="I729" s="71"/>
      <c r="J729" s="71" t="str">
        <f t="shared" si="175"/>
        <v/>
      </c>
      <c r="K729" s="14"/>
      <c r="L729" s="49"/>
      <c r="M729">
        <f t="shared" si="176"/>
        <v>0</v>
      </c>
      <c r="N729"/>
      <c r="O729" s="1"/>
      <c r="P729" s="2"/>
    </row>
    <row r="730" spans="1:16">
      <c r="A730" s="13"/>
      <c r="B730" s="68" t="str">
        <f t="shared" si="171"/>
        <v/>
      </c>
      <c r="C730" s="69" t="str">
        <f t="shared" si="177"/>
        <v/>
      </c>
      <c r="D730" s="70" t="str">
        <f t="shared" si="172"/>
        <v/>
      </c>
      <c r="E730" s="70" t="str">
        <f t="shared" si="173"/>
        <v/>
      </c>
      <c r="F730" s="70" t="str">
        <f t="shared" si="173"/>
        <v/>
      </c>
      <c r="G730" s="70" t="str">
        <f t="shared" si="174"/>
        <v/>
      </c>
      <c r="H730" s="70" t="str">
        <f>IF(M730=0,"",1+COUNTIF(会員コール!$A$1:$A$198,M730))</f>
        <v/>
      </c>
      <c r="I730" s="71"/>
      <c r="J730" s="71" t="str">
        <f t="shared" si="175"/>
        <v/>
      </c>
      <c r="K730" s="14"/>
      <c r="L730" s="49"/>
      <c r="M730">
        <f t="shared" si="176"/>
        <v>0</v>
      </c>
      <c r="N730"/>
      <c r="O730" s="1"/>
      <c r="P730" s="2"/>
    </row>
    <row r="731" spans="1:16">
      <c r="A731" s="13"/>
      <c r="B731" s="68" t="str">
        <f t="shared" si="171"/>
        <v/>
      </c>
      <c r="C731" s="69" t="str">
        <f t="shared" si="177"/>
        <v/>
      </c>
      <c r="D731" s="70" t="str">
        <f t="shared" si="172"/>
        <v/>
      </c>
      <c r="E731" s="70" t="str">
        <f t="shared" si="173"/>
        <v/>
      </c>
      <c r="F731" s="70" t="str">
        <f t="shared" si="173"/>
        <v/>
      </c>
      <c r="G731" s="70" t="str">
        <f t="shared" si="174"/>
        <v/>
      </c>
      <c r="H731" s="70" t="str">
        <f>IF(M731=0,"",1+COUNTIF(会員コール!$A$1:$A$198,M731))</f>
        <v/>
      </c>
      <c r="I731" s="71"/>
      <c r="J731" s="71" t="str">
        <f t="shared" si="175"/>
        <v/>
      </c>
      <c r="K731" s="14"/>
      <c r="L731" s="49"/>
      <c r="M731">
        <f t="shared" si="176"/>
        <v>0</v>
      </c>
      <c r="N731"/>
      <c r="O731" s="1"/>
      <c r="P731" s="2"/>
    </row>
    <row r="732" spans="1:16">
      <c r="A732" s="13"/>
      <c r="B732" s="68" t="str">
        <f t="shared" si="171"/>
        <v/>
      </c>
      <c r="C732" s="69" t="str">
        <f t="shared" si="177"/>
        <v/>
      </c>
      <c r="D732" s="70" t="str">
        <f t="shared" si="172"/>
        <v/>
      </c>
      <c r="E732" s="70" t="str">
        <f t="shared" si="173"/>
        <v/>
      </c>
      <c r="F732" s="70" t="str">
        <f t="shared" si="173"/>
        <v/>
      </c>
      <c r="G732" s="70" t="str">
        <f t="shared" si="174"/>
        <v/>
      </c>
      <c r="H732" s="70" t="str">
        <f>IF(M732=0,"",1+COUNTIF(会員コール!$A$1:$A$198,M732))</f>
        <v/>
      </c>
      <c r="I732" s="71"/>
      <c r="J732" s="71" t="str">
        <f t="shared" si="175"/>
        <v/>
      </c>
      <c r="K732" s="14"/>
      <c r="L732" s="49"/>
      <c r="M732">
        <f t="shared" si="176"/>
        <v>0</v>
      </c>
      <c r="N732"/>
      <c r="O732" s="1"/>
      <c r="P732" s="2"/>
    </row>
    <row r="733" spans="1:16">
      <c r="A733" s="13"/>
      <c r="B733" s="68" t="str">
        <f t="shared" si="171"/>
        <v/>
      </c>
      <c r="C733" s="69" t="str">
        <f t="shared" si="177"/>
        <v/>
      </c>
      <c r="D733" s="70" t="str">
        <f t="shared" si="172"/>
        <v/>
      </c>
      <c r="E733" s="70" t="str">
        <f t="shared" si="173"/>
        <v/>
      </c>
      <c r="F733" s="70" t="str">
        <f t="shared" si="173"/>
        <v/>
      </c>
      <c r="G733" s="70" t="str">
        <f t="shared" si="174"/>
        <v/>
      </c>
      <c r="H733" s="70" t="str">
        <f>IF(M733=0,"",1+COUNTIF(会員コール!$A$1:$A$198,M733))</f>
        <v/>
      </c>
      <c r="I733" s="71"/>
      <c r="J733" s="71" t="str">
        <f t="shared" si="175"/>
        <v/>
      </c>
      <c r="K733" s="14"/>
      <c r="L733" s="49"/>
      <c r="M733">
        <f t="shared" si="176"/>
        <v>0</v>
      </c>
      <c r="N733"/>
      <c r="O733" s="1"/>
      <c r="P733" s="2"/>
    </row>
    <row r="734" spans="1:16">
      <c r="A734" s="13">
        <v>15</v>
      </c>
      <c r="B734" s="68" t="str">
        <f t="shared" si="171"/>
        <v/>
      </c>
      <c r="C734" s="69" t="str">
        <f t="shared" si="177"/>
        <v/>
      </c>
      <c r="D734" s="70" t="str">
        <f t="shared" si="172"/>
        <v/>
      </c>
      <c r="E734" s="70" t="str">
        <f t="shared" si="173"/>
        <v/>
      </c>
      <c r="F734" s="70" t="str">
        <f t="shared" si="173"/>
        <v/>
      </c>
      <c r="G734" s="70" t="str">
        <f t="shared" si="174"/>
        <v/>
      </c>
      <c r="H734" s="70" t="str">
        <f>IF(M734=0,"",1+COUNTIF(会員コール!$A$1:$A$198,M734))</f>
        <v/>
      </c>
      <c r="I734" s="71"/>
      <c r="J734" s="71" t="str">
        <f t="shared" si="175"/>
        <v/>
      </c>
      <c r="K734" s="14"/>
      <c r="L734" s="49"/>
      <c r="M734">
        <f t="shared" si="176"/>
        <v>0</v>
      </c>
      <c r="N734"/>
      <c r="O734" s="1"/>
      <c r="P734" s="2"/>
    </row>
    <row r="735" spans="1:16">
      <c r="A735" s="13"/>
      <c r="B735" s="68" t="str">
        <f t="shared" si="171"/>
        <v/>
      </c>
      <c r="C735" s="69" t="str">
        <f t="shared" si="177"/>
        <v/>
      </c>
      <c r="D735" s="70" t="str">
        <f t="shared" si="172"/>
        <v/>
      </c>
      <c r="E735" s="70" t="str">
        <f t="shared" si="173"/>
        <v/>
      </c>
      <c r="F735" s="70" t="str">
        <f t="shared" si="173"/>
        <v/>
      </c>
      <c r="G735" s="70" t="str">
        <f t="shared" si="174"/>
        <v/>
      </c>
      <c r="H735" s="70" t="str">
        <f>IF(M735=0,"",1+COUNTIF(会員コール!$A$1:$A$198,M735))</f>
        <v/>
      </c>
      <c r="I735" s="71"/>
      <c r="J735" s="71" t="str">
        <f t="shared" si="175"/>
        <v/>
      </c>
      <c r="K735" s="14"/>
      <c r="L735" s="49"/>
      <c r="M735">
        <f t="shared" si="176"/>
        <v>0</v>
      </c>
      <c r="N735"/>
      <c r="O735" s="1"/>
      <c r="P735" s="2"/>
    </row>
    <row r="736" spans="1:16">
      <c r="A736" s="13"/>
      <c r="B736" s="68" t="str">
        <f t="shared" si="171"/>
        <v/>
      </c>
      <c r="C736" s="69" t="str">
        <f t="shared" si="177"/>
        <v/>
      </c>
      <c r="D736" s="70" t="str">
        <f t="shared" si="172"/>
        <v/>
      </c>
      <c r="E736" s="70" t="str">
        <f t="shared" si="173"/>
        <v/>
      </c>
      <c r="F736" s="70" t="str">
        <f t="shared" si="173"/>
        <v/>
      </c>
      <c r="G736" s="70" t="str">
        <f t="shared" si="174"/>
        <v/>
      </c>
      <c r="H736" s="70" t="str">
        <f>IF(M736=0,"",1+COUNTIF(会員コール!$A$1:$A$198,M736))</f>
        <v/>
      </c>
      <c r="I736" s="71"/>
      <c r="J736" s="71" t="str">
        <f t="shared" si="175"/>
        <v/>
      </c>
      <c r="K736" s="14"/>
      <c r="L736" s="15"/>
      <c r="M736">
        <f t="shared" si="176"/>
        <v>0</v>
      </c>
      <c r="N736"/>
      <c r="O736" s="1"/>
      <c r="P736" s="2"/>
    </row>
    <row r="737" spans="1:16">
      <c r="A737" s="13"/>
      <c r="B737" s="72" t="str">
        <f t="shared" si="171"/>
        <v/>
      </c>
      <c r="C737" s="69" t="str">
        <f t="shared" si="177"/>
        <v/>
      </c>
      <c r="D737" s="73" t="str">
        <f t="shared" si="172"/>
        <v/>
      </c>
      <c r="E737" s="73" t="str">
        <f t="shared" si="173"/>
        <v/>
      </c>
      <c r="F737" s="73" t="str">
        <f t="shared" si="173"/>
        <v/>
      </c>
      <c r="G737" s="73" t="str">
        <f t="shared" si="174"/>
        <v/>
      </c>
      <c r="H737" s="73" t="str">
        <f>IF(M737=0,"",1+COUNTIF(会員コール!$A$1:$A$198,M737))</f>
        <v/>
      </c>
      <c r="I737" s="74"/>
      <c r="J737" s="74" t="str">
        <f t="shared" si="175"/>
        <v/>
      </c>
      <c r="K737" s="14"/>
      <c r="L737" s="15"/>
      <c r="M737">
        <f t="shared" si="176"/>
        <v>0</v>
      </c>
      <c r="N737"/>
      <c r="O737" s="1"/>
      <c r="P737" s="2"/>
    </row>
    <row r="738" spans="1:16">
      <c r="A738" s="13"/>
      <c r="B738" s="68" t="str">
        <f t="shared" si="171"/>
        <v/>
      </c>
      <c r="C738" s="69" t="str">
        <f t="shared" si="177"/>
        <v/>
      </c>
      <c r="D738" s="70" t="str">
        <f t="shared" si="172"/>
        <v/>
      </c>
      <c r="E738" s="70" t="str">
        <f t="shared" si="173"/>
        <v/>
      </c>
      <c r="F738" s="70" t="str">
        <f t="shared" si="173"/>
        <v/>
      </c>
      <c r="G738" s="70" t="str">
        <f t="shared" si="174"/>
        <v/>
      </c>
      <c r="H738" s="70" t="str">
        <f>IF(M738=0,"",1+COUNTIF(会員コール!$A$1:$A$198,M738))</f>
        <v/>
      </c>
      <c r="I738" s="71"/>
      <c r="J738" s="71" t="str">
        <f t="shared" si="175"/>
        <v/>
      </c>
      <c r="K738" s="14"/>
      <c r="L738" s="15"/>
      <c r="M738">
        <f t="shared" si="176"/>
        <v>0</v>
      </c>
      <c r="N738"/>
      <c r="O738" s="1"/>
      <c r="P738" s="2"/>
    </row>
    <row r="739" spans="1:16">
      <c r="A739" s="13">
        <v>20</v>
      </c>
      <c r="B739" s="68" t="str">
        <f t="shared" si="171"/>
        <v/>
      </c>
      <c r="C739" s="69" t="str">
        <f t="shared" si="177"/>
        <v/>
      </c>
      <c r="D739" s="70" t="str">
        <f t="shared" si="172"/>
        <v/>
      </c>
      <c r="E739" s="70" t="str">
        <f t="shared" si="173"/>
        <v/>
      </c>
      <c r="F739" s="70" t="str">
        <f t="shared" si="173"/>
        <v/>
      </c>
      <c r="G739" s="70" t="str">
        <f t="shared" si="174"/>
        <v/>
      </c>
      <c r="H739" s="70" t="str">
        <f>IF(M739=0,"",1+COUNTIF(会員コール!$A$1:$A$198,M739))</f>
        <v/>
      </c>
      <c r="I739" s="71"/>
      <c r="J739" s="71" t="str">
        <f t="shared" si="175"/>
        <v/>
      </c>
      <c r="K739" s="14"/>
      <c r="L739" s="15"/>
      <c r="M739">
        <f t="shared" si="176"/>
        <v>0</v>
      </c>
      <c r="N739"/>
      <c r="O739" s="1"/>
      <c r="P739" s="2"/>
    </row>
    <row r="740" spans="1:16">
      <c r="A740" s="13"/>
      <c r="B740" s="68" t="str">
        <f t="shared" si="171"/>
        <v/>
      </c>
      <c r="C740" s="69" t="str">
        <f t="shared" si="177"/>
        <v/>
      </c>
      <c r="D740" s="70" t="str">
        <f t="shared" si="172"/>
        <v/>
      </c>
      <c r="E740" s="70" t="str">
        <f t="shared" si="173"/>
        <v/>
      </c>
      <c r="F740" s="70" t="str">
        <f t="shared" si="173"/>
        <v/>
      </c>
      <c r="G740" s="70" t="str">
        <f t="shared" si="174"/>
        <v/>
      </c>
      <c r="H740" s="70" t="str">
        <f>IF(M740=0,"",1+COUNTIF(会員コール!$A$1:$A$198,M740))</f>
        <v/>
      </c>
      <c r="I740" s="71"/>
      <c r="J740" s="71" t="str">
        <f t="shared" si="175"/>
        <v/>
      </c>
      <c r="K740" s="14"/>
      <c r="L740" s="15"/>
      <c r="M740">
        <f t="shared" si="176"/>
        <v>0</v>
      </c>
      <c r="N740"/>
      <c r="O740" s="1"/>
      <c r="P740" s="2"/>
    </row>
    <row r="741" spans="1:16">
      <c r="A741" s="13"/>
      <c r="B741" s="68" t="str">
        <f t="shared" si="171"/>
        <v/>
      </c>
      <c r="C741" s="69" t="str">
        <f t="shared" si="177"/>
        <v/>
      </c>
      <c r="D741" s="70" t="str">
        <f t="shared" si="172"/>
        <v/>
      </c>
      <c r="E741" s="70" t="str">
        <f t="shared" si="173"/>
        <v/>
      </c>
      <c r="F741" s="70" t="str">
        <f t="shared" si="173"/>
        <v/>
      </c>
      <c r="G741" s="70" t="str">
        <f t="shared" si="174"/>
        <v/>
      </c>
      <c r="H741" s="70" t="str">
        <f>IF(M741=0,"",1+COUNTIF(会員コール!$A$1:$A$198,M741))</f>
        <v/>
      </c>
      <c r="I741" s="71"/>
      <c r="J741" s="71" t="str">
        <f t="shared" si="175"/>
        <v/>
      </c>
      <c r="K741" s="14"/>
      <c r="L741" s="15"/>
      <c r="M741">
        <f t="shared" si="176"/>
        <v>0</v>
      </c>
      <c r="N741"/>
      <c r="O741" s="1"/>
      <c r="P741" s="2"/>
    </row>
    <row r="742" spans="1:16">
      <c r="A742" s="13"/>
      <c r="B742" s="68" t="str">
        <f t="shared" si="171"/>
        <v/>
      </c>
      <c r="C742" s="69" t="str">
        <f t="shared" si="177"/>
        <v/>
      </c>
      <c r="D742" s="70" t="str">
        <f t="shared" si="172"/>
        <v/>
      </c>
      <c r="E742" s="70" t="str">
        <f t="shared" si="173"/>
        <v/>
      </c>
      <c r="F742" s="70" t="str">
        <f t="shared" si="173"/>
        <v/>
      </c>
      <c r="G742" s="70" t="str">
        <f t="shared" si="174"/>
        <v/>
      </c>
      <c r="H742" s="70" t="str">
        <f>IF(M742=0,"",1+COUNTIF(会員コール!$A$1:$A$198,M742))</f>
        <v/>
      </c>
      <c r="I742" s="71"/>
      <c r="J742" s="71" t="str">
        <f t="shared" si="175"/>
        <v/>
      </c>
      <c r="K742" s="14"/>
      <c r="L742" s="15"/>
      <c r="M742">
        <f t="shared" si="176"/>
        <v>0</v>
      </c>
      <c r="N742"/>
      <c r="O742" s="1"/>
      <c r="P742" s="2"/>
    </row>
    <row r="743" spans="1:16">
      <c r="A743" s="13"/>
      <c r="B743" s="68" t="str">
        <f t="shared" si="171"/>
        <v/>
      </c>
      <c r="C743" s="69" t="str">
        <f t="shared" si="177"/>
        <v/>
      </c>
      <c r="D743" s="70" t="str">
        <f t="shared" si="172"/>
        <v/>
      </c>
      <c r="E743" s="70" t="str">
        <f t="shared" si="173"/>
        <v/>
      </c>
      <c r="F743" s="70" t="str">
        <f t="shared" si="173"/>
        <v/>
      </c>
      <c r="G743" s="70" t="str">
        <f t="shared" si="174"/>
        <v/>
      </c>
      <c r="H743" s="70" t="str">
        <f>IF(M743=0,"",1+COUNTIF(会員コール!$A$1:$A$198,M743))</f>
        <v/>
      </c>
      <c r="I743" s="71"/>
      <c r="J743" s="71" t="str">
        <f t="shared" si="175"/>
        <v/>
      </c>
      <c r="K743" s="14"/>
      <c r="L743" s="15"/>
      <c r="M743">
        <f t="shared" si="176"/>
        <v>0</v>
      </c>
      <c r="N743"/>
      <c r="O743" s="1"/>
      <c r="P743" s="2"/>
    </row>
    <row r="744" spans="1:16">
      <c r="A744" s="13">
        <v>25</v>
      </c>
      <c r="B744" s="68" t="str">
        <f t="shared" si="171"/>
        <v/>
      </c>
      <c r="C744" s="69" t="str">
        <f t="shared" si="177"/>
        <v/>
      </c>
      <c r="D744" s="70" t="str">
        <f t="shared" si="172"/>
        <v/>
      </c>
      <c r="E744" s="70" t="str">
        <f t="shared" si="173"/>
        <v/>
      </c>
      <c r="F744" s="70" t="str">
        <f t="shared" si="173"/>
        <v/>
      </c>
      <c r="G744" s="70" t="str">
        <f t="shared" si="174"/>
        <v/>
      </c>
      <c r="H744" s="70" t="str">
        <f>IF(M744=0,"",1+COUNTIF(会員コール!$A$1:$A$198,M744))</f>
        <v/>
      </c>
      <c r="I744" s="71"/>
      <c r="J744" s="71" t="str">
        <f t="shared" si="175"/>
        <v/>
      </c>
      <c r="K744" s="14"/>
      <c r="L744" s="15"/>
      <c r="M744">
        <f t="shared" si="176"/>
        <v>0</v>
      </c>
      <c r="N744"/>
      <c r="O744" s="1"/>
      <c r="P744" s="2"/>
    </row>
    <row r="745" spans="1:16">
      <c r="A745" s="13"/>
      <c r="B745" s="72" t="str">
        <f t="shared" si="171"/>
        <v/>
      </c>
      <c r="C745" s="69" t="str">
        <f t="shared" si="177"/>
        <v/>
      </c>
      <c r="D745" s="73" t="str">
        <f t="shared" si="172"/>
        <v/>
      </c>
      <c r="E745" s="73" t="str">
        <f t="shared" si="173"/>
        <v/>
      </c>
      <c r="F745" s="73" t="str">
        <f t="shared" si="173"/>
        <v/>
      </c>
      <c r="G745" s="73" t="str">
        <f t="shared" si="174"/>
        <v/>
      </c>
      <c r="H745" s="73" t="str">
        <f>IF(M745=0,"",1+COUNTIF(会員コール!$A$1:$A$198,M745))</f>
        <v/>
      </c>
      <c r="I745" s="74"/>
      <c r="J745" s="74" t="str">
        <f t="shared" si="175"/>
        <v/>
      </c>
      <c r="K745" s="14"/>
      <c r="L745" s="15"/>
      <c r="M745">
        <f t="shared" si="176"/>
        <v>0</v>
      </c>
      <c r="N745"/>
      <c r="O745" s="1"/>
      <c r="P745" s="2"/>
    </row>
    <row r="746" spans="1:16">
      <c r="A746" s="13"/>
      <c r="B746" s="68" t="str">
        <f t="shared" si="171"/>
        <v/>
      </c>
      <c r="C746" s="69" t="str">
        <f t="shared" si="177"/>
        <v/>
      </c>
      <c r="D746" s="70" t="str">
        <f t="shared" si="172"/>
        <v/>
      </c>
      <c r="E746" s="70" t="str">
        <f t="shared" si="173"/>
        <v/>
      </c>
      <c r="F746" s="70" t="str">
        <f t="shared" si="173"/>
        <v/>
      </c>
      <c r="G746" s="70" t="str">
        <f t="shared" si="174"/>
        <v/>
      </c>
      <c r="H746" s="70" t="str">
        <f>IF(M746=0,"",1+COUNTIF(会員コール!$A$1:$A$198,M746))</f>
        <v/>
      </c>
      <c r="I746" s="71"/>
      <c r="J746" s="71" t="str">
        <f t="shared" si="175"/>
        <v/>
      </c>
      <c r="K746" s="14"/>
      <c r="L746" s="15"/>
      <c r="M746">
        <f t="shared" si="176"/>
        <v>0</v>
      </c>
      <c r="N746"/>
      <c r="O746" s="1"/>
      <c r="P746" s="2"/>
    </row>
    <row r="747" spans="1:16">
      <c r="A747" s="13"/>
      <c r="B747" s="72" t="str">
        <f t="shared" si="171"/>
        <v/>
      </c>
      <c r="C747" s="69" t="str">
        <f t="shared" si="177"/>
        <v/>
      </c>
      <c r="D747" s="73" t="str">
        <f t="shared" si="172"/>
        <v/>
      </c>
      <c r="E747" s="73" t="str">
        <f t="shared" si="173"/>
        <v/>
      </c>
      <c r="F747" s="73" t="str">
        <f t="shared" si="173"/>
        <v/>
      </c>
      <c r="G747" s="73" t="str">
        <f t="shared" si="174"/>
        <v/>
      </c>
      <c r="H747" s="73" t="str">
        <f>IF(M747=0,"",1+COUNTIF(会員コール!$A$1:$A$198,M747))</f>
        <v/>
      </c>
      <c r="I747" s="74"/>
      <c r="J747" s="74" t="str">
        <f t="shared" si="175"/>
        <v/>
      </c>
      <c r="K747" s="14"/>
      <c r="L747" s="15"/>
      <c r="M747">
        <f t="shared" si="176"/>
        <v>0</v>
      </c>
      <c r="N747"/>
      <c r="O747" s="1"/>
      <c r="P747" s="2"/>
    </row>
    <row r="748" spans="1:16">
      <c r="A748" s="13"/>
      <c r="B748" s="68" t="str">
        <f t="shared" si="171"/>
        <v/>
      </c>
      <c r="C748" s="69" t="str">
        <f t="shared" si="177"/>
        <v/>
      </c>
      <c r="D748" s="70" t="str">
        <f t="shared" si="172"/>
        <v/>
      </c>
      <c r="E748" s="70" t="str">
        <f t="shared" si="173"/>
        <v/>
      </c>
      <c r="F748" s="70" t="str">
        <f t="shared" si="173"/>
        <v/>
      </c>
      <c r="G748" s="70" t="str">
        <f t="shared" si="174"/>
        <v/>
      </c>
      <c r="H748" s="70" t="str">
        <f>IF(M748=0,"",1+COUNTIF(会員コール!$A$1:$A$198,M748))</f>
        <v/>
      </c>
      <c r="I748" s="71"/>
      <c r="J748" s="71" t="str">
        <f t="shared" si="175"/>
        <v/>
      </c>
      <c r="K748" s="14"/>
      <c r="L748" s="15"/>
      <c r="M748">
        <f t="shared" si="176"/>
        <v>0</v>
      </c>
      <c r="N748"/>
      <c r="O748" s="1"/>
      <c r="P748" s="2"/>
    </row>
    <row r="749" spans="1:16">
      <c r="A749" s="13">
        <v>30</v>
      </c>
      <c r="B749" s="72" t="str">
        <f t="shared" si="171"/>
        <v/>
      </c>
      <c r="C749" s="69" t="str">
        <f t="shared" si="177"/>
        <v/>
      </c>
      <c r="D749" s="73" t="str">
        <f t="shared" si="172"/>
        <v/>
      </c>
      <c r="E749" s="73" t="str">
        <f t="shared" si="173"/>
        <v/>
      </c>
      <c r="F749" s="73" t="str">
        <f t="shared" si="173"/>
        <v/>
      </c>
      <c r="G749" s="73" t="str">
        <f t="shared" si="174"/>
        <v/>
      </c>
      <c r="H749" s="73" t="str">
        <f>IF(M749=0,"",1+COUNTIF(会員コール!$A$1:$A$198,M749))</f>
        <v/>
      </c>
      <c r="I749" s="74"/>
      <c r="J749" s="74" t="str">
        <f t="shared" si="175"/>
        <v/>
      </c>
      <c r="K749" s="14"/>
      <c r="L749" s="15"/>
      <c r="M749">
        <f t="shared" si="176"/>
        <v>0</v>
      </c>
      <c r="N749"/>
      <c r="O749" s="1"/>
      <c r="P749" s="2"/>
    </row>
    <row r="750" spans="1:16">
      <c r="A750" s="13"/>
      <c r="B750" s="68" t="str">
        <f t="shared" si="171"/>
        <v/>
      </c>
      <c r="C750" s="69" t="str">
        <f t="shared" si="177"/>
        <v/>
      </c>
      <c r="D750" s="70" t="str">
        <f t="shared" si="172"/>
        <v/>
      </c>
      <c r="E750" s="70" t="str">
        <f t="shared" si="173"/>
        <v/>
      </c>
      <c r="F750" s="70" t="str">
        <f t="shared" si="173"/>
        <v/>
      </c>
      <c r="G750" s="70" t="str">
        <f t="shared" si="174"/>
        <v/>
      </c>
      <c r="H750" s="70" t="str">
        <f>IF(M750=0,"",1+COUNTIF(会員コール!$A$1:$A$198,M750))</f>
        <v/>
      </c>
      <c r="I750" s="71"/>
      <c r="J750" s="71" t="str">
        <f t="shared" si="175"/>
        <v/>
      </c>
      <c r="K750" s="14"/>
      <c r="L750" s="15"/>
      <c r="M750">
        <f t="shared" si="176"/>
        <v>0</v>
      </c>
      <c r="N750"/>
      <c r="O750" s="1"/>
      <c r="P750" s="2"/>
    </row>
    <row r="751" spans="1:16">
      <c r="A751" s="13"/>
      <c r="B751" s="72" t="str">
        <f t="shared" si="171"/>
        <v/>
      </c>
      <c r="C751" s="69" t="str">
        <f t="shared" si="177"/>
        <v/>
      </c>
      <c r="D751" s="73" t="str">
        <f t="shared" si="172"/>
        <v/>
      </c>
      <c r="E751" s="73" t="str">
        <f t="shared" si="173"/>
        <v/>
      </c>
      <c r="F751" s="73" t="str">
        <f t="shared" si="173"/>
        <v/>
      </c>
      <c r="G751" s="73" t="str">
        <f t="shared" si="174"/>
        <v/>
      </c>
      <c r="H751" s="73" t="str">
        <f>IF(M751=0,"",1+COUNTIF(会員コール!$A$1:$A$198,M751))</f>
        <v/>
      </c>
      <c r="I751" s="74"/>
      <c r="J751" s="74" t="str">
        <f t="shared" si="175"/>
        <v/>
      </c>
      <c r="K751" s="14"/>
      <c r="L751" s="15"/>
      <c r="M751">
        <f t="shared" si="176"/>
        <v>0</v>
      </c>
      <c r="N751"/>
      <c r="O751" s="1"/>
      <c r="P751" s="2"/>
    </row>
    <row r="752" spans="1:16">
      <c r="A752" s="13"/>
      <c r="B752" s="68" t="str">
        <f t="shared" si="171"/>
        <v/>
      </c>
      <c r="C752" s="69" t="str">
        <f t="shared" si="177"/>
        <v/>
      </c>
      <c r="D752" s="70" t="str">
        <f t="shared" si="172"/>
        <v/>
      </c>
      <c r="E752" s="70" t="str">
        <f t="shared" si="173"/>
        <v/>
      </c>
      <c r="F752" s="70" t="str">
        <f t="shared" si="173"/>
        <v/>
      </c>
      <c r="G752" s="70" t="str">
        <f t="shared" si="174"/>
        <v/>
      </c>
      <c r="H752" s="70" t="str">
        <f>IF(M752=0,"",1+COUNTIF(会員コール!$A$1:$A$198,M752))</f>
        <v/>
      </c>
      <c r="I752" s="71"/>
      <c r="J752" s="71" t="str">
        <f t="shared" si="175"/>
        <v/>
      </c>
      <c r="K752" s="14"/>
      <c r="L752" s="15"/>
      <c r="M752">
        <f t="shared" si="176"/>
        <v>0</v>
      </c>
      <c r="N752"/>
      <c r="O752" s="1"/>
      <c r="P752" s="2"/>
    </row>
    <row r="753" spans="1:16">
      <c r="A753" s="13"/>
      <c r="B753" s="72" t="str">
        <f t="shared" si="171"/>
        <v/>
      </c>
      <c r="C753" s="69" t="str">
        <f t="shared" si="177"/>
        <v/>
      </c>
      <c r="D753" s="73" t="str">
        <f t="shared" si="172"/>
        <v/>
      </c>
      <c r="E753" s="73" t="str">
        <f t="shared" si="173"/>
        <v/>
      </c>
      <c r="F753" s="73" t="str">
        <f t="shared" si="173"/>
        <v/>
      </c>
      <c r="G753" s="73" t="str">
        <f t="shared" si="174"/>
        <v/>
      </c>
      <c r="H753" s="73" t="str">
        <f>IF(M753=0,"",1+COUNTIF(会員コール!$A$1:$A$198,M753))</f>
        <v/>
      </c>
      <c r="I753" s="74"/>
      <c r="J753" s="74" t="str">
        <f t="shared" si="175"/>
        <v/>
      </c>
      <c r="K753" s="14"/>
      <c r="L753" s="15"/>
      <c r="M753">
        <f t="shared" si="176"/>
        <v>0</v>
      </c>
      <c r="N753"/>
      <c r="O753" s="1"/>
      <c r="P753" s="2"/>
    </row>
    <row r="754" spans="1:16">
      <c r="A754" s="13">
        <v>35</v>
      </c>
      <c r="B754" s="68" t="str">
        <f t="shared" si="171"/>
        <v/>
      </c>
      <c r="C754" s="69" t="str">
        <f t="shared" si="177"/>
        <v/>
      </c>
      <c r="D754" s="70" t="str">
        <f t="shared" si="172"/>
        <v/>
      </c>
      <c r="E754" s="70" t="str">
        <f t="shared" si="173"/>
        <v/>
      </c>
      <c r="F754" s="70" t="str">
        <f t="shared" si="173"/>
        <v/>
      </c>
      <c r="G754" s="70" t="str">
        <f t="shared" si="174"/>
        <v/>
      </c>
      <c r="H754" s="70" t="str">
        <f>IF(M754=0,"",1+COUNTIF(会員コール!$A$1:$A$198,M754))</f>
        <v/>
      </c>
      <c r="I754" s="71"/>
      <c r="J754" s="71" t="str">
        <f t="shared" si="175"/>
        <v/>
      </c>
      <c r="K754" s="14"/>
      <c r="L754" s="15"/>
      <c r="M754">
        <f t="shared" si="176"/>
        <v>0</v>
      </c>
      <c r="N754"/>
      <c r="O754" s="1"/>
      <c r="P754" s="2"/>
    </row>
    <row r="755" spans="1:16">
      <c r="A755" s="13"/>
      <c r="B755" s="72" t="str">
        <f t="shared" si="171"/>
        <v/>
      </c>
      <c r="C755" s="69" t="str">
        <f t="shared" si="177"/>
        <v/>
      </c>
      <c r="D755" s="73" t="str">
        <f t="shared" si="172"/>
        <v/>
      </c>
      <c r="E755" s="73" t="str">
        <f t="shared" si="173"/>
        <v/>
      </c>
      <c r="F755" s="73" t="str">
        <f t="shared" si="173"/>
        <v/>
      </c>
      <c r="G755" s="73" t="str">
        <f t="shared" si="174"/>
        <v/>
      </c>
      <c r="H755" s="73" t="str">
        <f>IF(M755=0,"",1+COUNTIF(会員コール!$A$1:$A$198,M755))</f>
        <v/>
      </c>
      <c r="I755" s="74"/>
      <c r="J755" s="74" t="str">
        <f t="shared" si="175"/>
        <v/>
      </c>
      <c r="K755" s="14"/>
      <c r="L755" s="15"/>
      <c r="M755">
        <f t="shared" si="176"/>
        <v>0</v>
      </c>
      <c r="N755"/>
      <c r="O755" s="1"/>
      <c r="P755" s="2"/>
    </row>
    <row r="756" spans="1:16">
      <c r="A756" s="13"/>
      <c r="B756" s="68" t="str">
        <f t="shared" si="171"/>
        <v/>
      </c>
      <c r="C756" s="69" t="str">
        <f t="shared" si="177"/>
        <v/>
      </c>
      <c r="D756" s="70" t="str">
        <f t="shared" si="172"/>
        <v/>
      </c>
      <c r="E756" s="70" t="str">
        <f t="shared" si="173"/>
        <v/>
      </c>
      <c r="F756" s="70" t="str">
        <f t="shared" si="173"/>
        <v/>
      </c>
      <c r="G756" s="70" t="str">
        <f t="shared" si="174"/>
        <v/>
      </c>
      <c r="H756" s="70" t="str">
        <f>IF(M756=0,"",1+COUNTIF(会員コール!$A$1:$A$198,M756))</f>
        <v/>
      </c>
      <c r="I756" s="71"/>
      <c r="J756" s="71" t="str">
        <f t="shared" si="175"/>
        <v/>
      </c>
      <c r="K756" s="14"/>
      <c r="L756" s="15"/>
      <c r="M756">
        <f t="shared" si="176"/>
        <v>0</v>
      </c>
      <c r="N756"/>
      <c r="O756" s="1"/>
      <c r="P756" s="2"/>
    </row>
    <row r="757" spans="1:16">
      <c r="A757" s="13"/>
      <c r="B757" s="72" t="str">
        <f t="shared" si="171"/>
        <v/>
      </c>
      <c r="C757" s="69" t="str">
        <f t="shared" si="177"/>
        <v/>
      </c>
      <c r="D757" s="73" t="str">
        <f t="shared" si="172"/>
        <v/>
      </c>
      <c r="E757" s="73" t="str">
        <f t="shared" si="173"/>
        <v/>
      </c>
      <c r="F757" s="73" t="str">
        <f t="shared" si="173"/>
        <v/>
      </c>
      <c r="G757" s="73" t="str">
        <f t="shared" si="174"/>
        <v/>
      </c>
      <c r="H757" s="73" t="str">
        <f>IF(M757=0,"",1+COUNTIF(会員コール!$A$1:$A$198,M757))</f>
        <v/>
      </c>
      <c r="I757" s="74"/>
      <c r="J757" s="74" t="str">
        <f t="shared" si="175"/>
        <v/>
      </c>
      <c r="K757" s="14"/>
      <c r="L757" s="15"/>
      <c r="M757">
        <f t="shared" si="176"/>
        <v>0</v>
      </c>
      <c r="N757"/>
      <c r="O757" s="1"/>
      <c r="P757" s="2"/>
    </row>
    <row r="758" spans="1:16">
      <c r="A758" s="13"/>
      <c r="B758" s="68" t="str">
        <f t="shared" si="171"/>
        <v/>
      </c>
      <c r="C758" s="69" t="str">
        <f t="shared" si="177"/>
        <v/>
      </c>
      <c r="D758" s="70" t="str">
        <f t="shared" si="172"/>
        <v/>
      </c>
      <c r="E758" s="70" t="str">
        <f t="shared" si="173"/>
        <v/>
      </c>
      <c r="F758" s="70" t="str">
        <f t="shared" si="173"/>
        <v/>
      </c>
      <c r="G758" s="70" t="str">
        <f t="shared" si="174"/>
        <v/>
      </c>
      <c r="H758" s="70" t="str">
        <f>IF(M758=0,"",1+COUNTIF(会員コール!$A$1:$A$198,M758))</f>
        <v/>
      </c>
      <c r="I758" s="71"/>
      <c r="J758" s="71" t="str">
        <f t="shared" si="175"/>
        <v/>
      </c>
      <c r="K758" s="14"/>
      <c r="L758" s="15"/>
      <c r="M758">
        <f t="shared" si="176"/>
        <v>0</v>
      </c>
      <c r="N758"/>
      <c r="O758" s="1"/>
      <c r="P758" s="2"/>
    </row>
    <row r="759" spans="1:16">
      <c r="A759" s="13">
        <v>40</v>
      </c>
      <c r="B759" s="72" t="str">
        <f t="shared" si="171"/>
        <v/>
      </c>
      <c r="C759" s="69" t="str">
        <f t="shared" si="177"/>
        <v/>
      </c>
      <c r="D759" s="73" t="str">
        <f t="shared" si="172"/>
        <v/>
      </c>
      <c r="E759" s="73" t="str">
        <f t="shared" si="173"/>
        <v/>
      </c>
      <c r="F759" s="73" t="str">
        <f t="shared" si="173"/>
        <v/>
      </c>
      <c r="G759" s="73" t="str">
        <f t="shared" si="174"/>
        <v/>
      </c>
      <c r="H759" s="73" t="str">
        <f>IF(M759=0,"",1+COUNTIF(会員コール!$A$1:$A$198,M759))</f>
        <v/>
      </c>
      <c r="I759" s="74"/>
      <c r="J759" s="74" t="str">
        <f t="shared" si="175"/>
        <v/>
      </c>
      <c r="K759" s="14"/>
      <c r="L759" s="15"/>
      <c r="M759">
        <f t="shared" si="176"/>
        <v>0</v>
      </c>
      <c r="N759"/>
      <c r="O759" s="1"/>
      <c r="P759" s="2"/>
    </row>
    <row r="760" spans="1:16">
      <c r="A760" s="13"/>
      <c r="B760" s="68" t="str">
        <f t="shared" si="171"/>
        <v/>
      </c>
      <c r="C760" s="69" t="str">
        <f t="shared" si="177"/>
        <v/>
      </c>
      <c r="D760" s="70" t="str">
        <f t="shared" si="172"/>
        <v/>
      </c>
      <c r="E760" s="70" t="str">
        <f t="shared" si="173"/>
        <v/>
      </c>
      <c r="F760" s="70" t="str">
        <f t="shared" si="173"/>
        <v/>
      </c>
      <c r="G760" s="70" t="str">
        <f t="shared" si="174"/>
        <v/>
      </c>
      <c r="H760" s="70" t="str">
        <f>IF(M760=0,"",1+COUNTIF(会員コール!$A$1:$A$198,M760))</f>
        <v/>
      </c>
      <c r="I760" s="71"/>
      <c r="J760" s="71" t="str">
        <f t="shared" si="175"/>
        <v/>
      </c>
      <c r="K760" s="14"/>
      <c r="L760" s="15"/>
      <c r="M760">
        <f t="shared" si="176"/>
        <v>0</v>
      </c>
      <c r="N760"/>
      <c r="O760" s="1"/>
      <c r="P760" s="2"/>
    </row>
    <row r="761" spans="1:16">
      <c r="A761" s="13"/>
      <c r="B761" s="68" t="str">
        <f t="shared" si="171"/>
        <v/>
      </c>
      <c r="C761" s="69" t="str">
        <f t="shared" si="177"/>
        <v/>
      </c>
      <c r="D761" s="70" t="str">
        <f t="shared" si="172"/>
        <v/>
      </c>
      <c r="E761" s="70" t="str">
        <f t="shared" si="173"/>
        <v/>
      </c>
      <c r="F761" s="70" t="str">
        <f t="shared" si="173"/>
        <v/>
      </c>
      <c r="G761" s="70" t="str">
        <f t="shared" si="174"/>
        <v/>
      </c>
      <c r="H761" s="70" t="str">
        <f>IF(M761=0,"",1+COUNTIF(会員コール!$A$1:$A$198,M761))</f>
        <v/>
      </c>
      <c r="I761" s="71"/>
      <c r="J761" s="71" t="str">
        <f t="shared" si="175"/>
        <v/>
      </c>
      <c r="K761" s="14"/>
      <c r="L761" s="15"/>
      <c r="M761">
        <f t="shared" si="176"/>
        <v>0</v>
      </c>
      <c r="N761"/>
      <c r="O761" s="1"/>
      <c r="P761" s="2"/>
    </row>
    <row r="762" spans="1:16">
      <c r="A762" s="13"/>
      <c r="B762" s="72" t="str">
        <f t="shared" si="171"/>
        <v/>
      </c>
      <c r="C762" s="69" t="str">
        <f t="shared" si="177"/>
        <v/>
      </c>
      <c r="D762" s="73" t="str">
        <f t="shared" si="172"/>
        <v/>
      </c>
      <c r="E762" s="73" t="str">
        <f t="shared" si="173"/>
        <v/>
      </c>
      <c r="F762" s="73" t="str">
        <f t="shared" si="173"/>
        <v/>
      </c>
      <c r="G762" s="73" t="str">
        <f t="shared" si="174"/>
        <v/>
      </c>
      <c r="H762" s="73" t="str">
        <f>IF(M762=0,"",1+COUNTIF(会員コール!$A$1:$A$198,M762))</f>
        <v/>
      </c>
      <c r="I762" s="74"/>
      <c r="J762" s="74" t="str">
        <f t="shared" si="175"/>
        <v/>
      </c>
      <c r="K762" s="14"/>
      <c r="L762" s="15"/>
      <c r="M762">
        <f t="shared" si="176"/>
        <v>0</v>
      </c>
      <c r="N762"/>
      <c r="O762" s="1"/>
      <c r="P762" s="2"/>
    </row>
    <row r="763" spans="1:16">
      <c r="A763" s="13"/>
      <c r="B763" s="68" t="str">
        <f t="shared" si="171"/>
        <v/>
      </c>
      <c r="C763" s="69" t="str">
        <f t="shared" si="177"/>
        <v/>
      </c>
      <c r="D763" s="70" t="str">
        <f t="shared" si="172"/>
        <v/>
      </c>
      <c r="E763" s="70" t="str">
        <f t="shared" si="173"/>
        <v/>
      </c>
      <c r="F763" s="70" t="str">
        <f t="shared" si="173"/>
        <v/>
      </c>
      <c r="G763" s="70" t="str">
        <f t="shared" si="174"/>
        <v/>
      </c>
      <c r="H763" s="70" t="str">
        <f>IF(M763=0,"",1+COUNTIF(会員コール!$A$1:$A$198,M763))</f>
        <v/>
      </c>
      <c r="I763" s="71"/>
      <c r="J763" s="71" t="str">
        <f t="shared" si="175"/>
        <v/>
      </c>
      <c r="K763" s="14"/>
      <c r="L763" s="15"/>
      <c r="M763">
        <f t="shared" si="176"/>
        <v>0</v>
      </c>
      <c r="N763"/>
      <c r="O763" s="1"/>
      <c r="P763" s="2"/>
    </row>
    <row r="764" spans="1:16">
      <c r="A764" s="13">
        <v>45</v>
      </c>
      <c r="B764" s="72" t="str">
        <f t="shared" si="171"/>
        <v/>
      </c>
      <c r="C764" s="69" t="str">
        <f t="shared" si="177"/>
        <v/>
      </c>
      <c r="D764" s="73" t="str">
        <f t="shared" si="172"/>
        <v/>
      </c>
      <c r="E764" s="73" t="str">
        <f t="shared" si="173"/>
        <v/>
      </c>
      <c r="F764" s="73" t="str">
        <f t="shared" si="173"/>
        <v/>
      </c>
      <c r="G764" s="73" t="str">
        <f t="shared" si="174"/>
        <v/>
      </c>
      <c r="H764" s="73" t="str">
        <f>IF(M764=0,"",1+COUNTIF(会員コール!$A$1:$A$198,M764))</f>
        <v/>
      </c>
      <c r="I764" s="74"/>
      <c r="J764" s="74" t="str">
        <f t="shared" si="175"/>
        <v/>
      </c>
      <c r="K764" s="14"/>
      <c r="L764" s="15"/>
      <c r="M764">
        <f t="shared" si="176"/>
        <v>0</v>
      </c>
      <c r="N764"/>
      <c r="O764" s="1"/>
      <c r="P764" s="2"/>
    </row>
    <row r="765" spans="1:16">
      <c r="A765" s="13"/>
      <c r="B765" s="68" t="str">
        <f t="shared" si="171"/>
        <v/>
      </c>
      <c r="C765" s="69" t="str">
        <f t="shared" si="177"/>
        <v/>
      </c>
      <c r="D765" s="70" t="str">
        <f t="shared" si="172"/>
        <v/>
      </c>
      <c r="E765" s="70" t="str">
        <f t="shared" si="173"/>
        <v/>
      </c>
      <c r="F765" s="70" t="str">
        <f t="shared" si="173"/>
        <v/>
      </c>
      <c r="G765" s="70" t="str">
        <f t="shared" si="174"/>
        <v/>
      </c>
      <c r="H765" s="70" t="str">
        <f>IF(M765=0,"",1+COUNTIF(会員コール!$A$1:$A$198,M765))</f>
        <v/>
      </c>
      <c r="I765" s="71"/>
      <c r="J765" s="71" t="str">
        <f t="shared" si="175"/>
        <v/>
      </c>
      <c r="K765" s="14"/>
      <c r="L765" s="15"/>
      <c r="M765">
        <f t="shared" si="176"/>
        <v>0</v>
      </c>
      <c r="N765"/>
      <c r="O765" s="1"/>
      <c r="P765" s="2"/>
    </row>
    <row r="766" spans="1:16">
      <c r="A766" s="13"/>
      <c r="B766" s="72" t="str">
        <f t="shared" si="171"/>
        <v/>
      </c>
      <c r="C766" s="69" t="str">
        <f t="shared" si="177"/>
        <v/>
      </c>
      <c r="D766" s="73" t="str">
        <f t="shared" si="172"/>
        <v/>
      </c>
      <c r="E766" s="73" t="str">
        <f t="shared" si="173"/>
        <v/>
      </c>
      <c r="F766" s="73" t="str">
        <f t="shared" si="173"/>
        <v/>
      </c>
      <c r="G766" s="73" t="str">
        <f t="shared" si="174"/>
        <v/>
      </c>
      <c r="H766" s="73" t="str">
        <f>IF(M766=0,"",1+COUNTIF(会員コール!$A$1:$A$198,M766))</f>
        <v/>
      </c>
      <c r="I766" s="74"/>
      <c r="J766" s="74" t="str">
        <f t="shared" si="175"/>
        <v/>
      </c>
      <c r="K766" s="14"/>
      <c r="L766" s="15"/>
      <c r="M766">
        <f t="shared" si="176"/>
        <v>0</v>
      </c>
      <c r="N766"/>
      <c r="O766" s="1"/>
      <c r="P766" s="2"/>
    </row>
    <row r="767" spans="1:16">
      <c r="A767" s="13"/>
      <c r="B767" s="68" t="str">
        <f t="shared" si="171"/>
        <v/>
      </c>
      <c r="C767" s="69" t="str">
        <f t="shared" si="177"/>
        <v/>
      </c>
      <c r="D767" s="70" t="str">
        <f t="shared" si="172"/>
        <v/>
      </c>
      <c r="E767" s="70" t="str">
        <f t="shared" si="173"/>
        <v/>
      </c>
      <c r="F767" s="70" t="str">
        <f t="shared" si="173"/>
        <v/>
      </c>
      <c r="G767" s="70" t="str">
        <f t="shared" si="174"/>
        <v/>
      </c>
      <c r="H767" s="70" t="str">
        <f>IF(M767=0,"",1+COUNTIF(会員コール!$A$1:$A$198,M767))</f>
        <v/>
      </c>
      <c r="I767" s="71"/>
      <c r="J767" s="71" t="str">
        <f t="shared" si="175"/>
        <v/>
      </c>
      <c r="K767" s="14"/>
      <c r="L767" s="15"/>
      <c r="M767">
        <f t="shared" si="176"/>
        <v>0</v>
      </c>
      <c r="N767"/>
      <c r="O767" s="1"/>
      <c r="P767" s="2"/>
    </row>
    <row r="768" spans="1:16">
      <c r="A768" s="13"/>
      <c r="B768" s="68" t="str">
        <f t="shared" si="171"/>
        <v/>
      </c>
      <c r="C768" s="69" t="str">
        <f t="shared" si="177"/>
        <v/>
      </c>
      <c r="D768" s="70" t="str">
        <f t="shared" si="172"/>
        <v/>
      </c>
      <c r="E768" s="70" t="str">
        <f t="shared" si="173"/>
        <v/>
      </c>
      <c r="F768" s="70" t="str">
        <f t="shared" si="173"/>
        <v/>
      </c>
      <c r="G768" s="70" t="str">
        <f t="shared" si="174"/>
        <v/>
      </c>
      <c r="H768" s="70" t="str">
        <f>IF(M768=0,"",1+COUNTIF(会員コール!$A$1:$A$198,M768))</f>
        <v/>
      </c>
      <c r="I768" s="71"/>
      <c r="J768" s="71" t="str">
        <f t="shared" si="175"/>
        <v/>
      </c>
      <c r="K768" s="14"/>
      <c r="L768" s="15"/>
      <c r="M768">
        <f t="shared" si="176"/>
        <v>0</v>
      </c>
      <c r="N768"/>
      <c r="O768" s="1"/>
      <c r="P768" s="2"/>
    </row>
    <row r="769" spans="1:20">
      <c r="A769" s="13">
        <v>50</v>
      </c>
      <c r="B769" s="75" t="str">
        <f t="shared" si="171"/>
        <v/>
      </c>
      <c r="C769" s="76" t="str">
        <f>IF(P769="","",LEFT(P769,6))</f>
        <v/>
      </c>
      <c r="D769" s="77" t="str">
        <f t="shared" si="172"/>
        <v/>
      </c>
      <c r="E769" s="77" t="str">
        <f t="shared" si="173"/>
        <v/>
      </c>
      <c r="F769" s="77" t="str">
        <f t="shared" si="173"/>
        <v/>
      </c>
      <c r="G769" s="77" t="str">
        <f t="shared" si="174"/>
        <v/>
      </c>
      <c r="H769" s="77" t="str">
        <f>IF(M769=0,"",1+COUNTIF(会員コール!$A$1:$A$198,M769))</f>
        <v/>
      </c>
      <c r="I769" s="78"/>
      <c r="J769" s="78" t="str">
        <f t="shared" si="175"/>
        <v/>
      </c>
      <c r="K769" s="14"/>
      <c r="L769" s="15"/>
      <c r="M769">
        <f t="shared" si="176"/>
        <v>0</v>
      </c>
      <c r="N769"/>
      <c r="O769" s="1"/>
      <c r="P769" s="2"/>
    </row>
    <row r="770" spans="1:20">
      <c r="A770" s="13"/>
      <c r="B770" s="166" t="s">
        <v>7</v>
      </c>
      <c r="C770" s="167"/>
      <c r="D770" s="24">
        <f>50-COUNTBLANK(D720:D769)</f>
        <v>0</v>
      </c>
      <c r="E770" s="20"/>
      <c r="F770" s="21" t="s">
        <v>7</v>
      </c>
      <c r="G770" s="19"/>
      <c r="H770" s="25">
        <f>SUM(H720:H769)</f>
        <v>0</v>
      </c>
      <c r="I770" s="22"/>
      <c r="J770" s="22"/>
      <c r="K770" s="14"/>
      <c r="L770" s="15"/>
      <c r="N770"/>
      <c r="O770" s="1"/>
      <c r="P770" s="2"/>
    </row>
    <row r="771" spans="1:20" ht="14.25">
      <c r="A771" s="8"/>
      <c r="B771" s="168" t="s">
        <v>9</v>
      </c>
      <c r="C771" s="168"/>
      <c r="D771" s="168"/>
      <c r="E771" s="62" t="s">
        <v>135</v>
      </c>
      <c r="F771" s="50">
        <f>基本データ入力!$B$6</f>
        <v>2016</v>
      </c>
      <c r="G771" s="169" t="str">
        <f>基本データ入力!$B$4</f>
        <v>第13回　JARL横須賀ｸﾗﾌﾞﾏﾗｿﾝｺﾝﾃｽﾄ</v>
      </c>
      <c r="H771" s="169"/>
      <c r="I771" s="169"/>
      <c r="J771" s="169"/>
      <c r="K771" s="10"/>
      <c r="L771" s="8"/>
      <c r="M771" s="8"/>
      <c r="N771" s="9"/>
      <c r="O771" s="8"/>
      <c r="P771" s="8"/>
      <c r="Q771" s="8"/>
      <c r="R771" s="8"/>
      <c r="S771" s="8"/>
      <c r="T771" s="8"/>
    </row>
    <row r="772" spans="1:20">
      <c r="A772" s="8"/>
      <c r="B772" s="170" t="s">
        <v>10</v>
      </c>
      <c r="C772" s="170"/>
      <c r="D772" s="47" t="str">
        <f>基本データ入力!$B$8</f>
        <v>JA1QRZ</v>
      </c>
      <c r="E772" s="52" t="s">
        <v>136</v>
      </c>
      <c r="F772" s="47" t="s">
        <v>288</v>
      </c>
      <c r="G772" s="171" t="s">
        <v>137</v>
      </c>
      <c r="H772" s="171"/>
      <c r="I772" s="171"/>
      <c r="J772" s="53" t="s">
        <v>395</v>
      </c>
      <c r="K772" s="10"/>
      <c r="L772" s="8"/>
      <c r="M772" s="8"/>
      <c r="N772" s="9"/>
      <c r="O772" s="8"/>
      <c r="P772" s="8"/>
      <c r="Q772" s="8"/>
      <c r="R772" s="8"/>
      <c r="S772" s="8"/>
      <c r="T772" s="8"/>
    </row>
    <row r="773" spans="1:20">
      <c r="B773" s="88" t="s">
        <v>11</v>
      </c>
      <c r="C773" s="91" t="s">
        <v>411</v>
      </c>
      <c r="D773" s="88" t="s">
        <v>12</v>
      </c>
      <c r="E773" s="172" t="s">
        <v>13</v>
      </c>
      <c r="F773" s="172"/>
      <c r="G773" s="88" t="s">
        <v>14</v>
      </c>
      <c r="H773" s="17" t="s">
        <v>15</v>
      </c>
      <c r="I773" s="88" t="s">
        <v>16</v>
      </c>
      <c r="J773" s="88" t="s">
        <v>17</v>
      </c>
      <c r="L773" s="173" t="s">
        <v>134</v>
      </c>
      <c r="M773" s="174"/>
      <c r="N773" s="165" t="s">
        <v>31</v>
      </c>
      <c r="O773" s="165"/>
      <c r="P773" s="165"/>
      <c r="Q773" s="165"/>
      <c r="R773" s="165"/>
      <c r="S773" s="165"/>
      <c r="T773" s="165"/>
    </row>
    <row r="774" spans="1:20">
      <c r="B774" s="88" t="s">
        <v>8</v>
      </c>
      <c r="C774" s="91" t="s">
        <v>412</v>
      </c>
      <c r="D774" s="88" t="s">
        <v>0</v>
      </c>
      <c r="E774" s="88" t="s">
        <v>1</v>
      </c>
      <c r="F774" s="88" t="s">
        <v>2</v>
      </c>
      <c r="G774" s="88" t="s">
        <v>3</v>
      </c>
      <c r="H774" s="17" t="s">
        <v>4</v>
      </c>
      <c r="I774" s="88" t="s">
        <v>5</v>
      </c>
      <c r="J774" s="88" t="s">
        <v>6</v>
      </c>
      <c r="K774" s="4"/>
      <c r="L774" s="175"/>
      <c r="M774" s="176"/>
      <c r="N774" s="89" t="s">
        <v>33</v>
      </c>
      <c r="O774" s="89" t="s">
        <v>34</v>
      </c>
      <c r="P774" s="89" t="s">
        <v>35</v>
      </c>
      <c r="Q774" s="89" t="s">
        <v>36</v>
      </c>
      <c r="R774" s="89" t="s">
        <v>37</v>
      </c>
      <c r="S774" s="89" t="s">
        <v>38</v>
      </c>
      <c r="T774" s="89" t="s">
        <v>39</v>
      </c>
    </row>
    <row r="775" spans="1:20">
      <c r="A775" s="13">
        <v>1</v>
      </c>
      <c r="B775" s="64" t="str">
        <f t="shared" ref="B775:B824" si="178">IF(O775="","",O775)</f>
        <v/>
      </c>
      <c r="C775" s="65" t="str">
        <f>IF(P775="","",LEFT(P775,6))</f>
        <v/>
      </c>
      <c r="D775" s="66" t="str">
        <f t="shared" ref="D775:D824" si="179">IF(N775="","",N775)</f>
        <v/>
      </c>
      <c r="E775" s="66" t="str">
        <f t="shared" ref="E775:F824" si="180">IF(Q775="","",Q775)</f>
        <v/>
      </c>
      <c r="F775" s="66" t="str">
        <f t="shared" si="180"/>
        <v/>
      </c>
      <c r="G775" s="66" t="str">
        <f t="shared" ref="G775:G824" si="181">IF(H775="","",IF(H775=1,"","M"))</f>
        <v/>
      </c>
      <c r="H775" s="66" t="str">
        <f>IF(M775=0,"",1+COUNTIF(会員コール!$A$1:$A$198,M775))</f>
        <v/>
      </c>
      <c r="I775" s="67"/>
      <c r="J775" s="67" t="str">
        <f t="shared" ref="J775:J824" si="182">IF(T775="","",T775)</f>
        <v/>
      </c>
      <c r="K775" s="14"/>
      <c r="L775" s="49"/>
      <c r="M775">
        <f t="shared" ref="M775:M824" si="183">IF(MID(N775,6,1)="/",LEFT(N775,5),IF(MID(N775,7,1)="/",LEFT(N775,6),N775))</f>
        <v>0</v>
      </c>
      <c r="N775"/>
      <c r="O775" s="1"/>
      <c r="P775" s="2"/>
    </row>
    <row r="776" spans="1:20">
      <c r="A776" s="13"/>
      <c r="B776" s="68" t="str">
        <f t="shared" si="178"/>
        <v/>
      </c>
      <c r="C776" s="69" t="str">
        <f>IF(P776="","",LEFT(P776,6))</f>
        <v/>
      </c>
      <c r="D776" s="70" t="str">
        <f t="shared" si="179"/>
        <v/>
      </c>
      <c r="E776" s="70" t="str">
        <f t="shared" si="180"/>
        <v/>
      </c>
      <c r="F776" s="70" t="str">
        <f t="shared" si="180"/>
        <v/>
      </c>
      <c r="G776" s="70" t="str">
        <f t="shared" si="181"/>
        <v/>
      </c>
      <c r="H776" s="70" t="str">
        <f>IF(M776=0,"",1+COUNTIF(会員コール!$A$1:$A$198,M776))</f>
        <v/>
      </c>
      <c r="I776" s="71"/>
      <c r="J776" s="71" t="str">
        <f t="shared" si="182"/>
        <v/>
      </c>
      <c r="K776" s="14"/>
      <c r="L776" s="49"/>
      <c r="M776">
        <f t="shared" si="183"/>
        <v>0</v>
      </c>
      <c r="N776"/>
      <c r="O776" s="1"/>
      <c r="P776" s="2"/>
    </row>
    <row r="777" spans="1:20">
      <c r="A777" s="13"/>
      <c r="B777" s="68" t="str">
        <f t="shared" si="178"/>
        <v/>
      </c>
      <c r="C777" s="69" t="str">
        <f t="shared" ref="C777:C823" si="184">IF(P777="","",LEFT(P777,6))</f>
        <v/>
      </c>
      <c r="D777" s="70" t="str">
        <f t="shared" si="179"/>
        <v/>
      </c>
      <c r="E777" s="70" t="str">
        <f t="shared" si="180"/>
        <v/>
      </c>
      <c r="F777" s="70" t="str">
        <f t="shared" si="180"/>
        <v/>
      </c>
      <c r="G777" s="70" t="str">
        <f t="shared" si="181"/>
        <v/>
      </c>
      <c r="H777" s="70" t="str">
        <f>IF(M777=0,"",1+COUNTIF(会員コール!$A$1:$A$198,M777))</f>
        <v/>
      </c>
      <c r="I777" s="71"/>
      <c r="J777" s="71" t="str">
        <f t="shared" si="182"/>
        <v/>
      </c>
      <c r="K777" s="14"/>
      <c r="L777" s="49"/>
      <c r="M777">
        <f t="shared" si="183"/>
        <v>0</v>
      </c>
      <c r="N777"/>
      <c r="O777" s="1"/>
      <c r="P777" s="2"/>
    </row>
    <row r="778" spans="1:20">
      <c r="A778" s="13"/>
      <c r="B778" s="68" t="str">
        <f t="shared" si="178"/>
        <v/>
      </c>
      <c r="C778" s="69" t="str">
        <f t="shared" si="184"/>
        <v/>
      </c>
      <c r="D778" s="70" t="str">
        <f t="shared" si="179"/>
        <v/>
      </c>
      <c r="E778" s="70" t="str">
        <f t="shared" si="180"/>
        <v/>
      </c>
      <c r="F778" s="70" t="str">
        <f t="shared" si="180"/>
        <v/>
      </c>
      <c r="G778" s="70" t="str">
        <f t="shared" si="181"/>
        <v/>
      </c>
      <c r="H778" s="70" t="str">
        <f>IF(M778=0,"",1+COUNTIF(会員コール!$A$1:$A$198,M778))</f>
        <v/>
      </c>
      <c r="I778" s="71"/>
      <c r="J778" s="71" t="str">
        <f t="shared" si="182"/>
        <v/>
      </c>
      <c r="K778" s="14"/>
      <c r="L778" s="49"/>
      <c r="M778">
        <f t="shared" si="183"/>
        <v>0</v>
      </c>
      <c r="N778"/>
      <c r="O778" s="1"/>
      <c r="P778" s="2"/>
    </row>
    <row r="779" spans="1:20">
      <c r="A779" s="13">
        <v>5</v>
      </c>
      <c r="B779" s="68" t="str">
        <f t="shared" si="178"/>
        <v/>
      </c>
      <c r="C779" s="69" t="str">
        <f t="shared" si="184"/>
        <v/>
      </c>
      <c r="D779" s="70" t="str">
        <f t="shared" si="179"/>
        <v/>
      </c>
      <c r="E779" s="70" t="str">
        <f t="shared" si="180"/>
        <v/>
      </c>
      <c r="F779" s="70" t="str">
        <f t="shared" si="180"/>
        <v/>
      </c>
      <c r="G779" s="70" t="str">
        <f t="shared" si="181"/>
        <v/>
      </c>
      <c r="H779" s="70" t="str">
        <f>IF(M779=0,"",1+COUNTIF(会員コール!$A$1:$A$198,M779))</f>
        <v/>
      </c>
      <c r="I779" s="71"/>
      <c r="J779" s="71" t="str">
        <f t="shared" si="182"/>
        <v/>
      </c>
      <c r="K779" s="14"/>
      <c r="L779" s="49"/>
      <c r="M779">
        <f t="shared" si="183"/>
        <v>0</v>
      </c>
      <c r="N779"/>
      <c r="O779" s="1"/>
      <c r="P779" s="2"/>
    </row>
    <row r="780" spans="1:20">
      <c r="A780" s="13"/>
      <c r="B780" s="68" t="str">
        <f t="shared" si="178"/>
        <v/>
      </c>
      <c r="C780" s="69" t="str">
        <f t="shared" si="184"/>
        <v/>
      </c>
      <c r="D780" s="70" t="str">
        <f t="shared" si="179"/>
        <v/>
      </c>
      <c r="E780" s="70" t="str">
        <f t="shared" si="180"/>
        <v/>
      </c>
      <c r="F780" s="70" t="str">
        <f t="shared" si="180"/>
        <v/>
      </c>
      <c r="G780" s="70" t="str">
        <f t="shared" si="181"/>
        <v/>
      </c>
      <c r="H780" s="70" t="str">
        <f>IF(M780=0,"",1+COUNTIF(会員コール!$A$1:$A$198,M780))</f>
        <v/>
      </c>
      <c r="I780" s="71"/>
      <c r="J780" s="71" t="str">
        <f t="shared" si="182"/>
        <v/>
      </c>
      <c r="K780" s="14"/>
      <c r="L780" s="49"/>
      <c r="M780">
        <f t="shared" si="183"/>
        <v>0</v>
      </c>
      <c r="N780"/>
      <c r="O780" s="1"/>
      <c r="P780" s="2"/>
    </row>
    <row r="781" spans="1:20">
      <c r="A781" s="13"/>
      <c r="B781" s="68" t="str">
        <f t="shared" si="178"/>
        <v/>
      </c>
      <c r="C781" s="69" t="str">
        <f t="shared" si="184"/>
        <v/>
      </c>
      <c r="D781" s="70" t="str">
        <f t="shared" si="179"/>
        <v/>
      </c>
      <c r="E781" s="70" t="str">
        <f t="shared" si="180"/>
        <v/>
      </c>
      <c r="F781" s="70" t="str">
        <f t="shared" si="180"/>
        <v/>
      </c>
      <c r="G781" s="70" t="str">
        <f t="shared" si="181"/>
        <v/>
      </c>
      <c r="H781" s="70" t="str">
        <f>IF(M781=0,"",1+COUNTIF(会員コール!$A$1:$A$198,M781))</f>
        <v/>
      </c>
      <c r="I781" s="71"/>
      <c r="J781" s="71" t="str">
        <f t="shared" si="182"/>
        <v/>
      </c>
      <c r="K781" s="14"/>
      <c r="L781" s="49"/>
      <c r="M781">
        <f t="shared" si="183"/>
        <v>0</v>
      </c>
      <c r="N781"/>
      <c r="O781" s="1"/>
      <c r="P781" s="2"/>
    </row>
    <row r="782" spans="1:20">
      <c r="A782" s="13"/>
      <c r="B782" s="68" t="str">
        <f t="shared" si="178"/>
        <v/>
      </c>
      <c r="C782" s="69" t="str">
        <f t="shared" si="184"/>
        <v/>
      </c>
      <c r="D782" s="70" t="str">
        <f t="shared" si="179"/>
        <v/>
      </c>
      <c r="E782" s="70" t="str">
        <f t="shared" si="180"/>
        <v/>
      </c>
      <c r="F782" s="70" t="str">
        <f t="shared" si="180"/>
        <v/>
      </c>
      <c r="G782" s="70" t="str">
        <f t="shared" si="181"/>
        <v/>
      </c>
      <c r="H782" s="70" t="str">
        <f>IF(M782=0,"",1+COUNTIF(会員コール!$A$1:$A$198,M782))</f>
        <v/>
      </c>
      <c r="I782" s="71"/>
      <c r="J782" s="71" t="str">
        <f t="shared" si="182"/>
        <v/>
      </c>
      <c r="K782" s="14"/>
      <c r="L782" s="49"/>
      <c r="M782">
        <f t="shared" si="183"/>
        <v>0</v>
      </c>
      <c r="N782"/>
      <c r="O782" s="1"/>
      <c r="P782" s="2"/>
    </row>
    <row r="783" spans="1:20">
      <c r="A783" s="13"/>
      <c r="B783" s="68" t="str">
        <f t="shared" si="178"/>
        <v/>
      </c>
      <c r="C783" s="69" t="str">
        <f t="shared" si="184"/>
        <v/>
      </c>
      <c r="D783" s="70" t="str">
        <f t="shared" si="179"/>
        <v/>
      </c>
      <c r="E783" s="70" t="str">
        <f t="shared" si="180"/>
        <v/>
      </c>
      <c r="F783" s="70" t="str">
        <f t="shared" si="180"/>
        <v/>
      </c>
      <c r="G783" s="70" t="str">
        <f t="shared" si="181"/>
        <v/>
      </c>
      <c r="H783" s="70" t="str">
        <f>IF(M783=0,"",1+COUNTIF(会員コール!$A$1:$A$198,M783))</f>
        <v/>
      </c>
      <c r="I783" s="71"/>
      <c r="J783" s="71" t="str">
        <f t="shared" si="182"/>
        <v/>
      </c>
      <c r="K783" s="14"/>
      <c r="L783" s="49"/>
      <c r="M783">
        <f t="shared" si="183"/>
        <v>0</v>
      </c>
      <c r="N783"/>
      <c r="O783" s="1"/>
      <c r="P783" s="2"/>
    </row>
    <row r="784" spans="1:20">
      <c r="A784" s="13">
        <v>10</v>
      </c>
      <c r="B784" s="68" t="str">
        <f t="shared" si="178"/>
        <v/>
      </c>
      <c r="C784" s="69" t="str">
        <f t="shared" si="184"/>
        <v/>
      </c>
      <c r="D784" s="70" t="str">
        <f t="shared" si="179"/>
        <v/>
      </c>
      <c r="E784" s="70" t="str">
        <f t="shared" si="180"/>
        <v/>
      </c>
      <c r="F784" s="70" t="str">
        <f t="shared" si="180"/>
        <v/>
      </c>
      <c r="G784" s="70" t="str">
        <f t="shared" si="181"/>
        <v/>
      </c>
      <c r="H784" s="70" t="str">
        <f>IF(M784=0,"",1+COUNTIF(会員コール!$A$1:$A$198,M784))</f>
        <v/>
      </c>
      <c r="I784" s="71"/>
      <c r="J784" s="71" t="str">
        <f t="shared" si="182"/>
        <v/>
      </c>
      <c r="K784" s="14"/>
      <c r="L784" s="49"/>
      <c r="M784">
        <f t="shared" si="183"/>
        <v>0</v>
      </c>
      <c r="N784"/>
      <c r="O784" s="1"/>
      <c r="P784" s="2"/>
    </row>
    <row r="785" spans="1:16">
      <c r="A785" s="13"/>
      <c r="B785" s="68" t="str">
        <f t="shared" si="178"/>
        <v/>
      </c>
      <c r="C785" s="69" t="str">
        <f t="shared" si="184"/>
        <v/>
      </c>
      <c r="D785" s="70" t="str">
        <f t="shared" si="179"/>
        <v/>
      </c>
      <c r="E785" s="70" t="str">
        <f t="shared" si="180"/>
        <v/>
      </c>
      <c r="F785" s="70" t="str">
        <f t="shared" si="180"/>
        <v/>
      </c>
      <c r="G785" s="70" t="str">
        <f t="shared" si="181"/>
        <v/>
      </c>
      <c r="H785" s="70" t="str">
        <f>IF(M785=0,"",1+COUNTIF(会員コール!$A$1:$A$198,M785))</f>
        <v/>
      </c>
      <c r="I785" s="71"/>
      <c r="J785" s="71" t="str">
        <f t="shared" si="182"/>
        <v/>
      </c>
      <c r="K785" s="14"/>
      <c r="L785" s="49"/>
      <c r="M785">
        <f t="shared" si="183"/>
        <v>0</v>
      </c>
      <c r="N785"/>
      <c r="O785" s="1"/>
      <c r="P785" s="2"/>
    </row>
    <row r="786" spans="1:16">
      <c r="A786" s="13"/>
      <c r="B786" s="68" t="str">
        <f t="shared" si="178"/>
        <v/>
      </c>
      <c r="C786" s="69" t="str">
        <f t="shared" si="184"/>
        <v/>
      </c>
      <c r="D786" s="70" t="str">
        <f t="shared" si="179"/>
        <v/>
      </c>
      <c r="E786" s="70" t="str">
        <f t="shared" si="180"/>
        <v/>
      </c>
      <c r="F786" s="70" t="str">
        <f t="shared" si="180"/>
        <v/>
      </c>
      <c r="G786" s="70" t="str">
        <f t="shared" si="181"/>
        <v/>
      </c>
      <c r="H786" s="70" t="str">
        <f>IF(M786=0,"",1+COUNTIF(会員コール!$A$1:$A$198,M786))</f>
        <v/>
      </c>
      <c r="I786" s="71"/>
      <c r="J786" s="71" t="str">
        <f t="shared" si="182"/>
        <v/>
      </c>
      <c r="K786" s="14"/>
      <c r="L786" s="49"/>
      <c r="M786">
        <f t="shared" si="183"/>
        <v>0</v>
      </c>
      <c r="N786"/>
      <c r="O786" s="1"/>
      <c r="P786" s="2"/>
    </row>
    <row r="787" spans="1:16">
      <c r="A787" s="13"/>
      <c r="B787" s="68" t="str">
        <f t="shared" si="178"/>
        <v/>
      </c>
      <c r="C787" s="69" t="str">
        <f t="shared" si="184"/>
        <v/>
      </c>
      <c r="D787" s="70" t="str">
        <f t="shared" si="179"/>
        <v/>
      </c>
      <c r="E787" s="70" t="str">
        <f t="shared" si="180"/>
        <v/>
      </c>
      <c r="F787" s="70" t="str">
        <f t="shared" si="180"/>
        <v/>
      </c>
      <c r="G787" s="70" t="str">
        <f t="shared" si="181"/>
        <v/>
      </c>
      <c r="H787" s="70" t="str">
        <f>IF(M787=0,"",1+COUNTIF(会員コール!$A$1:$A$198,M787))</f>
        <v/>
      </c>
      <c r="I787" s="71"/>
      <c r="J787" s="71" t="str">
        <f t="shared" si="182"/>
        <v/>
      </c>
      <c r="K787" s="14"/>
      <c r="L787" s="49"/>
      <c r="M787">
        <f t="shared" si="183"/>
        <v>0</v>
      </c>
      <c r="N787"/>
      <c r="O787" s="1"/>
      <c r="P787" s="2"/>
    </row>
    <row r="788" spans="1:16">
      <c r="A788" s="13"/>
      <c r="B788" s="68" t="str">
        <f t="shared" si="178"/>
        <v/>
      </c>
      <c r="C788" s="69" t="str">
        <f t="shared" si="184"/>
        <v/>
      </c>
      <c r="D788" s="70" t="str">
        <f t="shared" si="179"/>
        <v/>
      </c>
      <c r="E788" s="70" t="str">
        <f t="shared" si="180"/>
        <v/>
      </c>
      <c r="F788" s="70" t="str">
        <f t="shared" si="180"/>
        <v/>
      </c>
      <c r="G788" s="70" t="str">
        <f t="shared" si="181"/>
        <v/>
      </c>
      <c r="H788" s="70" t="str">
        <f>IF(M788=0,"",1+COUNTIF(会員コール!$A$1:$A$198,M788))</f>
        <v/>
      </c>
      <c r="I788" s="71"/>
      <c r="J788" s="71" t="str">
        <f t="shared" si="182"/>
        <v/>
      </c>
      <c r="K788" s="14"/>
      <c r="L788" s="49"/>
      <c r="M788">
        <f t="shared" si="183"/>
        <v>0</v>
      </c>
      <c r="N788"/>
      <c r="O788" s="1"/>
      <c r="P788" s="2"/>
    </row>
    <row r="789" spans="1:16">
      <c r="A789" s="13">
        <v>15</v>
      </c>
      <c r="B789" s="68" t="str">
        <f t="shared" si="178"/>
        <v/>
      </c>
      <c r="C789" s="69" t="str">
        <f t="shared" si="184"/>
        <v/>
      </c>
      <c r="D789" s="70" t="str">
        <f t="shared" si="179"/>
        <v/>
      </c>
      <c r="E789" s="70" t="str">
        <f t="shared" si="180"/>
        <v/>
      </c>
      <c r="F789" s="70" t="str">
        <f t="shared" si="180"/>
        <v/>
      </c>
      <c r="G789" s="70" t="str">
        <f t="shared" si="181"/>
        <v/>
      </c>
      <c r="H789" s="70" t="str">
        <f>IF(M789=0,"",1+COUNTIF(会員コール!$A$1:$A$198,M789))</f>
        <v/>
      </c>
      <c r="I789" s="71"/>
      <c r="J789" s="71" t="str">
        <f t="shared" si="182"/>
        <v/>
      </c>
      <c r="K789" s="14"/>
      <c r="L789" s="49"/>
      <c r="M789">
        <f t="shared" si="183"/>
        <v>0</v>
      </c>
      <c r="N789"/>
      <c r="O789" s="1"/>
      <c r="P789" s="2"/>
    </row>
    <row r="790" spans="1:16">
      <c r="A790" s="13"/>
      <c r="B790" s="68" t="str">
        <f t="shared" si="178"/>
        <v/>
      </c>
      <c r="C790" s="69" t="str">
        <f t="shared" si="184"/>
        <v/>
      </c>
      <c r="D790" s="70" t="str">
        <f t="shared" si="179"/>
        <v/>
      </c>
      <c r="E790" s="70" t="str">
        <f t="shared" si="180"/>
        <v/>
      </c>
      <c r="F790" s="70" t="str">
        <f t="shared" si="180"/>
        <v/>
      </c>
      <c r="G790" s="70" t="str">
        <f t="shared" si="181"/>
        <v/>
      </c>
      <c r="H790" s="70" t="str">
        <f>IF(M790=0,"",1+COUNTIF(会員コール!$A$1:$A$198,M790))</f>
        <v/>
      </c>
      <c r="I790" s="71"/>
      <c r="J790" s="71" t="str">
        <f t="shared" si="182"/>
        <v/>
      </c>
      <c r="K790" s="14"/>
      <c r="L790" s="49"/>
      <c r="M790">
        <f t="shared" si="183"/>
        <v>0</v>
      </c>
      <c r="N790"/>
      <c r="O790" s="1"/>
      <c r="P790" s="2"/>
    </row>
    <row r="791" spans="1:16">
      <c r="A791" s="13"/>
      <c r="B791" s="68" t="str">
        <f t="shared" si="178"/>
        <v/>
      </c>
      <c r="C791" s="69" t="str">
        <f t="shared" si="184"/>
        <v/>
      </c>
      <c r="D791" s="70" t="str">
        <f t="shared" si="179"/>
        <v/>
      </c>
      <c r="E791" s="70" t="str">
        <f t="shared" si="180"/>
        <v/>
      </c>
      <c r="F791" s="70" t="str">
        <f t="shared" si="180"/>
        <v/>
      </c>
      <c r="G791" s="70" t="str">
        <f t="shared" si="181"/>
        <v/>
      </c>
      <c r="H791" s="70" t="str">
        <f>IF(M791=0,"",1+COUNTIF(会員コール!$A$1:$A$198,M791))</f>
        <v/>
      </c>
      <c r="I791" s="71"/>
      <c r="J791" s="71" t="str">
        <f t="shared" si="182"/>
        <v/>
      </c>
      <c r="K791" s="14"/>
      <c r="L791" s="15"/>
      <c r="M791">
        <f t="shared" si="183"/>
        <v>0</v>
      </c>
      <c r="N791"/>
      <c r="O791" s="1"/>
      <c r="P791" s="2"/>
    </row>
    <row r="792" spans="1:16">
      <c r="A792" s="13"/>
      <c r="B792" s="72" t="str">
        <f t="shared" si="178"/>
        <v/>
      </c>
      <c r="C792" s="69" t="str">
        <f t="shared" si="184"/>
        <v/>
      </c>
      <c r="D792" s="73" t="str">
        <f t="shared" si="179"/>
        <v/>
      </c>
      <c r="E792" s="73" t="str">
        <f t="shared" si="180"/>
        <v/>
      </c>
      <c r="F792" s="73" t="str">
        <f t="shared" si="180"/>
        <v/>
      </c>
      <c r="G792" s="73" t="str">
        <f t="shared" si="181"/>
        <v/>
      </c>
      <c r="H792" s="73" t="str">
        <f>IF(M792=0,"",1+COUNTIF(会員コール!$A$1:$A$198,M792))</f>
        <v/>
      </c>
      <c r="I792" s="74"/>
      <c r="J792" s="74" t="str">
        <f t="shared" si="182"/>
        <v/>
      </c>
      <c r="K792" s="14"/>
      <c r="L792" s="15"/>
      <c r="M792">
        <f t="shared" si="183"/>
        <v>0</v>
      </c>
      <c r="N792"/>
      <c r="O792" s="1"/>
      <c r="P792" s="2"/>
    </row>
    <row r="793" spans="1:16">
      <c r="A793" s="13"/>
      <c r="B793" s="68" t="str">
        <f t="shared" si="178"/>
        <v/>
      </c>
      <c r="C793" s="69" t="str">
        <f t="shared" si="184"/>
        <v/>
      </c>
      <c r="D793" s="70" t="str">
        <f t="shared" si="179"/>
        <v/>
      </c>
      <c r="E793" s="70" t="str">
        <f t="shared" si="180"/>
        <v/>
      </c>
      <c r="F793" s="70" t="str">
        <f t="shared" si="180"/>
        <v/>
      </c>
      <c r="G793" s="70" t="str">
        <f t="shared" si="181"/>
        <v/>
      </c>
      <c r="H793" s="70" t="str">
        <f>IF(M793=0,"",1+COUNTIF(会員コール!$A$1:$A$198,M793))</f>
        <v/>
      </c>
      <c r="I793" s="71"/>
      <c r="J793" s="71" t="str">
        <f t="shared" si="182"/>
        <v/>
      </c>
      <c r="K793" s="14"/>
      <c r="L793" s="15"/>
      <c r="M793">
        <f t="shared" si="183"/>
        <v>0</v>
      </c>
      <c r="N793"/>
      <c r="O793" s="1"/>
      <c r="P793" s="2"/>
    </row>
    <row r="794" spans="1:16">
      <c r="A794" s="13">
        <v>20</v>
      </c>
      <c r="B794" s="68" t="str">
        <f t="shared" si="178"/>
        <v/>
      </c>
      <c r="C794" s="69" t="str">
        <f t="shared" si="184"/>
        <v/>
      </c>
      <c r="D794" s="70" t="str">
        <f t="shared" si="179"/>
        <v/>
      </c>
      <c r="E794" s="70" t="str">
        <f t="shared" si="180"/>
        <v/>
      </c>
      <c r="F794" s="70" t="str">
        <f t="shared" si="180"/>
        <v/>
      </c>
      <c r="G794" s="70" t="str">
        <f t="shared" si="181"/>
        <v/>
      </c>
      <c r="H794" s="70" t="str">
        <f>IF(M794=0,"",1+COUNTIF(会員コール!$A$1:$A$198,M794))</f>
        <v/>
      </c>
      <c r="I794" s="71"/>
      <c r="J794" s="71" t="str">
        <f t="shared" si="182"/>
        <v/>
      </c>
      <c r="K794" s="14"/>
      <c r="L794" s="15"/>
      <c r="M794">
        <f t="shared" si="183"/>
        <v>0</v>
      </c>
      <c r="N794"/>
      <c r="O794" s="1"/>
      <c r="P794" s="2"/>
    </row>
    <row r="795" spans="1:16">
      <c r="A795" s="13"/>
      <c r="B795" s="68" t="str">
        <f t="shared" si="178"/>
        <v/>
      </c>
      <c r="C795" s="69" t="str">
        <f t="shared" si="184"/>
        <v/>
      </c>
      <c r="D795" s="70" t="str">
        <f t="shared" si="179"/>
        <v/>
      </c>
      <c r="E795" s="70" t="str">
        <f t="shared" si="180"/>
        <v/>
      </c>
      <c r="F795" s="70" t="str">
        <f t="shared" si="180"/>
        <v/>
      </c>
      <c r="G795" s="70" t="str">
        <f t="shared" si="181"/>
        <v/>
      </c>
      <c r="H795" s="70" t="str">
        <f>IF(M795=0,"",1+COUNTIF(会員コール!$A$1:$A$198,M795))</f>
        <v/>
      </c>
      <c r="I795" s="71"/>
      <c r="J795" s="71" t="str">
        <f t="shared" si="182"/>
        <v/>
      </c>
      <c r="K795" s="14"/>
      <c r="L795" s="15"/>
      <c r="M795">
        <f t="shared" si="183"/>
        <v>0</v>
      </c>
      <c r="N795"/>
      <c r="O795" s="1"/>
      <c r="P795" s="2"/>
    </row>
    <row r="796" spans="1:16">
      <c r="A796" s="13"/>
      <c r="B796" s="68" t="str">
        <f t="shared" si="178"/>
        <v/>
      </c>
      <c r="C796" s="69" t="str">
        <f t="shared" si="184"/>
        <v/>
      </c>
      <c r="D796" s="70" t="str">
        <f t="shared" si="179"/>
        <v/>
      </c>
      <c r="E796" s="70" t="str">
        <f t="shared" si="180"/>
        <v/>
      </c>
      <c r="F796" s="70" t="str">
        <f t="shared" si="180"/>
        <v/>
      </c>
      <c r="G796" s="70" t="str">
        <f t="shared" si="181"/>
        <v/>
      </c>
      <c r="H796" s="70" t="str">
        <f>IF(M796=0,"",1+COUNTIF(会員コール!$A$1:$A$198,M796))</f>
        <v/>
      </c>
      <c r="I796" s="71"/>
      <c r="J796" s="71" t="str">
        <f t="shared" si="182"/>
        <v/>
      </c>
      <c r="K796" s="14"/>
      <c r="L796" s="15"/>
      <c r="M796">
        <f t="shared" si="183"/>
        <v>0</v>
      </c>
      <c r="N796"/>
      <c r="O796" s="1"/>
      <c r="P796" s="2"/>
    </row>
    <row r="797" spans="1:16">
      <c r="A797" s="13"/>
      <c r="B797" s="68" t="str">
        <f t="shared" si="178"/>
        <v/>
      </c>
      <c r="C797" s="69" t="str">
        <f t="shared" si="184"/>
        <v/>
      </c>
      <c r="D797" s="70" t="str">
        <f t="shared" si="179"/>
        <v/>
      </c>
      <c r="E797" s="70" t="str">
        <f t="shared" si="180"/>
        <v/>
      </c>
      <c r="F797" s="70" t="str">
        <f t="shared" si="180"/>
        <v/>
      </c>
      <c r="G797" s="70" t="str">
        <f t="shared" si="181"/>
        <v/>
      </c>
      <c r="H797" s="70" t="str">
        <f>IF(M797=0,"",1+COUNTIF(会員コール!$A$1:$A$198,M797))</f>
        <v/>
      </c>
      <c r="I797" s="71"/>
      <c r="J797" s="71" t="str">
        <f t="shared" si="182"/>
        <v/>
      </c>
      <c r="K797" s="14"/>
      <c r="L797" s="15"/>
      <c r="M797">
        <f t="shared" si="183"/>
        <v>0</v>
      </c>
      <c r="N797"/>
      <c r="O797" s="1"/>
      <c r="P797" s="2"/>
    </row>
    <row r="798" spans="1:16">
      <c r="A798" s="13"/>
      <c r="B798" s="68" t="str">
        <f t="shared" si="178"/>
        <v/>
      </c>
      <c r="C798" s="69" t="str">
        <f t="shared" si="184"/>
        <v/>
      </c>
      <c r="D798" s="70" t="str">
        <f t="shared" si="179"/>
        <v/>
      </c>
      <c r="E798" s="70" t="str">
        <f t="shared" si="180"/>
        <v/>
      </c>
      <c r="F798" s="70" t="str">
        <f t="shared" si="180"/>
        <v/>
      </c>
      <c r="G798" s="70" t="str">
        <f t="shared" si="181"/>
        <v/>
      </c>
      <c r="H798" s="70" t="str">
        <f>IF(M798=0,"",1+COUNTIF(会員コール!$A$1:$A$198,M798))</f>
        <v/>
      </c>
      <c r="I798" s="71"/>
      <c r="J798" s="71" t="str">
        <f t="shared" si="182"/>
        <v/>
      </c>
      <c r="K798" s="14"/>
      <c r="L798" s="15"/>
      <c r="M798">
        <f t="shared" si="183"/>
        <v>0</v>
      </c>
      <c r="N798"/>
      <c r="O798" s="1"/>
      <c r="P798" s="2"/>
    </row>
    <row r="799" spans="1:16">
      <c r="A799" s="13">
        <v>25</v>
      </c>
      <c r="B799" s="68" t="str">
        <f t="shared" si="178"/>
        <v/>
      </c>
      <c r="C799" s="69" t="str">
        <f t="shared" si="184"/>
        <v/>
      </c>
      <c r="D799" s="70" t="str">
        <f t="shared" si="179"/>
        <v/>
      </c>
      <c r="E799" s="70" t="str">
        <f t="shared" si="180"/>
        <v/>
      </c>
      <c r="F799" s="70" t="str">
        <f t="shared" si="180"/>
        <v/>
      </c>
      <c r="G799" s="70" t="str">
        <f t="shared" si="181"/>
        <v/>
      </c>
      <c r="H799" s="70" t="str">
        <f>IF(M799=0,"",1+COUNTIF(会員コール!$A$1:$A$198,M799))</f>
        <v/>
      </c>
      <c r="I799" s="71"/>
      <c r="J799" s="71" t="str">
        <f t="shared" si="182"/>
        <v/>
      </c>
      <c r="K799" s="14"/>
      <c r="L799" s="15"/>
      <c r="M799">
        <f t="shared" si="183"/>
        <v>0</v>
      </c>
      <c r="N799"/>
      <c r="O799" s="1"/>
      <c r="P799" s="2"/>
    </row>
    <row r="800" spans="1:16">
      <c r="A800" s="13"/>
      <c r="B800" s="72" t="str">
        <f t="shared" si="178"/>
        <v/>
      </c>
      <c r="C800" s="69" t="str">
        <f t="shared" si="184"/>
        <v/>
      </c>
      <c r="D800" s="73" t="str">
        <f t="shared" si="179"/>
        <v/>
      </c>
      <c r="E800" s="73" t="str">
        <f t="shared" si="180"/>
        <v/>
      </c>
      <c r="F800" s="73" t="str">
        <f t="shared" si="180"/>
        <v/>
      </c>
      <c r="G800" s="73" t="str">
        <f t="shared" si="181"/>
        <v/>
      </c>
      <c r="H800" s="73" t="str">
        <f>IF(M800=0,"",1+COUNTIF(会員コール!$A$1:$A$198,M800))</f>
        <v/>
      </c>
      <c r="I800" s="74"/>
      <c r="J800" s="74" t="str">
        <f t="shared" si="182"/>
        <v/>
      </c>
      <c r="K800" s="14"/>
      <c r="L800" s="15"/>
      <c r="M800">
        <f t="shared" si="183"/>
        <v>0</v>
      </c>
      <c r="N800"/>
      <c r="O800" s="1"/>
      <c r="P800" s="2"/>
    </row>
    <row r="801" spans="1:16">
      <c r="A801" s="13"/>
      <c r="B801" s="68" t="str">
        <f t="shared" si="178"/>
        <v/>
      </c>
      <c r="C801" s="69" t="str">
        <f t="shared" si="184"/>
        <v/>
      </c>
      <c r="D801" s="70" t="str">
        <f t="shared" si="179"/>
        <v/>
      </c>
      <c r="E801" s="70" t="str">
        <f t="shared" si="180"/>
        <v/>
      </c>
      <c r="F801" s="70" t="str">
        <f t="shared" si="180"/>
        <v/>
      </c>
      <c r="G801" s="70" t="str">
        <f t="shared" si="181"/>
        <v/>
      </c>
      <c r="H801" s="70" t="str">
        <f>IF(M801=0,"",1+COUNTIF(会員コール!$A$1:$A$198,M801))</f>
        <v/>
      </c>
      <c r="I801" s="71"/>
      <c r="J801" s="71" t="str">
        <f t="shared" si="182"/>
        <v/>
      </c>
      <c r="K801" s="14"/>
      <c r="L801" s="15"/>
      <c r="M801">
        <f t="shared" si="183"/>
        <v>0</v>
      </c>
      <c r="N801"/>
      <c r="O801" s="1"/>
      <c r="P801" s="2"/>
    </row>
    <row r="802" spans="1:16">
      <c r="A802" s="13"/>
      <c r="B802" s="72" t="str">
        <f t="shared" si="178"/>
        <v/>
      </c>
      <c r="C802" s="69" t="str">
        <f t="shared" si="184"/>
        <v/>
      </c>
      <c r="D802" s="73" t="str">
        <f t="shared" si="179"/>
        <v/>
      </c>
      <c r="E802" s="73" t="str">
        <f t="shared" si="180"/>
        <v/>
      </c>
      <c r="F802" s="73" t="str">
        <f t="shared" si="180"/>
        <v/>
      </c>
      <c r="G802" s="73" t="str">
        <f t="shared" si="181"/>
        <v/>
      </c>
      <c r="H802" s="73" t="str">
        <f>IF(M802=0,"",1+COUNTIF(会員コール!$A$1:$A$198,M802))</f>
        <v/>
      </c>
      <c r="I802" s="74"/>
      <c r="J802" s="74" t="str">
        <f t="shared" si="182"/>
        <v/>
      </c>
      <c r="K802" s="14"/>
      <c r="L802" s="15"/>
      <c r="M802">
        <f t="shared" si="183"/>
        <v>0</v>
      </c>
      <c r="N802"/>
      <c r="O802" s="1"/>
      <c r="P802" s="2"/>
    </row>
    <row r="803" spans="1:16">
      <c r="A803" s="13"/>
      <c r="B803" s="68" t="str">
        <f t="shared" si="178"/>
        <v/>
      </c>
      <c r="C803" s="69" t="str">
        <f t="shared" si="184"/>
        <v/>
      </c>
      <c r="D803" s="70" t="str">
        <f t="shared" si="179"/>
        <v/>
      </c>
      <c r="E803" s="70" t="str">
        <f t="shared" si="180"/>
        <v/>
      </c>
      <c r="F803" s="70" t="str">
        <f t="shared" si="180"/>
        <v/>
      </c>
      <c r="G803" s="70" t="str">
        <f t="shared" si="181"/>
        <v/>
      </c>
      <c r="H803" s="70" t="str">
        <f>IF(M803=0,"",1+COUNTIF(会員コール!$A$1:$A$198,M803))</f>
        <v/>
      </c>
      <c r="I803" s="71"/>
      <c r="J803" s="71" t="str">
        <f t="shared" si="182"/>
        <v/>
      </c>
      <c r="K803" s="14"/>
      <c r="L803" s="15"/>
      <c r="M803">
        <f t="shared" si="183"/>
        <v>0</v>
      </c>
      <c r="N803"/>
      <c r="O803" s="1"/>
      <c r="P803" s="2"/>
    </row>
    <row r="804" spans="1:16">
      <c r="A804" s="13">
        <v>30</v>
      </c>
      <c r="B804" s="72" t="str">
        <f t="shared" si="178"/>
        <v/>
      </c>
      <c r="C804" s="69" t="str">
        <f t="shared" si="184"/>
        <v/>
      </c>
      <c r="D804" s="73" t="str">
        <f t="shared" si="179"/>
        <v/>
      </c>
      <c r="E804" s="73" t="str">
        <f t="shared" si="180"/>
        <v/>
      </c>
      <c r="F804" s="73" t="str">
        <f t="shared" si="180"/>
        <v/>
      </c>
      <c r="G804" s="73" t="str">
        <f t="shared" si="181"/>
        <v/>
      </c>
      <c r="H804" s="73" t="str">
        <f>IF(M804=0,"",1+COUNTIF(会員コール!$A$1:$A$198,M804))</f>
        <v/>
      </c>
      <c r="I804" s="74"/>
      <c r="J804" s="74" t="str">
        <f t="shared" si="182"/>
        <v/>
      </c>
      <c r="K804" s="14"/>
      <c r="L804" s="15"/>
      <c r="M804">
        <f t="shared" si="183"/>
        <v>0</v>
      </c>
      <c r="N804"/>
      <c r="O804" s="1"/>
      <c r="P804" s="2"/>
    </row>
    <row r="805" spans="1:16">
      <c r="A805" s="13"/>
      <c r="B805" s="68" t="str">
        <f t="shared" si="178"/>
        <v/>
      </c>
      <c r="C805" s="69" t="str">
        <f t="shared" si="184"/>
        <v/>
      </c>
      <c r="D805" s="70" t="str">
        <f t="shared" si="179"/>
        <v/>
      </c>
      <c r="E805" s="70" t="str">
        <f t="shared" si="180"/>
        <v/>
      </c>
      <c r="F805" s="70" t="str">
        <f t="shared" si="180"/>
        <v/>
      </c>
      <c r="G805" s="70" t="str">
        <f t="shared" si="181"/>
        <v/>
      </c>
      <c r="H805" s="70" t="str">
        <f>IF(M805=0,"",1+COUNTIF(会員コール!$A$1:$A$198,M805))</f>
        <v/>
      </c>
      <c r="I805" s="71"/>
      <c r="J805" s="71" t="str">
        <f t="shared" si="182"/>
        <v/>
      </c>
      <c r="K805" s="14"/>
      <c r="L805" s="15"/>
      <c r="M805">
        <f t="shared" si="183"/>
        <v>0</v>
      </c>
      <c r="N805"/>
      <c r="O805" s="1"/>
      <c r="P805" s="2"/>
    </row>
    <row r="806" spans="1:16">
      <c r="A806" s="13"/>
      <c r="B806" s="72" t="str">
        <f t="shared" si="178"/>
        <v/>
      </c>
      <c r="C806" s="69" t="str">
        <f t="shared" si="184"/>
        <v/>
      </c>
      <c r="D806" s="73" t="str">
        <f t="shared" si="179"/>
        <v/>
      </c>
      <c r="E806" s="73" t="str">
        <f t="shared" si="180"/>
        <v/>
      </c>
      <c r="F806" s="73" t="str">
        <f t="shared" si="180"/>
        <v/>
      </c>
      <c r="G806" s="73" t="str">
        <f t="shared" si="181"/>
        <v/>
      </c>
      <c r="H806" s="73" t="str">
        <f>IF(M806=0,"",1+COUNTIF(会員コール!$A$1:$A$198,M806))</f>
        <v/>
      </c>
      <c r="I806" s="74"/>
      <c r="J806" s="74" t="str">
        <f t="shared" si="182"/>
        <v/>
      </c>
      <c r="K806" s="14"/>
      <c r="L806" s="15"/>
      <c r="M806">
        <f t="shared" si="183"/>
        <v>0</v>
      </c>
      <c r="N806"/>
      <c r="O806" s="1"/>
      <c r="P806" s="2"/>
    </row>
    <row r="807" spans="1:16">
      <c r="A807" s="13"/>
      <c r="B807" s="68" t="str">
        <f t="shared" si="178"/>
        <v/>
      </c>
      <c r="C807" s="69" t="str">
        <f t="shared" si="184"/>
        <v/>
      </c>
      <c r="D807" s="70" t="str">
        <f t="shared" si="179"/>
        <v/>
      </c>
      <c r="E807" s="70" t="str">
        <f t="shared" si="180"/>
        <v/>
      </c>
      <c r="F807" s="70" t="str">
        <f t="shared" si="180"/>
        <v/>
      </c>
      <c r="G807" s="70" t="str">
        <f t="shared" si="181"/>
        <v/>
      </c>
      <c r="H807" s="70" t="str">
        <f>IF(M807=0,"",1+COUNTIF(会員コール!$A$1:$A$198,M807))</f>
        <v/>
      </c>
      <c r="I807" s="71"/>
      <c r="J807" s="71" t="str">
        <f t="shared" si="182"/>
        <v/>
      </c>
      <c r="K807" s="14"/>
      <c r="L807" s="15"/>
      <c r="M807">
        <f t="shared" si="183"/>
        <v>0</v>
      </c>
      <c r="N807"/>
      <c r="O807" s="1"/>
      <c r="P807" s="2"/>
    </row>
    <row r="808" spans="1:16">
      <c r="A808" s="13"/>
      <c r="B808" s="72" t="str">
        <f t="shared" si="178"/>
        <v/>
      </c>
      <c r="C808" s="69" t="str">
        <f t="shared" si="184"/>
        <v/>
      </c>
      <c r="D808" s="73" t="str">
        <f t="shared" si="179"/>
        <v/>
      </c>
      <c r="E808" s="73" t="str">
        <f t="shared" si="180"/>
        <v/>
      </c>
      <c r="F808" s="73" t="str">
        <f t="shared" si="180"/>
        <v/>
      </c>
      <c r="G808" s="73" t="str">
        <f t="shared" si="181"/>
        <v/>
      </c>
      <c r="H808" s="73" t="str">
        <f>IF(M808=0,"",1+COUNTIF(会員コール!$A$1:$A$198,M808))</f>
        <v/>
      </c>
      <c r="I808" s="74"/>
      <c r="J808" s="74" t="str">
        <f t="shared" si="182"/>
        <v/>
      </c>
      <c r="K808" s="14"/>
      <c r="L808" s="15"/>
      <c r="M808">
        <f t="shared" si="183"/>
        <v>0</v>
      </c>
      <c r="N808"/>
      <c r="O808" s="1"/>
      <c r="P808" s="2"/>
    </row>
    <row r="809" spans="1:16">
      <c r="A809" s="13">
        <v>35</v>
      </c>
      <c r="B809" s="68" t="str">
        <f t="shared" si="178"/>
        <v/>
      </c>
      <c r="C809" s="69" t="str">
        <f t="shared" si="184"/>
        <v/>
      </c>
      <c r="D809" s="70" t="str">
        <f t="shared" si="179"/>
        <v/>
      </c>
      <c r="E809" s="70" t="str">
        <f t="shared" si="180"/>
        <v/>
      </c>
      <c r="F809" s="70" t="str">
        <f t="shared" si="180"/>
        <v/>
      </c>
      <c r="G809" s="70" t="str">
        <f t="shared" si="181"/>
        <v/>
      </c>
      <c r="H809" s="70" t="str">
        <f>IF(M809=0,"",1+COUNTIF(会員コール!$A$1:$A$198,M809))</f>
        <v/>
      </c>
      <c r="I809" s="71"/>
      <c r="J809" s="71" t="str">
        <f t="shared" si="182"/>
        <v/>
      </c>
      <c r="K809" s="14"/>
      <c r="L809" s="15"/>
      <c r="M809">
        <f t="shared" si="183"/>
        <v>0</v>
      </c>
      <c r="N809"/>
      <c r="O809" s="1"/>
      <c r="P809" s="2"/>
    </row>
    <row r="810" spans="1:16">
      <c r="A810" s="13"/>
      <c r="B810" s="72" t="str">
        <f t="shared" si="178"/>
        <v/>
      </c>
      <c r="C810" s="69" t="str">
        <f t="shared" si="184"/>
        <v/>
      </c>
      <c r="D810" s="73" t="str">
        <f t="shared" si="179"/>
        <v/>
      </c>
      <c r="E810" s="73" t="str">
        <f t="shared" si="180"/>
        <v/>
      </c>
      <c r="F810" s="73" t="str">
        <f t="shared" si="180"/>
        <v/>
      </c>
      <c r="G810" s="73" t="str">
        <f t="shared" si="181"/>
        <v/>
      </c>
      <c r="H810" s="73" t="str">
        <f>IF(M810=0,"",1+COUNTIF(会員コール!$A$1:$A$198,M810))</f>
        <v/>
      </c>
      <c r="I810" s="74"/>
      <c r="J810" s="74" t="str">
        <f t="shared" si="182"/>
        <v/>
      </c>
      <c r="K810" s="14"/>
      <c r="L810" s="15"/>
      <c r="M810">
        <f t="shared" si="183"/>
        <v>0</v>
      </c>
      <c r="N810"/>
      <c r="O810" s="1"/>
      <c r="P810" s="2"/>
    </row>
    <row r="811" spans="1:16">
      <c r="A811" s="13"/>
      <c r="B811" s="68" t="str">
        <f t="shared" si="178"/>
        <v/>
      </c>
      <c r="C811" s="69" t="str">
        <f t="shared" si="184"/>
        <v/>
      </c>
      <c r="D811" s="70" t="str">
        <f t="shared" si="179"/>
        <v/>
      </c>
      <c r="E811" s="70" t="str">
        <f t="shared" si="180"/>
        <v/>
      </c>
      <c r="F811" s="70" t="str">
        <f t="shared" si="180"/>
        <v/>
      </c>
      <c r="G811" s="70" t="str">
        <f t="shared" si="181"/>
        <v/>
      </c>
      <c r="H811" s="70" t="str">
        <f>IF(M811=0,"",1+COUNTIF(会員コール!$A$1:$A$198,M811))</f>
        <v/>
      </c>
      <c r="I811" s="71"/>
      <c r="J811" s="71" t="str">
        <f t="shared" si="182"/>
        <v/>
      </c>
      <c r="K811" s="14"/>
      <c r="L811" s="15"/>
      <c r="M811">
        <f t="shared" si="183"/>
        <v>0</v>
      </c>
      <c r="N811"/>
      <c r="O811" s="1"/>
      <c r="P811" s="2"/>
    </row>
    <row r="812" spans="1:16">
      <c r="A812" s="13"/>
      <c r="B812" s="72" t="str">
        <f t="shared" si="178"/>
        <v/>
      </c>
      <c r="C812" s="69" t="str">
        <f t="shared" si="184"/>
        <v/>
      </c>
      <c r="D812" s="73" t="str">
        <f t="shared" si="179"/>
        <v/>
      </c>
      <c r="E812" s="73" t="str">
        <f t="shared" si="180"/>
        <v/>
      </c>
      <c r="F812" s="73" t="str">
        <f t="shared" si="180"/>
        <v/>
      </c>
      <c r="G812" s="73" t="str">
        <f t="shared" si="181"/>
        <v/>
      </c>
      <c r="H812" s="73" t="str">
        <f>IF(M812=0,"",1+COUNTIF(会員コール!$A$1:$A$198,M812))</f>
        <v/>
      </c>
      <c r="I812" s="74"/>
      <c r="J812" s="74" t="str">
        <f t="shared" si="182"/>
        <v/>
      </c>
      <c r="K812" s="14"/>
      <c r="L812" s="15"/>
      <c r="M812">
        <f t="shared" si="183"/>
        <v>0</v>
      </c>
      <c r="N812"/>
      <c r="O812" s="1"/>
      <c r="P812" s="2"/>
    </row>
    <row r="813" spans="1:16">
      <c r="A813" s="13"/>
      <c r="B813" s="68" t="str">
        <f t="shared" si="178"/>
        <v/>
      </c>
      <c r="C813" s="69" t="str">
        <f t="shared" si="184"/>
        <v/>
      </c>
      <c r="D813" s="70" t="str">
        <f t="shared" si="179"/>
        <v/>
      </c>
      <c r="E813" s="70" t="str">
        <f t="shared" si="180"/>
        <v/>
      </c>
      <c r="F813" s="70" t="str">
        <f t="shared" si="180"/>
        <v/>
      </c>
      <c r="G813" s="70" t="str">
        <f t="shared" si="181"/>
        <v/>
      </c>
      <c r="H813" s="70" t="str">
        <f>IF(M813=0,"",1+COUNTIF(会員コール!$A$1:$A$198,M813))</f>
        <v/>
      </c>
      <c r="I813" s="71"/>
      <c r="J813" s="71" t="str">
        <f t="shared" si="182"/>
        <v/>
      </c>
      <c r="K813" s="14"/>
      <c r="L813" s="15"/>
      <c r="M813">
        <f t="shared" si="183"/>
        <v>0</v>
      </c>
      <c r="N813"/>
      <c r="O813" s="1"/>
      <c r="P813" s="2"/>
    </row>
    <row r="814" spans="1:16">
      <c r="A814" s="13">
        <v>40</v>
      </c>
      <c r="B814" s="72" t="str">
        <f t="shared" si="178"/>
        <v/>
      </c>
      <c r="C814" s="69" t="str">
        <f t="shared" si="184"/>
        <v/>
      </c>
      <c r="D814" s="73" t="str">
        <f t="shared" si="179"/>
        <v/>
      </c>
      <c r="E814" s="73" t="str">
        <f t="shared" si="180"/>
        <v/>
      </c>
      <c r="F814" s="73" t="str">
        <f t="shared" si="180"/>
        <v/>
      </c>
      <c r="G814" s="73" t="str">
        <f t="shared" si="181"/>
        <v/>
      </c>
      <c r="H814" s="73" t="str">
        <f>IF(M814=0,"",1+COUNTIF(会員コール!$A$1:$A$198,M814))</f>
        <v/>
      </c>
      <c r="I814" s="74"/>
      <c r="J814" s="74" t="str">
        <f t="shared" si="182"/>
        <v/>
      </c>
      <c r="K814" s="14"/>
      <c r="L814" s="15"/>
      <c r="M814">
        <f t="shared" si="183"/>
        <v>0</v>
      </c>
      <c r="N814"/>
      <c r="O814" s="1"/>
      <c r="P814" s="2"/>
    </row>
    <row r="815" spans="1:16">
      <c r="A815" s="13"/>
      <c r="B815" s="68" t="str">
        <f t="shared" si="178"/>
        <v/>
      </c>
      <c r="C815" s="69" t="str">
        <f t="shared" si="184"/>
        <v/>
      </c>
      <c r="D815" s="70" t="str">
        <f t="shared" si="179"/>
        <v/>
      </c>
      <c r="E815" s="70" t="str">
        <f t="shared" si="180"/>
        <v/>
      </c>
      <c r="F815" s="70" t="str">
        <f t="shared" si="180"/>
        <v/>
      </c>
      <c r="G815" s="70" t="str">
        <f t="shared" si="181"/>
        <v/>
      </c>
      <c r="H815" s="70" t="str">
        <f>IF(M815=0,"",1+COUNTIF(会員コール!$A$1:$A$198,M815))</f>
        <v/>
      </c>
      <c r="I815" s="71"/>
      <c r="J815" s="71" t="str">
        <f t="shared" si="182"/>
        <v/>
      </c>
      <c r="K815" s="14"/>
      <c r="L815" s="15"/>
      <c r="M815">
        <f t="shared" si="183"/>
        <v>0</v>
      </c>
      <c r="N815"/>
      <c r="O815" s="1"/>
      <c r="P815" s="2"/>
    </row>
    <row r="816" spans="1:16">
      <c r="A816" s="13"/>
      <c r="B816" s="68" t="str">
        <f t="shared" si="178"/>
        <v/>
      </c>
      <c r="C816" s="69" t="str">
        <f t="shared" si="184"/>
        <v/>
      </c>
      <c r="D816" s="70" t="str">
        <f t="shared" si="179"/>
        <v/>
      </c>
      <c r="E816" s="70" t="str">
        <f t="shared" si="180"/>
        <v/>
      </c>
      <c r="F816" s="70" t="str">
        <f t="shared" si="180"/>
        <v/>
      </c>
      <c r="G816" s="70" t="str">
        <f t="shared" si="181"/>
        <v/>
      </c>
      <c r="H816" s="70" t="str">
        <f>IF(M816=0,"",1+COUNTIF(会員コール!$A$1:$A$198,M816))</f>
        <v/>
      </c>
      <c r="I816" s="71"/>
      <c r="J816" s="71" t="str">
        <f t="shared" si="182"/>
        <v/>
      </c>
      <c r="K816" s="14"/>
      <c r="L816" s="15"/>
      <c r="M816">
        <f t="shared" si="183"/>
        <v>0</v>
      </c>
      <c r="N816"/>
      <c r="O816" s="1"/>
      <c r="P816" s="2"/>
    </row>
    <row r="817" spans="1:20">
      <c r="A817" s="13"/>
      <c r="B817" s="72" t="str">
        <f t="shared" si="178"/>
        <v/>
      </c>
      <c r="C817" s="69" t="str">
        <f t="shared" si="184"/>
        <v/>
      </c>
      <c r="D817" s="73" t="str">
        <f t="shared" si="179"/>
        <v/>
      </c>
      <c r="E817" s="73" t="str">
        <f t="shared" si="180"/>
        <v/>
      </c>
      <c r="F817" s="73" t="str">
        <f t="shared" si="180"/>
        <v/>
      </c>
      <c r="G817" s="73" t="str">
        <f t="shared" si="181"/>
        <v/>
      </c>
      <c r="H817" s="73" t="str">
        <f>IF(M817=0,"",1+COUNTIF(会員コール!$A$1:$A$198,M817))</f>
        <v/>
      </c>
      <c r="I817" s="74"/>
      <c r="J817" s="74" t="str">
        <f t="shared" si="182"/>
        <v/>
      </c>
      <c r="K817" s="14"/>
      <c r="L817" s="15"/>
      <c r="M817">
        <f t="shared" si="183"/>
        <v>0</v>
      </c>
      <c r="N817"/>
      <c r="O817" s="1"/>
      <c r="P817" s="2"/>
    </row>
    <row r="818" spans="1:20">
      <c r="A818" s="13"/>
      <c r="B818" s="68" t="str">
        <f t="shared" si="178"/>
        <v/>
      </c>
      <c r="C818" s="69" t="str">
        <f t="shared" si="184"/>
        <v/>
      </c>
      <c r="D818" s="70" t="str">
        <f t="shared" si="179"/>
        <v/>
      </c>
      <c r="E818" s="70" t="str">
        <f t="shared" si="180"/>
        <v/>
      </c>
      <c r="F818" s="70" t="str">
        <f t="shared" si="180"/>
        <v/>
      </c>
      <c r="G818" s="70" t="str">
        <f t="shared" si="181"/>
        <v/>
      </c>
      <c r="H818" s="70" t="str">
        <f>IF(M818=0,"",1+COUNTIF(会員コール!$A$1:$A$198,M818))</f>
        <v/>
      </c>
      <c r="I818" s="71"/>
      <c r="J818" s="71" t="str">
        <f t="shared" si="182"/>
        <v/>
      </c>
      <c r="K818" s="14"/>
      <c r="L818" s="15"/>
      <c r="M818">
        <f t="shared" si="183"/>
        <v>0</v>
      </c>
      <c r="N818"/>
      <c r="O818" s="1"/>
      <c r="P818" s="2"/>
    </row>
    <row r="819" spans="1:20">
      <c r="A819" s="13">
        <v>45</v>
      </c>
      <c r="B819" s="72" t="str">
        <f t="shared" si="178"/>
        <v/>
      </c>
      <c r="C819" s="69" t="str">
        <f t="shared" si="184"/>
        <v/>
      </c>
      <c r="D819" s="73" t="str">
        <f t="shared" si="179"/>
        <v/>
      </c>
      <c r="E819" s="73" t="str">
        <f t="shared" si="180"/>
        <v/>
      </c>
      <c r="F819" s="73" t="str">
        <f t="shared" si="180"/>
        <v/>
      </c>
      <c r="G819" s="73" t="str">
        <f t="shared" si="181"/>
        <v/>
      </c>
      <c r="H819" s="73" t="str">
        <f>IF(M819=0,"",1+COUNTIF(会員コール!$A$1:$A$198,M819))</f>
        <v/>
      </c>
      <c r="I819" s="74"/>
      <c r="J819" s="74" t="str">
        <f t="shared" si="182"/>
        <v/>
      </c>
      <c r="K819" s="14"/>
      <c r="L819" s="15"/>
      <c r="M819">
        <f t="shared" si="183"/>
        <v>0</v>
      </c>
      <c r="N819"/>
      <c r="O819" s="1"/>
      <c r="P819" s="2"/>
    </row>
    <row r="820" spans="1:20">
      <c r="A820" s="13"/>
      <c r="B820" s="68" t="str">
        <f t="shared" si="178"/>
        <v/>
      </c>
      <c r="C820" s="69" t="str">
        <f t="shared" si="184"/>
        <v/>
      </c>
      <c r="D820" s="70" t="str">
        <f t="shared" si="179"/>
        <v/>
      </c>
      <c r="E820" s="70" t="str">
        <f t="shared" si="180"/>
        <v/>
      </c>
      <c r="F820" s="70" t="str">
        <f t="shared" si="180"/>
        <v/>
      </c>
      <c r="G820" s="70" t="str">
        <f t="shared" si="181"/>
        <v/>
      </c>
      <c r="H820" s="70" t="str">
        <f>IF(M820=0,"",1+COUNTIF(会員コール!$A$1:$A$198,M820))</f>
        <v/>
      </c>
      <c r="I820" s="71"/>
      <c r="J820" s="71" t="str">
        <f t="shared" si="182"/>
        <v/>
      </c>
      <c r="K820" s="14"/>
      <c r="L820" s="15"/>
      <c r="M820">
        <f t="shared" si="183"/>
        <v>0</v>
      </c>
      <c r="N820"/>
      <c r="O820" s="1"/>
      <c r="P820" s="2"/>
    </row>
    <row r="821" spans="1:20">
      <c r="A821" s="13"/>
      <c r="B821" s="72" t="str">
        <f t="shared" si="178"/>
        <v/>
      </c>
      <c r="C821" s="69" t="str">
        <f t="shared" si="184"/>
        <v/>
      </c>
      <c r="D821" s="73" t="str">
        <f t="shared" si="179"/>
        <v/>
      </c>
      <c r="E821" s="73" t="str">
        <f t="shared" si="180"/>
        <v/>
      </c>
      <c r="F821" s="73" t="str">
        <f t="shared" si="180"/>
        <v/>
      </c>
      <c r="G821" s="73" t="str">
        <f t="shared" si="181"/>
        <v/>
      </c>
      <c r="H821" s="73" t="str">
        <f>IF(M821=0,"",1+COUNTIF(会員コール!$A$1:$A$198,M821))</f>
        <v/>
      </c>
      <c r="I821" s="74"/>
      <c r="J821" s="74" t="str">
        <f t="shared" si="182"/>
        <v/>
      </c>
      <c r="K821" s="14"/>
      <c r="L821" s="15"/>
      <c r="M821">
        <f t="shared" si="183"/>
        <v>0</v>
      </c>
      <c r="N821"/>
      <c r="O821" s="1"/>
      <c r="P821" s="2"/>
    </row>
    <row r="822" spans="1:20">
      <c r="A822" s="13"/>
      <c r="B822" s="68" t="str">
        <f t="shared" si="178"/>
        <v/>
      </c>
      <c r="C822" s="69" t="str">
        <f t="shared" si="184"/>
        <v/>
      </c>
      <c r="D822" s="70" t="str">
        <f t="shared" si="179"/>
        <v/>
      </c>
      <c r="E822" s="70" t="str">
        <f t="shared" si="180"/>
        <v/>
      </c>
      <c r="F822" s="70" t="str">
        <f t="shared" si="180"/>
        <v/>
      </c>
      <c r="G822" s="70" t="str">
        <f t="shared" si="181"/>
        <v/>
      </c>
      <c r="H822" s="70" t="str">
        <f>IF(M822=0,"",1+COUNTIF(会員コール!$A$1:$A$198,M822))</f>
        <v/>
      </c>
      <c r="I822" s="71"/>
      <c r="J822" s="71" t="str">
        <f t="shared" si="182"/>
        <v/>
      </c>
      <c r="K822" s="14"/>
      <c r="L822" s="15"/>
      <c r="M822">
        <f t="shared" si="183"/>
        <v>0</v>
      </c>
      <c r="N822"/>
      <c r="O822" s="1"/>
      <c r="P822" s="2"/>
    </row>
    <row r="823" spans="1:20">
      <c r="A823" s="13"/>
      <c r="B823" s="68" t="str">
        <f t="shared" si="178"/>
        <v/>
      </c>
      <c r="C823" s="69" t="str">
        <f t="shared" si="184"/>
        <v/>
      </c>
      <c r="D823" s="70" t="str">
        <f t="shared" si="179"/>
        <v/>
      </c>
      <c r="E823" s="70" t="str">
        <f t="shared" si="180"/>
        <v/>
      </c>
      <c r="F823" s="70" t="str">
        <f t="shared" si="180"/>
        <v/>
      </c>
      <c r="G823" s="70" t="str">
        <f t="shared" si="181"/>
        <v/>
      </c>
      <c r="H823" s="70" t="str">
        <f>IF(M823=0,"",1+COUNTIF(会員コール!$A$1:$A$198,M823))</f>
        <v/>
      </c>
      <c r="I823" s="71"/>
      <c r="J823" s="71" t="str">
        <f t="shared" si="182"/>
        <v/>
      </c>
      <c r="K823" s="14"/>
      <c r="L823" s="15"/>
      <c r="M823">
        <f t="shared" si="183"/>
        <v>0</v>
      </c>
      <c r="N823"/>
      <c r="O823" s="1"/>
      <c r="P823" s="2"/>
    </row>
    <row r="824" spans="1:20">
      <c r="A824" s="13">
        <v>50</v>
      </c>
      <c r="B824" s="75" t="str">
        <f t="shared" si="178"/>
        <v/>
      </c>
      <c r="C824" s="76" t="str">
        <f>IF(P824="","",LEFT(P824,6))</f>
        <v/>
      </c>
      <c r="D824" s="77" t="str">
        <f t="shared" si="179"/>
        <v/>
      </c>
      <c r="E824" s="77" t="str">
        <f t="shared" si="180"/>
        <v/>
      </c>
      <c r="F824" s="77" t="str">
        <f t="shared" si="180"/>
        <v/>
      </c>
      <c r="G824" s="77" t="str">
        <f t="shared" si="181"/>
        <v/>
      </c>
      <c r="H824" s="77" t="str">
        <f>IF(M824=0,"",1+COUNTIF(会員コール!$A$1:$A$198,M824))</f>
        <v/>
      </c>
      <c r="I824" s="78"/>
      <c r="J824" s="78" t="str">
        <f t="shared" si="182"/>
        <v/>
      </c>
      <c r="K824" s="14"/>
      <c r="L824" s="15"/>
      <c r="M824">
        <f t="shared" si="183"/>
        <v>0</v>
      </c>
      <c r="N824"/>
      <c r="O824" s="1"/>
      <c r="P824" s="2"/>
    </row>
    <row r="825" spans="1:20">
      <c r="A825" s="13"/>
      <c r="B825" s="166" t="s">
        <v>7</v>
      </c>
      <c r="C825" s="167"/>
      <c r="D825" s="24">
        <f>50-COUNTBLANK(D775:D824)</f>
        <v>0</v>
      </c>
      <c r="E825" s="20"/>
      <c r="F825" s="21" t="s">
        <v>7</v>
      </c>
      <c r="G825" s="19"/>
      <c r="H825" s="25">
        <f>SUM(H775:H824)</f>
        <v>0</v>
      </c>
      <c r="I825" s="22"/>
      <c r="J825" s="22"/>
      <c r="K825" s="14"/>
      <c r="L825" s="15"/>
      <c r="N825"/>
      <c r="O825" s="1"/>
      <c r="P825" s="2"/>
    </row>
    <row r="826" spans="1:20" ht="14.25">
      <c r="A826" s="8"/>
      <c r="B826" s="168" t="s">
        <v>9</v>
      </c>
      <c r="C826" s="168"/>
      <c r="D826" s="168"/>
      <c r="E826" s="62" t="s">
        <v>135</v>
      </c>
      <c r="F826" s="50">
        <f>基本データ入力!$B$6</f>
        <v>2016</v>
      </c>
      <c r="G826" s="169" t="str">
        <f>基本データ入力!$B$4</f>
        <v>第13回　JARL横須賀ｸﾗﾌﾞﾏﾗｿﾝｺﾝﾃｽﾄ</v>
      </c>
      <c r="H826" s="169"/>
      <c r="I826" s="169"/>
      <c r="J826" s="169"/>
      <c r="K826" s="10"/>
      <c r="L826" s="8"/>
      <c r="M826" s="8"/>
      <c r="N826" s="9"/>
      <c r="O826" s="8"/>
      <c r="P826" s="8"/>
      <c r="Q826" s="8"/>
      <c r="R826" s="8"/>
      <c r="S826" s="8"/>
      <c r="T826" s="8"/>
    </row>
    <row r="827" spans="1:20">
      <c r="A827" s="8"/>
      <c r="B827" s="170" t="s">
        <v>10</v>
      </c>
      <c r="C827" s="170"/>
      <c r="D827" s="47" t="str">
        <f>基本データ入力!$B$8</f>
        <v>JA1QRZ</v>
      </c>
      <c r="E827" s="52" t="s">
        <v>136</v>
      </c>
      <c r="F827" s="47" t="s">
        <v>288</v>
      </c>
      <c r="G827" s="171" t="s">
        <v>137</v>
      </c>
      <c r="H827" s="171"/>
      <c r="I827" s="171"/>
      <c r="J827" s="53" t="s">
        <v>396</v>
      </c>
      <c r="K827" s="10"/>
      <c r="L827" s="8"/>
      <c r="M827" s="8"/>
      <c r="N827" s="9"/>
      <c r="O827" s="8"/>
      <c r="P827" s="8"/>
      <c r="Q827" s="8"/>
      <c r="R827" s="8"/>
      <c r="S827" s="8"/>
      <c r="T827" s="8"/>
    </row>
    <row r="828" spans="1:20">
      <c r="B828" s="88" t="s">
        <v>11</v>
      </c>
      <c r="C828" s="91" t="s">
        <v>411</v>
      </c>
      <c r="D828" s="88" t="s">
        <v>12</v>
      </c>
      <c r="E828" s="172" t="s">
        <v>13</v>
      </c>
      <c r="F828" s="172"/>
      <c r="G828" s="88" t="s">
        <v>14</v>
      </c>
      <c r="H828" s="17" t="s">
        <v>15</v>
      </c>
      <c r="I828" s="88" t="s">
        <v>16</v>
      </c>
      <c r="J828" s="88" t="s">
        <v>17</v>
      </c>
      <c r="L828" s="173" t="s">
        <v>134</v>
      </c>
      <c r="M828" s="174"/>
      <c r="N828" s="165" t="s">
        <v>31</v>
      </c>
      <c r="O828" s="165"/>
      <c r="P828" s="165"/>
      <c r="Q828" s="165"/>
      <c r="R828" s="165"/>
      <c r="S828" s="165"/>
      <c r="T828" s="165"/>
    </row>
    <row r="829" spans="1:20">
      <c r="B829" s="88" t="s">
        <v>8</v>
      </c>
      <c r="C829" s="91" t="s">
        <v>412</v>
      </c>
      <c r="D829" s="88" t="s">
        <v>0</v>
      </c>
      <c r="E829" s="88" t="s">
        <v>1</v>
      </c>
      <c r="F829" s="88" t="s">
        <v>2</v>
      </c>
      <c r="G829" s="88" t="s">
        <v>3</v>
      </c>
      <c r="H829" s="17" t="s">
        <v>4</v>
      </c>
      <c r="I829" s="88" t="s">
        <v>5</v>
      </c>
      <c r="J829" s="88" t="s">
        <v>6</v>
      </c>
      <c r="K829" s="4"/>
      <c r="L829" s="175"/>
      <c r="M829" s="176"/>
      <c r="N829" s="89" t="s">
        <v>33</v>
      </c>
      <c r="O829" s="89" t="s">
        <v>34</v>
      </c>
      <c r="P829" s="89" t="s">
        <v>35</v>
      </c>
      <c r="Q829" s="89" t="s">
        <v>36</v>
      </c>
      <c r="R829" s="89" t="s">
        <v>37</v>
      </c>
      <c r="S829" s="89" t="s">
        <v>38</v>
      </c>
      <c r="T829" s="89" t="s">
        <v>39</v>
      </c>
    </row>
    <row r="830" spans="1:20">
      <c r="A830" s="13">
        <v>1</v>
      </c>
      <c r="B830" s="64" t="str">
        <f t="shared" ref="B830:B879" si="185">IF(O830="","",O830)</f>
        <v/>
      </c>
      <c r="C830" s="65" t="str">
        <f>IF(P830="","",LEFT(P830,6))</f>
        <v/>
      </c>
      <c r="D830" s="66" t="str">
        <f t="shared" ref="D830:D879" si="186">IF(N830="","",N830)</f>
        <v/>
      </c>
      <c r="E830" s="66" t="str">
        <f t="shared" ref="E830:F879" si="187">IF(Q830="","",Q830)</f>
        <v/>
      </c>
      <c r="F830" s="66" t="str">
        <f t="shared" si="187"/>
        <v/>
      </c>
      <c r="G830" s="66" t="str">
        <f t="shared" ref="G830:G879" si="188">IF(H830="","",IF(H830=1,"","M"))</f>
        <v/>
      </c>
      <c r="H830" s="66" t="str">
        <f>IF(M830=0,"",1+COUNTIF(会員コール!$A$1:$A$198,M830))</f>
        <v/>
      </c>
      <c r="I830" s="67"/>
      <c r="J830" s="67" t="str">
        <f t="shared" ref="J830:J879" si="189">IF(T830="","",T830)</f>
        <v/>
      </c>
      <c r="K830" s="14"/>
      <c r="L830" s="49"/>
      <c r="M830">
        <f t="shared" ref="M830:M879" si="190">IF(MID(N830,6,1)="/",LEFT(N830,5),IF(MID(N830,7,1)="/",LEFT(N830,6),N830))</f>
        <v>0</v>
      </c>
      <c r="N830"/>
      <c r="O830" s="1"/>
      <c r="P830" s="2"/>
    </row>
    <row r="831" spans="1:20">
      <c r="A831" s="13"/>
      <c r="B831" s="68" t="str">
        <f t="shared" si="185"/>
        <v/>
      </c>
      <c r="C831" s="69" t="str">
        <f>IF(P831="","",LEFT(P831,6))</f>
        <v/>
      </c>
      <c r="D831" s="70" t="str">
        <f t="shared" si="186"/>
        <v/>
      </c>
      <c r="E831" s="70" t="str">
        <f t="shared" si="187"/>
        <v/>
      </c>
      <c r="F831" s="70" t="str">
        <f t="shared" si="187"/>
        <v/>
      </c>
      <c r="G831" s="70" t="str">
        <f t="shared" si="188"/>
        <v/>
      </c>
      <c r="H831" s="70" t="str">
        <f>IF(M831=0,"",1+COUNTIF(会員コール!$A$1:$A$198,M831))</f>
        <v/>
      </c>
      <c r="I831" s="71"/>
      <c r="J831" s="71" t="str">
        <f t="shared" si="189"/>
        <v/>
      </c>
      <c r="K831" s="14"/>
      <c r="L831" s="49"/>
      <c r="M831">
        <f t="shared" si="190"/>
        <v>0</v>
      </c>
      <c r="N831"/>
      <c r="O831" s="1"/>
      <c r="P831" s="2"/>
    </row>
    <row r="832" spans="1:20">
      <c r="A832" s="13"/>
      <c r="B832" s="68" t="str">
        <f t="shared" si="185"/>
        <v/>
      </c>
      <c r="C832" s="69" t="str">
        <f t="shared" ref="C832:C878" si="191">IF(P832="","",LEFT(P832,6))</f>
        <v/>
      </c>
      <c r="D832" s="70" t="str">
        <f t="shared" si="186"/>
        <v/>
      </c>
      <c r="E832" s="70" t="str">
        <f t="shared" si="187"/>
        <v/>
      </c>
      <c r="F832" s="70" t="str">
        <f t="shared" si="187"/>
        <v/>
      </c>
      <c r="G832" s="70" t="str">
        <f t="shared" si="188"/>
        <v/>
      </c>
      <c r="H832" s="70" t="str">
        <f>IF(M832=0,"",1+COUNTIF(会員コール!$A$1:$A$198,M832))</f>
        <v/>
      </c>
      <c r="I832" s="71"/>
      <c r="J832" s="71" t="str">
        <f t="shared" si="189"/>
        <v/>
      </c>
      <c r="K832" s="14"/>
      <c r="L832" s="49"/>
      <c r="M832">
        <f t="shared" si="190"/>
        <v>0</v>
      </c>
      <c r="N832"/>
      <c r="O832" s="1"/>
      <c r="P832" s="2"/>
    </row>
    <row r="833" spans="1:16">
      <c r="A833" s="13"/>
      <c r="B833" s="68" t="str">
        <f t="shared" si="185"/>
        <v/>
      </c>
      <c r="C833" s="69" t="str">
        <f t="shared" si="191"/>
        <v/>
      </c>
      <c r="D833" s="70" t="str">
        <f t="shared" si="186"/>
        <v/>
      </c>
      <c r="E833" s="70" t="str">
        <f t="shared" si="187"/>
        <v/>
      </c>
      <c r="F833" s="70" t="str">
        <f t="shared" si="187"/>
        <v/>
      </c>
      <c r="G833" s="70" t="str">
        <f t="shared" si="188"/>
        <v/>
      </c>
      <c r="H833" s="70" t="str">
        <f>IF(M833=0,"",1+COUNTIF(会員コール!$A$1:$A$198,M833))</f>
        <v/>
      </c>
      <c r="I833" s="71"/>
      <c r="J833" s="71" t="str">
        <f t="shared" si="189"/>
        <v/>
      </c>
      <c r="K833" s="14"/>
      <c r="L833" s="49"/>
      <c r="M833">
        <f t="shared" si="190"/>
        <v>0</v>
      </c>
      <c r="N833"/>
      <c r="O833" s="1"/>
      <c r="P833" s="2"/>
    </row>
    <row r="834" spans="1:16">
      <c r="A834" s="13">
        <v>5</v>
      </c>
      <c r="B834" s="68" t="str">
        <f t="shared" si="185"/>
        <v/>
      </c>
      <c r="C834" s="69" t="str">
        <f t="shared" si="191"/>
        <v/>
      </c>
      <c r="D834" s="70" t="str">
        <f t="shared" si="186"/>
        <v/>
      </c>
      <c r="E834" s="70" t="str">
        <f t="shared" si="187"/>
        <v/>
      </c>
      <c r="F834" s="70" t="str">
        <f t="shared" si="187"/>
        <v/>
      </c>
      <c r="G834" s="70" t="str">
        <f t="shared" si="188"/>
        <v/>
      </c>
      <c r="H834" s="70" t="str">
        <f>IF(M834=0,"",1+COUNTIF(会員コール!$A$1:$A$198,M834))</f>
        <v/>
      </c>
      <c r="I834" s="71"/>
      <c r="J834" s="71" t="str">
        <f t="shared" si="189"/>
        <v/>
      </c>
      <c r="K834" s="14"/>
      <c r="L834" s="49"/>
      <c r="M834">
        <f t="shared" si="190"/>
        <v>0</v>
      </c>
      <c r="N834"/>
      <c r="O834" s="1"/>
      <c r="P834" s="2"/>
    </row>
    <row r="835" spans="1:16">
      <c r="A835" s="13"/>
      <c r="B835" s="68" t="str">
        <f t="shared" si="185"/>
        <v/>
      </c>
      <c r="C835" s="69" t="str">
        <f t="shared" si="191"/>
        <v/>
      </c>
      <c r="D835" s="70" t="str">
        <f t="shared" si="186"/>
        <v/>
      </c>
      <c r="E835" s="70" t="str">
        <f t="shared" si="187"/>
        <v/>
      </c>
      <c r="F835" s="70" t="str">
        <f t="shared" si="187"/>
        <v/>
      </c>
      <c r="G835" s="70" t="str">
        <f t="shared" si="188"/>
        <v/>
      </c>
      <c r="H835" s="70" t="str">
        <f>IF(M835=0,"",1+COUNTIF(会員コール!$A$1:$A$198,M835))</f>
        <v/>
      </c>
      <c r="I835" s="71"/>
      <c r="J835" s="71" t="str">
        <f t="shared" si="189"/>
        <v/>
      </c>
      <c r="K835" s="14"/>
      <c r="L835" s="49"/>
      <c r="M835">
        <f t="shared" si="190"/>
        <v>0</v>
      </c>
      <c r="N835"/>
      <c r="O835" s="1"/>
      <c r="P835" s="2"/>
    </row>
    <row r="836" spans="1:16">
      <c r="A836" s="13"/>
      <c r="B836" s="68" t="str">
        <f t="shared" si="185"/>
        <v/>
      </c>
      <c r="C836" s="69" t="str">
        <f t="shared" si="191"/>
        <v/>
      </c>
      <c r="D836" s="70" t="str">
        <f t="shared" si="186"/>
        <v/>
      </c>
      <c r="E836" s="70" t="str">
        <f t="shared" si="187"/>
        <v/>
      </c>
      <c r="F836" s="70" t="str">
        <f t="shared" si="187"/>
        <v/>
      </c>
      <c r="G836" s="70" t="str">
        <f t="shared" si="188"/>
        <v/>
      </c>
      <c r="H836" s="70" t="str">
        <f>IF(M836=0,"",1+COUNTIF(会員コール!$A$1:$A$198,M836))</f>
        <v/>
      </c>
      <c r="I836" s="71"/>
      <c r="J836" s="71" t="str">
        <f t="shared" si="189"/>
        <v/>
      </c>
      <c r="K836" s="14"/>
      <c r="L836" s="49"/>
      <c r="M836">
        <f t="shared" si="190"/>
        <v>0</v>
      </c>
      <c r="N836"/>
      <c r="O836" s="1"/>
      <c r="P836" s="2"/>
    </row>
    <row r="837" spans="1:16">
      <c r="A837" s="13"/>
      <c r="B837" s="68" t="str">
        <f t="shared" si="185"/>
        <v/>
      </c>
      <c r="C837" s="69" t="str">
        <f t="shared" si="191"/>
        <v/>
      </c>
      <c r="D837" s="70" t="str">
        <f t="shared" si="186"/>
        <v/>
      </c>
      <c r="E837" s="70" t="str">
        <f t="shared" si="187"/>
        <v/>
      </c>
      <c r="F837" s="70" t="str">
        <f t="shared" si="187"/>
        <v/>
      </c>
      <c r="G837" s="70" t="str">
        <f t="shared" si="188"/>
        <v/>
      </c>
      <c r="H837" s="70" t="str">
        <f>IF(M837=0,"",1+COUNTIF(会員コール!$A$1:$A$198,M837))</f>
        <v/>
      </c>
      <c r="I837" s="71"/>
      <c r="J837" s="71" t="str">
        <f t="shared" si="189"/>
        <v/>
      </c>
      <c r="K837" s="14"/>
      <c r="L837" s="49"/>
      <c r="M837">
        <f t="shared" si="190"/>
        <v>0</v>
      </c>
      <c r="N837"/>
      <c r="O837" s="1"/>
      <c r="P837" s="2"/>
    </row>
    <row r="838" spans="1:16">
      <c r="A838" s="13"/>
      <c r="B838" s="68" t="str">
        <f t="shared" si="185"/>
        <v/>
      </c>
      <c r="C838" s="69" t="str">
        <f t="shared" si="191"/>
        <v/>
      </c>
      <c r="D838" s="70" t="str">
        <f t="shared" si="186"/>
        <v/>
      </c>
      <c r="E838" s="70" t="str">
        <f t="shared" si="187"/>
        <v/>
      </c>
      <c r="F838" s="70" t="str">
        <f t="shared" si="187"/>
        <v/>
      </c>
      <c r="G838" s="70" t="str">
        <f t="shared" si="188"/>
        <v/>
      </c>
      <c r="H838" s="70" t="str">
        <f>IF(M838=0,"",1+COUNTIF(会員コール!$A$1:$A$198,M838))</f>
        <v/>
      </c>
      <c r="I838" s="71"/>
      <c r="J838" s="71" t="str">
        <f t="shared" si="189"/>
        <v/>
      </c>
      <c r="K838" s="14"/>
      <c r="L838" s="49"/>
      <c r="M838">
        <f t="shared" si="190"/>
        <v>0</v>
      </c>
      <c r="N838"/>
      <c r="O838" s="1"/>
      <c r="P838" s="2"/>
    </row>
    <row r="839" spans="1:16">
      <c r="A839" s="13">
        <v>10</v>
      </c>
      <c r="B839" s="68" t="str">
        <f t="shared" si="185"/>
        <v/>
      </c>
      <c r="C839" s="69" t="str">
        <f t="shared" si="191"/>
        <v/>
      </c>
      <c r="D839" s="70" t="str">
        <f t="shared" si="186"/>
        <v/>
      </c>
      <c r="E839" s="70" t="str">
        <f t="shared" si="187"/>
        <v/>
      </c>
      <c r="F839" s="70" t="str">
        <f t="shared" si="187"/>
        <v/>
      </c>
      <c r="G839" s="70" t="str">
        <f t="shared" si="188"/>
        <v/>
      </c>
      <c r="H839" s="70" t="str">
        <f>IF(M839=0,"",1+COUNTIF(会員コール!$A$1:$A$198,M839))</f>
        <v/>
      </c>
      <c r="I839" s="71"/>
      <c r="J839" s="71" t="str">
        <f t="shared" si="189"/>
        <v/>
      </c>
      <c r="K839" s="14"/>
      <c r="L839" s="49"/>
      <c r="M839">
        <f t="shared" si="190"/>
        <v>0</v>
      </c>
      <c r="N839"/>
      <c r="O839" s="1"/>
      <c r="P839" s="2"/>
    </row>
    <row r="840" spans="1:16">
      <c r="A840" s="13"/>
      <c r="B840" s="68" t="str">
        <f t="shared" si="185"/>
        <v/>
      </c>
      <c r="C840" s="69" t="str">
        <f t="shared" si="191"/>
        <v/>
      </c>
      <c r="D840" s="70" t="str">
        <f t="shared" si="186"/>
        <v/>
      </c>
      <c r="E840" s="70" t="str">
        <f t="shared" si="187"/>
        <v/>
      </c>
      <c r="F840" s="70" t="str">
        <f t="shared" si="187"/>
        <v/>
      </c>
      <c r="G840" s="70" t="str">
        <f t="shared" si="188"/>
        <v/>
      </c>
      <c r="H840" s="70" t="str">
        <f>IF(M840=0,"",1+COUNTIF(会員コール!$A$1:$A$198,M840))</f>
        <v/>
      </c>
      <c r="I840" s="71"/>
      <c r="J840" s="71" t="str">
        <f t="shared" si="189"/>
        <v/>
      </c>
      <c r="K840" s="14"/>
      <c r="L840" s="49"/>
      <c r="M840">
        <f t="shared" si="190"/>
        <v>0</v>
      </c>
      <c r="N840"/>
      <c r="O840" s="1"/>
      <c r="P840" s="2"/>
    </row>
    <row r="841" spans="1:16">
      <c r="A841" s="13"/>
      <c r="B841" s="68" t="str">
        <f t="shared" si="185"/>
        <v/>
      </c>
      <c r="C841" s="69" t="str">
        <f t="shared" si="191"/>
        <v/>
      </c>
      <c r="D841" s="70" t="str">
        <f t="shared" si="186"/>
        <v/>
      </c>
      <c r="E841" s="70" t="str">
        <f t="shared" si="187"/>
        <v/>
      </c>
      <c r="F841" s="70" t="str">
        <f t="shared" si="187"/>
        <v/>
      </c>
      <c r="G841" s="70" t="str">
        <f t="shared" si="188"/>
        <v/>
      </c>
      <c r="H841" s="70" t="str">
        <f>IF(M841=0,"",1+COUNTIF(会員コール!$A$1:$A$198,M841))</f>
        <v/>
      </c>
      <c r="I841" s="71"/>
      <c r="J841" s="71" t="str">
        <f t="shared" si="189"/>
        <v/>
      </c>
      <c r="K841" s="14"/>
      <c r="L841" s="49"/>
      <c r="M841">
        <f t="shared" si="190"/>
        <v>0</v>
      </c>
      <c r="N841"/>
      <c r="O841" s="1"/>
      <c r="P841" s="2"/>
    </row>
    <row r="842" spans="1:16">
      <c r="A842" s="13"/>
      <c r="B842" s="68" t="str">
        <f t="shared" si="185"/>
        <v/>
      </c>
      <c r="C842" s="69" t="str">
        <f t="shared" si="191"/>
        <v/>
      </c>
      <c r="D842" s="70" t="str">
        <f t="shared" si="186"/>
        <v/>
      </c>
      <c r="E842" s="70" t="str">
        <f t="shared" si="187"/>
        <v/>
      </c>
      <c r="F842" s="70" t="str">
        <f t="shared" si="187"/>
        <v/>
      </c>
      <c r="G842" s="70" t="str">
        <f t="shared" si="188"/>
        <v/>
      </c>
      <c r="H842" s="70" t="str">
        <f>IF(M842=0,"",1+COUNTIF(会員コール!$A$1:$A$198,M842))</f>
        <v/>
      </c>
      <c r="I842" s="71"/>
      <c r="J842" s="71" t="str">
        <f t="shared" si="189"/>
        <v/>
      </c>
      <c r="K842" s="14"/>
      <c r="L842" s="49"/>
      <c r="M842">
        <f t="shared" si="190"/>
        <v>0</v>
      </c>
      <c r="N842"/>
      <c r="O842" s="1"/>
      <c r="P842" s="2"/>
    </row>
    <row r="843" spans="1:16">
      <c r="A843" s="13"/>
      <c r="B843" s="68" t="str">
        <f t="shared" si="185"/>
        <v/>
      </c>
      <c r="C843" s="69" t="str">
        <f t="shared" si="191"/>
        <v/>
      </c>
      <c r="D843" s="70" t="str">
        <f t="shared" si="186"/>
        <v/>
      </c>
      <c r="E843" s="70" t="str">
        <f t="shared" si="187"/>
        <v/>
      </c>
      <c r="F843" s="70" t="str">
        <f t="shared" si="187"/>
        <v/>
      </c>
      <c r="G843" s="70" t="str">
        <f t="shared" si="188"/>
        <v/>
      </c>
      <c r="H843" s="70" t="str">
        <f>IF(M843=0,"",1+COUNTIF(会員コール!$A$1:$A$198,M843))</f>
        <v/>
      </c>
      <c r="I843" s="71"/>
      <c r="J843" s="71" t="str">
        <f t="shared" si="189"/>
        <v/>
      </c>
      <c r="K843" s="14"/>
      <c r="L843" s="49"/>
      <c r="M843">
        <f t="shared" si="190"/>
        <v>0</v>
      </c>
      <c r="N843"/>
      <c r="O843" s="1"/>
      <c r="P843" s="2"/>
    </row>
    <row r="844" spans="1:16">
      <c r="A844" s="13">
        <v>15</v>
      </c>
      <c r="B844" s="68" t="str">
        <f t="shared" si="185"/>
        <v/>
      </c>
      <c r="C844" s="69" t="str">
        <f t="shared" si="191"/>
        <v/>
      </c>
      <c r="D844" s="70" t="str">
        <f t="shared" si="186"/>
        <v/>
      </c>
      <c r="E844" s="70" t="str">
        <f t="shared" si="187"/>
        <v/>
      </c>
      <c r="F844" s="70" t="str">
        <f t="shared" si="187"/>
        <v/>
      </c>
      <c r="G844" s="70" t="str">
        <f t="shared" si="188"/>
        <v/>
      </c>
      <c r="H844" s="70" t="str">
        <f>IF(M844=0,"",1+COUNTIF(会員コール!$A$1:$A$198,M844))</f>
        <v/>
      </c>
      <c r="I844" s="71"/>
      <c r="J844" s="71" t="str">
        <f t="shared" si="189"/>
        <v/>
      </c>
      <c r="K844" s="14"/>
      <c r="L844" s="49"/>
      <c r="M844">
        <f t="shared" si="190"/>
        <v>0</v>
      </c>
      <c r="N844"/>
      <c r="O844" s="1"/>
      <c r="P844" s="2"/>
    </row>
    <row r="845" spans="1:16">
      <c r="A845" s="13"/>
      <c r="B845" s="68" t="str">
        <f t="shared" si="185"/>
        <v/>
      </c>
      <c r="C845" s="69" t="str">
        <f t="shared" si="191"/>
        <v/>
      </c>
      <c r="D845" s="70" t="str">
        <f t="shared" si="186"/>
        <v/>
      </c>
      <c r="E845" s="70" t="str">
        <f t="shared" si="187"/>
        <v/>
      </c>
      <c r="F845" s="70" t="str">
        <f t="shared" si="187"/>
        <v/>
      </c>
      <c r="G845" s="70" t="str">
        <f t="shared" si="188"/>
        <v/>
      </c>
      <c r="H845" s="70" t="str">
        <f>IF(M845=0,"",1+COUNTIF(会員コール!$A$1:$A$198,M845))</f>
        <v/>
      </c>
      <c r="I845" s="71"/>
      <c r="J845" s="71" t="str">
        <f t="shared" si="189"/>
        <v/>
      </c>
      <c r="K845" s="14"/>
      <c r="L845" s="49"/>
      <c r="M845">
        <f t="shared" si="190"/>
        <v>0</v>
      </c>
      <c r="N845"/>
      <c r="O845" s="1"/>
      <c r="P845" s="2"/>
    </row>
    <row r="846" spans="1:16">
      <c r="A846" s="13"/>
      <c r="B846" s="68" t="str">
        <f t="shared" si="185"/>
        <v/>
      </c>
      <c r="C846" s="69" t="str">
        <f t="shared" si="191"/>
        <v/>
      </c>
      <c r="D846" s="70" t="str">
        <f t="shared" si="186"/>
        <v/>
      </c>
      <c r="E846" s="70" t="str">
        <f t="shared" si="187"/>
        <v/>
      </c>
      <c r="F846" s="70" t="str">
        <f t="shared" si="187"/>
        <v/>
      </c>
      <c r="G846" s="70" t="str">
        <f t="shared" si="188"/>
        <v/>
      </c>
      <c r="H846" s="70" t="str">
        <f>IF(M846=0,"",1+COUNTIF(会員コール!$A$1:$A$198,M846))</f>
        <v/>
      </c>
      <c r="I846" s="71"/>
      <c r="J846" s="71" t="str">
        <f t="shared" si="189"/>
        <v/>
      </c>
      <c r="K846" s="14"/>
      <c r="L846" s="15"/>
      <c r="M846">
        <f t="shared" si="190"/>
        <v>0</v>
      </c>
      <c r="N846"/>
      <c r="O846" s="1"/>
      <c r="P846" s="2"/>
    </row>
    <row r="847" spans="1:16">
      <c r="A847" s="13"/>
      <c r="B847" s="72" t="str">
        <f t="shared" si="185"/>
        <v/>
      </c>
      <c r="C847" s="69" t="str">
        <f t="shared" si="191"/>
        <v/>
      </c>
      <c r="D847" s="73" t="str">
        <f t="shared" si="186"/>
        <v/>
      </c>
      <c r="E847" s="73" t="str">
        <f t="shared" si="187"/>
        <v/>
      </c>
      <c r="F847" s="73" t="str">
        <f t="shared" si="187"/>
        <v/>
      </c>
      <c r="G847" s="73" t="str">
        <f t="shared" si="188"/>
        <v/>
      </c>
      <c r="H847" s="73" t="str">
        <f>IF(M847=0,"",1+COUNTIF(会員コール!$A$1:$A$198,M847))</f>
        <v/>
      </c>
      <c r="I847" s="74"/>
      <c r="J847" s="74" t="str">
        <f t="shared" si="189"/>
        <v/>
      </c>
      <c r="K847" s="14"/>
      <c r="L847" s="15"/>
      <c r="M847">
        <f t="shared" si="190"/>
        <v>0</v>
      </c>
      <c r="N847"/>
      <c r="O847" s="1"/>
      <c r="P847" s="2"/>
    </row>
    <row r="848" spans="1:16">
      <c r="A848" s="13"/>
      <c r="B848" s="68" t="str">
        <f t="shared" si="185"/>
        <v/>
      </c>
      <c r="C848" s="69" t="str">
        <f t="shared" si="191"/>
        <v/>
      </c>
      <c r="D848" s="70" t="str">
        <f t="shared" si="186"/>
        <v/>
      </c>
      <c r="E848" s="70" t="str">
        <f t="shared" si="187"/>
        <v/>
      </c>
      <c r="F848" s="70" t="str">
        <f t="shared" si="187"/>
        <v/>
      </c>
      <c r="G848" s="70" t="str">
        <f t="shared" si="188"/>
        <v/>
      </c>
      <c r="H848" s="70" t="str">
        <f>IF(M848=0,"",1+COUNTIF(会員コール!$A$1:$A$198,M848))</f>
        <v/>
      </c>
      <c r="I848" s="71"/>
      <c r="J848" s="71" t="str">
        <f t="shared" si="189"/>
        <v/>
      </c>
      <c r="K848" s="14"/>
      <c r="L848" s="15"/>
      <c r="M848">
        <f t="shared" si="190"/>
        <v>0</v>
      </c>
      <c r="N848"/>
      <c r="O848" s="1"/>
      <c r="P848" s="2"/>
    </row>
    <row r="849" spans="1:16">
      <c r="A849" s="13">
        <v>20</v>
      </c>
      <c r="B849" s="68" t="str">
        <f t="shared" si="185"/>
        <v/>
      </c>
      <c r="C849" s="69" t="str">
        <f t="shared" si="191"/>
        <v/>
      </c>
      <c r="D849" s="70" t="str">
        <f t="shared" si="186"/>
        <v/>
      </c>
      <c r="E849" s="70" t="str">
        <f t="shared" si="187"/>
        <v/>
      </c>
      <c r="F849" s="70" t="str">
        <f t="shared" si="187"/>
        <v/>
      </c>
      <c r="G849" s="70" t="str">
        <f t="shared" si="188"/>
        <v/>
      </c>
      <c r="H849" s="70" t="str">
        <f>IF(M849=0,"",1+COUNTIF(会員コール!$A$1:$A$198,M849))</f>
        <v/>
      </c>
      <c r="I849" s="71"/>
      <c r="J849" s="71" t="str">
        <f t="shared" si="189"/>
        <v/>
      </c>
      <c r="K849" s="14"/>
      <c r="L849" s="15"/>
      <c r="M849">
        <f t="shared" si="190"/>
        <v>0</v>
      </c>
      <c r="N849"/>
      <c r="O849" s="1"/>
      <c r="P849" s="2"/>
    </row>
    <row r="850" spans="1:16">
      <c r="A850" s="13"/>
      <c r="B850" s="68" t="str">
        <f t="shared" si="185"/>
        <v/>
      </c>
      <c r="C850" s="69" t="str">
        <f t="shared" si="191"/>
        <v/>
      </c>
      <c r="D850" s="70" t="str">
        <f t="shared" si="186"/>
        <v/>
      </c>
      <c r="E850" s="70" t="str">
        <f t="shared" si="187"/>
        <v/>
      </c>
      <c r="F850" s="70" t="str">
        <f t="shared" si="187"/>
        <v/>
      </c>
      <c r="G850" s="70" t="str">
        <f t="shared" si="188"/>
        <v/>
      </c>
      <c r="H850" s="70" t="str">
        <f>IF(M850=0,"",1+COUNTIF(会員コール!$A$1:$A$198,M850))</f>
        <v/>
      </c>
      <c r="I850" s="71"/>
      <c r="J850" s="71" t="str">
        <f t="shared" si="189"/>
        <v/>
      </c>
      <c r="K850" s="14"/>
      <c r="L850" s="15"/>
      <c r="M850">
        <f t="shared" si="190"/>
        <v>0</v>
      </c>
      <c r="N850"/>
      <c r="O850" s="1"/>
      <c r="P850" s="2"/>
    </row>
    <row r="851" spans="1:16">
      <c r="A851" s="13"/>
      <c r="B851" s="68" t="str">
        <f t="shared" si="185"/>
        <v/>
      </c>
      <c r="C851" s="69" t="str">
        <f t="shared" si="191"/>
        <v/>
      </c>
      <c r="D851" s="70" t="str">
        <f t="shared" si="186"/>
        <v/>
      </c>
      <c r="E851" s="70" t="str">
        <f t="shared" si="187"/>
        <v/>
      </c>
      <c r="F851" s="70" t="str">
        <f t="shared" si="187"/>
        <v/>
      </c>
      <c r="G851" s="70" t="str">
        <f t="shared" si="188"/>
        <v/>
      </c>
      <c r="H851" s="70" t="str">
        <f>IF(M851=0,"",1+COUNTIF(会員コール!$A$1:$A$198,M851))</f>
        <v/>
      </c>
      <c r="I851" s="71"/>
      <c r="J851" s="71" t="str">
        <f t="shared" si="189"/>
        <v/>
      </c>
      <c r="K851" s="14"/>
      <c r="L851" s="15"/>
      <c r="M851">
        <f t="shared" si="190"/>
        <v>0</v>
      </c>
      <c r="N851"/>
      <c r="O851" s="1"/>
      <c r="P851" s="2"/>
    </row>
    <row r="852" spans="1:16">
      <c r="A852" s="13"/>
      <c r="B852" s="68" t="str">
        <f t="shared" si="185"/>
        <v/>
      </c>
      <c r="C852" s="69" t="str">
        <f t="shared" si="191"/>
        <v/>
      </c>
      <c r="D852" s="70" t="str">
        <f t="shared" si="186"/>
        <v/>
      </c>
      <c r="E852" s="70" t="str">
        <f t="shared" si="187"/>
        <v/>
      </c>
      <c r="F852" s="70" t="str">
        <f t="shared" si="187"/>
        <v/>
      </c>
      <c r="G852" s="70" t="str">
        <f t="shared" si="188"/>
        <v/>
      </c>
      <c r="H852" s="70" t="str">
        <f>IF(M852=0,"",1+COUNTIF(会員コール!$A$1:$A$198,M852))</f>
        <v/>
      </c>
      <c r="I852" s="71"/>
      <c r="J852" s="71" t="str">
        <f t="shared" si="189"/>
        <v/>
      </c>
      <c r="K852" s="14"/>
      <c r="L852" s="15"/>
      <c r="M852">
        <f t="shared" si="190"/>
        <v>0</v>
      </c>
      <c r="N852"/>
      <c r="O852" s="1"/>
      <c r="P852" s="2"/>
    </row>
    <row r="853" spans="1:16">
      <c r="A853" s="13"/>
      <c r="B853" s="68" t="str">
        <f t="shared" si="185"/>
        <v/>
      </c>
      <c r="C853" s="69" t="str">
        <f t="shared" si="191"/>
        <v/>
      </c>
      <c r="D853" s="70" t="str">
        <f t="shared" si="186"/>
        <v/>
      </c>
      <c r="E853" s="70" t="str">
        <f t="shared" si="187"/>
        <v/>
      </c>
      <c r="F853" s="70" t="str">
        <f t="shared" si="187"/>
        <v/>
      </c>
      <c r="G853" s="70" t="str">
        <f t="shared" si="188"/>
        <v/>
      </c>
      <c r="H853" s="70" t="str">
        <f>IF(M853=0,"",1+COUNTIF(会員コール!$A$1:$A$198,M853))</f>
        <v/>
      </c>
      <c r="I853" s="71"/>
      <c r="J853" s="71" t="str">
        <f t="shared" si="189"/>
        <v/>
      </c>
      <c r="K853" s="14"/>
      <c r="L853" s="15"/>
      <c r="M853">
        <f t="shared" si="190"/>
        <v>0</v>
      </c>
      <c r="N853"/>
      <c r="O853" s="1"/>
      <c r="P853" s="2"/>
    </row>
    <row r="854" spans="1:16">
      <c r="A854" s="13">
        <v>25</v>
      </c>
      <c r="B854" s="68" t="str">
        <f t="shared" si="185"/>
        <v/>
      </c>
      <c r="C854" s="69" t="str">
        <f t="shared" si="191"/>
        <v/>
      </c>
      <c r="D854" s="70" t="str">
        <f t="shared" si="186"/>
        <v/>
      </c>
      <c r="E854" s="70" t="str">
        <f t="shared" si="187"/>
        <v/>
      </c>
      <c r="F854" s="70" t="str">
        <f t="shared" si="187"/>
        <v/>
      </c>
      <c r="G854" s="70" t="str">
        <f t="shared" si="188"/>
        <v/>
      </c>
      <c r="H854" s="70" t="str">
        <f>IF(M854=0,"",1+COUNTIF(会員コール!$A$1:$A$198,M854))</f>
        <v/>
      </c>
      <c r="I854" s="71"/>
      <c r="J854" s="71" t="str">
        <f t="shared" si="189"/>
        <v/>
      </c>
      <c r="K854" s="14"/>
      <c r="L854" s="15"/>
      <c r="M854">
        <f t="shared" si="190"/>
        <v>0</v>
      </c>
      <c r="N854"/>
      <c r="O854" s="1"/>
      <c r="P854" s="2"/>
    </row>
    <row r="855" spans="1:16">
      <c r="A855" s="13"/>
      <c r="B855" s="72" t="str">
        <f t="shared" si="185"/>
        <v/>
      </c>
      <c r="C855" s="69" t="str">
        <f t="shared" si="191"/>
        <v/>
      </c>
      <c r="D855" s="73" t="str">
        <f t="shared" si="186"/>
        <v/>
      </c>
      <c r="E855" s="73" t="str">
        <f t="shared" si="187"/>
        <v/>
      </c>
      <c r="F855" s="73" t="str">
        <f t="shared" si="187"/>
        <v/>
      </c>
      <c r="G855" s="73" t="str">
        <f t="shared" si="188"/>
        <v/>
      </c>
      <c r="H855" s="73" t="str">
        <f>IF(M855=0,"",1+COUNTIF(会員コール!$A$1:$A$198,M855))</f>
        <v/>
      </c>
      <c r="I855" s="74"/>
      <c r="J855" s="74" t="str">
        <f t="shared" si="189"/>
        <v/>
      </c>
      <c r="K855" s="14"/>
      <c r="L855" s="15"/>
      <c r="M855">
        <f t="shared" si="190"/>
        <v>0</v>
      </c>
      <c r="N855"/>
      <c r="O855" s="1"/>
      <c r="P855" s="2"/>
    </row>
    <row r="856" spans="1:16">
      <c r="A856" s="13"/>
      <c r="B856" s="68" t="str">
        <f t="shared" si="185"/>
        <v/>
      </c>
      <c r="C856" s="69" t="str">
        <f t="shared" si="191"/>
        <v/>
      </c>
      <c r="D856" s="70" t="str">
        <f t="shared" si="186"/>
        <v/>
      </c>
      <c r="E856" s="70" t="str">
        <f t="shared" si="187"/>
        <v/>
      </c>
      <c r="F856" s="70" t="str">
        <f t="shared" si="187"/>
        <v/>
      </c>
      <c r="G856" s="70" t="str">
        <f t="shared" si="188"/>
        <v/>
      </c>
      <c r="H856" s="70" t="str">
        <f>IF(M856=0,"",1+COUNTIF(会員コール!$A$1:$A$198,M856))</f>
        <v/>
      </c>
      <c r="I856" s="71"/>
      <c r="J856" s="71" t="str">
        <f t="shared" si="189"/>
        <v/>
      </c>
      <c r="K856" s="14"/>
      <c r="L856" s="15"/>
      <c r="M856">
        <f t="shared" si="190"/>
        <v>0</v>
      </c>
      <c r="N856"/>
      <c r="O856" s="1"/>
      <c r="P856" s="2"/>
    </row>
    <row r="857" spans="1:16">
      <c r="A857" s="13"/>
      <c r="B857" s="72" t="str">
        <f t="shared" si="185"/>
        <v/>
      </c>
      <c r="C857" s="69" t="str">
        <f t="shared" si="191"/>
        <v/>
      </c>
      <c r="D857" s="73" t="str">
        <f t="shared" si="186"/>
        <v/>
      </c>
      <c r="E857" s="73" t="str">
        <f t="shared" si="187"/>
        <v/>
      </c>
      <c r="F857" s="73" t="str">
        <f t="shared" si="187"/>
        <v/>
      </c>
      <c r="G857" s="73" t="str">
        <f t="shared" si="188"/>
        <v/>
      </c>
      <c r="H857" s="73" t="str">
        <f>IF(M857=0,"",1+COUNTIF(会員コール!$A$1:$A$198,M857))</f>
        <v/>
      </c>
      <c r="I857" s="74"/>
      <c r="J857" s="74" t="str">
        <f t="shared" si="189"/>
        <v/>
      </c>
      <c r="K857" s="14"/>
      <c r="L857" s="15"/>
      <c r="M857">
        <f t="shared" si="190"/>
        <v>0</v>
      </c>
      <c r="N857"/>
      <c r="O857" s="1"/>
      <c r="P857" s="2"/>
    </row>
    <row r="858" spans="1:16">
      <c r="A858" s="13"/>
      <c r="B858" s="68" t="str">
        <f t="shared" si="185"/>
        <v/>
      </c>
      <c r="C858" s="69" t="str">
        <f t="shared" si="191"/>
        <v/>
      </c>
      <c r="D858" s="70" t="str">
        <f t="shared" si="186"/>
        <v/>
      </c>
      <c r="E858" s="70" t="str">
        <f t="shared" si="187"/>
        <v/>
      </c>
      <c r="F858" s="70" t="str">
        <f t="shared" si="187"/>
        <v/>
      </c>
      <c r="G858" s="70" t="str">
        <f t="shared" si="188"/>
        <v/>
      </c>
      <c r="H858" s="70" t="str">
        <f>IF(M858=0,"",1+COUNTIF(会員コール!$A$1:$A$198,M858))</f>
        <v/>
      </c>
      <c r="I858" s="71"/>
      <c r="J858" s="71" t="str">
        <f t="shared" si="189"/>
        <v/>
      </c>
      <c r="K858" s="14"/>
      <c r="L858" s="15"/>
      <c r="M858">
        <f t="shared" si="190"/>
        <v>0</v>
      </c>
      <c r="N858"/>
      <c r="O858" s="1"/>
      <c r="P858" s="2"/>
    </row>
    <row r="859" spans="1:16">
      <c r="A859" s="13">
        <v>30</v>
      </c>
      <c r="B859" s="72" t="str">
        <f t="shared" si="185"/>
        <v/>
      </c>
      <c r="C859" s="69" t="str">
        <f t="shared" si="191"/>
        <v/>
      </c>
      <c r="D859" s="73" t="str">
        <f t="shared" si="186"/>
        <v/>
      </c>
      <c r="E859" s="73" t="str">
        <f t="shared" si="187"/>
        <v/>
      </c>
      <c r="F859" s="73" t="str">
        <f t="shared" si="187"/>
        <v/>
      </c>
      <c r="G859" s="73" t="str">
        <f t="shared" si="188"/>
        <v/>
      </c>
      <c r="H859" s="73" t="str">
        <f>IF(M859=0,"",1+COUNTIF(会員コール!$A$1:$A$198,M859))</f>
        <v/>
      </c>
      <c r="I859" s="74"/>
      <c r="J859" s="74" t="str">
        <f t="shared" si="189"/>
        <v/>
      </c>
      <c r="K859" s="14"/>
      <c r="L859" s="15"/>
      <c r="M859">
        <f t="shared" si="190"/>
        <v>0</v>
      </c>
      <c r="N859"/>
      <c r="O859" s="1"/>
      <c r="P859" s="2"/>
    </row>
    <row r="860" spans="1:16">
      <c r="A860" s="13"/>
      <c r="B860" s="68" t="str">
        <f t="shared" si="185"/>
        <v/>
      </c>
      <c r="C860" s="69" t="str">
        <f t="shared" si="191"/>
        <v/>
      </c>
      <c r="D860" s="70" t="str">
        <f t="shared" si="186"/>
        <v/>
      </c>
      <c r="E860" s="70" t="str">
        <f t="shared" si="187"/>
        <v/>
      </c>
      <c r="F860" s="70" t="str">
        <f t="shared" si="187"/>
        <v/>
      </c>
      <c r="G860" s="70" t="str">
        <f t="shared" si="188"/>
        <v/>
      </c>
      <c r="H860" s="70" t="str">
        <f>IF(M860=0,"",1+COUNTIF(会員コール!$A$1:$A$198,M860))</f>
        <v/>
      </c>
      <c r="I860" s="71"/>
      <c r="J860" s="71" t="str">
        <f t="shared" si="189"/>
        <v/>
      </c>
      <c r="K860" s="14"/>
      <c r="L860" s="15"/>
      <c r="M860">
        <f t="shared" si="190"/>
        <v>0</v>
      </c>
      <c r="N860"/>
      <c r="O860" s="1"/>
      <c r="P860" s="2"/>
    </row>
    <row r="861" spans="1:16">
      <c r="A861" s="13"/>
      <c r="B861" s="72" t="str">
        <f t="shared" si="185"/>
        <v/>
      </c>
      <c r="C861" s="69" t="str">
        <f t="shared" si="191"/>
        <v/>
      </c>
      <c r="D861" s="73" t="str">
        <f t="shared" si="186"/>
        <v/>
      </c>
      <c r="E861" s="73" t="str">
        <f t="shared" si="187"/>
        <v/>
      </c>
      <c r="F861" s="73" t="str">
        <f t="shared" si="187"/>
        <v/>
      </c>
      <c r="G861" s="73" t="str">
        <f t="shared" si="188"/>
        <v/>
      </c>
      <c r="H861" s="73" t="str">
        <f>IF(M861=0,"",1+COUNTIF(会員コール!$A$1:$A$198,M861))</f>
        <v/>
      </c>
      <c r="I861" s="74"/>
      <c r="J861" s="74" t="str">
        <f t="shared" si="189"/>
        <v/>
      </c>
      <c r="K861" s="14"/>
      <c r="L861" s="15"/>
      <c r="M861">
        <f t="shared" si="190"/>
        <v>0</v>
      </c>
      <c r="N861"/>
      <c r="O861" s="1"/>
      <c r="P861" s="2"/>
    </row>
    <row r="862" spans="1:16">
      <c r="A862" s="13"/>
      <c r="B862" s="68" t="str">
        <f t="shared" si="185"/>
        <v/>
      </c>
      <c r="C862" s="69" t="str">
        <f t="shared" si="191"/>
        <v/>
      </c>
      <c r="D862" s="70" t="str">
        <f t="shared" si="186"/>
        <v/>
      </c>
      <c r="E862" s="70" t="str">
        <f t="shared" si="187"/>
        <v/>
      </c>
      <c r="F862" s="70" t="str">
        <f t="shared" si="187"/>
        <v/>
      </c>
      <c r="G862" s="70" t="str">
        <f t="shared" si="188"/>
        <v/>
      </c>
      <c r="H862" s="70" t="str">
        <f>IF(M862=0,"",1+COUNTIF(会員コール!$A$1:$A$198,M862))</f>
        <v/>
      </c>
      <c r="I862" s="71"/>
      <c r="J862" s="71" t="str">
        <f t="shared" si="189"/>
        <v/>
      </c>
      <c r="K862" s="14"/>
      <c r="L862" s="15"/>
      <c r="M862">
        <f t="shared" si="190"/>
        <v>0</v>
      </c>
      <c r="N862"/>
      <c r="O862" s="1"/>
      <c r="P862" s="2"/>
    </row>
    <row r="863" spans="1:16">
      <c r="A863" s="13"/>
      <c r="B863" s="72" t="str">
        <f t="shared" si="185"/>
        <v/>
      </c>
      <c r="C863" s="69" t="str">
        <f t="shared" si="191"/>
        <v/>
      </c>
      <c r="D863" s="73" t="str">
        <f t="shared" si="186"/>
        <v/>
      </c>
      <c r="E863" s="73" t="str">
        <f t="shared" si="187"/>
        <v/>
      </c>
      <c r="F863" s="73" t="str">
        <f t="shared" si="187"/>
        <v/>
      </c>
      <c r="G863" s="73" t="str">
        <f t="shared" si="188"/>
        <v/>
      </c>
      <c r="H863" s="73" t="str">
        <f>IF(M863=0,"",1+COUNTIF(会員コール!$A$1:$A$198,M863))</f>
        <v/>
      </c>
      <c r="I863" s="74"/>
      <c r="J863" s="74" t="str">
        <f t="shared" si="189"/>
        <v/>
      </c>
      <c r="K863" s="14"/>
      <c r="L863" s="15"/>
      <c r="M863">
        <f t="shared" si="190"/>
        <v>0</v>
      </c>
      <c r="N863"/>
      <c r="O863" s="1"/>
      <c r="P863" s="2"/>
    </row>
    <row r="864" spans="1:16">
      <c r="A864" s="13">
        <v>35</v>
      </c>
      <c r="B864" s="68" t="str">
        <f t="shared" si="185"/>
        <v/>
      </c>
      <c r="C864" s="69" t="str">
        <f t="shared" si="191"/>
        <v/>
      </c>
      <c r="D864" s="70" t="str">
        <f t="shared" si="186"/>
        <v/>
      </c>
      <c r="E864" s="70" t="str">
        <f t="shared" si="187"/>
        <v/>
      </c>
      <c r="F864" s="70" t="str">
        <f t="shared" si="187"/>
        <v/>
      </c>
      <c r="G864" s="70" t="str">
        <f t="shared" si="188"/>
        <v/>
      </c>
      <c r="H864" s="70" t="str">
        <f>IF(M864=0,"",1+COUNTIF(会員コール!$A$1:$A$198,M864))</f>
        <v/>
      </c>
      <c r="I864" s="71"/>
      <c r="J864" s="71" t="str">
        <f t="shared" si="189"/>
        <v/>
      </c>
      <c r="K864" s="14"/>
      <c r="L864" s="15"/>
      <c r="M864">
        <f t="shared" si="190"/>
        <v>0</v>
      </c>
      <c r="N864"/>
      <c r="O864" s="1"/>
      <c r="P864" s="2"/>
    </row>
    <row r="865" spans="1:16">
      <c r="A865" s="13"/>
      <c r="B865" s="72" t="str">
        <f t="shared" si="185"/>
        <v/>
      </c>
      <c r="C865" s="69" t="str">
        <f t="shared" si="191"/>
        <v/>
      </c>
      <c r="D865" s="73" t="str">
        <f t="shared" si="186"/>
        <v/>
      </c>
      <c r="E865" s="73" t="str">
        <f t="shared" si="187"/>
        <v/>
      </c>
      <c r="F865" s="73" t="str">
        <f t="shared" si="187"/>
        <v/>
      </c>
      <c r="G865" s="73" t="str">
        <f t="shared" si="188"/>
        <v/>
      </c>
      <c r="H865" s="73" t="str">
        <f>IF(M865=0,"",1+COUNTIF(会員コール!$A$1:$A$198,M865))</f>
        <v/>
      </c>
      <c r="I865" s="74"/>
      <c r="J865" s="74" t="str">
        <f t="shared" si="189"/>
        <v/>
      </c>
      <c r="K865" s="14"/>
      <c r="L865" s="15"/>
      <c r="M865">
        <f t="shared" si="190"/>
        <v>0</v>
      </c>
      <c r="N865"/>
      <c r="O865" s="1"/>
      <c r="P865" s="2"/>
    </row>
    <row r="866" spans="1:16">
      <c r="A866" s="13"/>
      <c r="B866" s="68" t="str">
        <f t="shared" si="185"/>
        <v/>
      </c>
      <c r="C866" s="69" t="str">
        <f t="shared" si="191"/>
        <v/>
      </c>
      <c r="D866" s="70" t="str">
        <f t="shared" si="186"/>
        <v/>
      </c>
      <c r="E866" s="70" t="str">
        <f t="shared" si="187"/>
        <v/>
      </c>
      <c r="F866" s="70" t="str">
        <f t="shared" si="187"/>
        <v/>
      </c>
      <c r="G866" s="70" t="str">
        <f t="shared" si="188"/>
        <v/>
      </c>
      <c r="H866" s="70" t="str">
        <f>IF(M866=0,"",1+COUNTIF(会員コール!$A$1:$A$198,M866))</f>
        <v/>
      </c>
      <c r="I866" s="71"/>
      <c r="J866" s="71" t="str">
        <f t="shared" si="189"/>
        <v/>
      </c>
      <c r="K866" s="14"/>
      <c r="L866" s="15"/>
      <c r="M866">
        <f t="shared" si="190"/>
        <v>0</v>
      </c>
      <c r="N866"/>
      <c r="O866" s="1"/>
      <c r="P866" s="2"/>
    </row>
    <row r="867" spans="1:16">
      <c r="A867" s="13"/>
      <c r="B867" s="72" t="str">
        <f t="shared" si="185"/>
        <v/>
      </c>
      <c r="C867" s="69" t="str">
        <f t="shared" si="191"/>
        <v/>
      </c>
      <c r="D867" s="73" t="str">
        <f t="shared" si="186"/>
        <v/>
      </c>
      <c r="E867" s="73" t="str">
        <f t="shared" si="187"/>
        <v/>
      </c>
      <c r="F867" s="73" t="str">
        <f t="shared" si="187"/>
        <v/>
      </c>
      <c r="G867" s="73" t="str">
        <f t="shared" si="188"/>
        <v/>
      </c>
      <c r="H867" s="73" t="str">
        <f>IF(M867=0,"",1+COUNTIF(会員コール!$A$1:$A$198,M867))</f>
        <v/>
      </c>
      <c r="I867" s="74"/>
      <c r="J867" s="74" t="str">
        <f t="shared" si="189"/>
        <v/>
      </c>
      <c r="K867" s="14"/>
      <c r="L867" s="15"/>
      <c r="M867">
        <f t="shared" si="190"/>
        <v>0</v>
      </c>
      <c r="N867"/>
      <c r="O867" s="1"/>
      <c r="P867" s="2"/>
    </row>
    <row r="868" spans="1:16">
      <c r="A868" s="13"/>
      <c r="B868" s="68" t="str">
        <f t="shared" si="185"/>
        <v/>
      </c>
      <c r="C868" s="69" t="str">
        <f t="shared" si="191"/>
        <v/>
      </c>
      <c r="D868" s="70" t="str">
        <f t="shared" si="186"/>
        <v/>
      </c>
      <c r="E868" s="70" t="str">
        <f t="shared" si="187"/>
        <v/>
      </c>
      <c r="F868" s="70" t="str">
        <f t="shared" si="187"/>
        <v/>
      </c>
      <c r="G868" s="70" t="str">
        <f t="shared" si="188"/>
        <v/>
      </c>
      <c r="H868" s="70" t="str">
        <f>IF(M868=0,"",1+COUNTIF(会員コール!$A$1:$A$198,M868))</f>
        <v/>
      </c>
      <c r="I868" s="71"/>
      <c r="J868" s="71" t="str">
        <f t="shared" si="189"/>
        <v/>
      </c>
      <c r="K868" s="14"/>
      <c r="L868" s="15"/>
      <c r="M868">
        <f t="shared" si="190"/>
        <v>0</v>
      </c>
      <c r="N868"/>
      <c r="O868" s="1"/>
      <c r="P868" s="2"/>
    </row>
    <row r="869" spans="1:16">
      <c r="A869" s="13">
        <v>40</v>
      </c>
      <c r="B869" s="72" t="str">
        <f t="shared" si="185"/>
        <v/>
      </c>
      <c r="C869" s="69" t="str">
        <f t="shared" si="191"/>
        <v/>
      </c>
      <c r="D869" s="73" t="str">
        <f t="shared" si="186"/>
        <v/>
      </c>
      <c r="E869" s="73" t="str">
        <f t="shared" si="187"/>
        <v/>
      </c>
      <c r="F869" s="73" t="str">
        <f t="shared" si="187"/>
        <v/>
      </c>
      <c r="G869" s="73" t="str">
        <f t="shared" si="188"/>
        <v/>
      </c>
      <c r="H869" s="73" t="str">
        <f>IF(M869=0,"",1+COUNTIF(会員コール!$A$1:$A$198,M869))</f>
        <v/>
      </c>
      <c r="I869" s="74"/>
      <c r="J869" s="74" t="str">
        <f t="shared" si="189"/>
        <v/>
      </c>
      <c r="K869" s="14"/>
      <c r="L869" s="15"/>
      <c r="M869">
        <f t="shared" si="190"/>
        <v>0</v>
      </c>
      <c r="N869"/>
      <c r="O869" s="1"/>
      <c r="P869" s="2"/>
    </row>
    <row r="870" spans="1:16">
      <c r="A870" s="13"/>
      <c r="B870" s="68" t="str">
        <f t="shared" si="185"/>
        <v/>
      </c>
      <c r="C870" s="69" t="str">
        <f t="shared" si="191"/>
        <v/>
      </c>
      <c r="D870" s="70" t="str">
        <f t="shared" si="186"/>
        <v/>
      </c>
      <c r="E870" s="70" t="str">
        <f t="shared" si="187"/>
        <v/>
      </c>
      <c r="F870" s="70" t="str">
        <f t="shared" si="187"/>
        <v/>
      </c>
      <c r="G870" s="70" t="str">
        <f t="shared" si="188"/>
        <v/>
      </c>
      <c r="H870" s="70" t="str">
        <f>IF(M870=0,"",1+COUNTIF(会員コール!$A$1:$A$198,M870))</f>
        <v/>
      </c>
      <c r="I870" s="71"/>
      <c r="J870" s="71" t="str">
        <f t="shared" si="189"/>
        <v/>
      </c>
      <c r="K870" s="14"/>
      <c r="L870" s="15"/>
      <c r="M870">
        <f t="shared" si="190"/>
        <v>0</v>
      </c>
      <c r="N870"/>
      <c r="O870" s="1"/>
      <c r="P870" s="2"/>
    </row>
    <row r="871" spans="1:16">
      <c r="A871" s="13"/>
      <c r="B871" s="68" t="str">
        <f t="shared" si="185"/>
        <v/>
      </c>
      <c r="C871" s="69" t="str">
        <f t="shared" si="191"/>
        <v/>
      </c>
      <c r="D871" s="70" t="str">
        <f t="shared" si="186"/>
        <v/>
      </c>
      <c r="E871" s="70" t="str">
        <f t="shared" si="187"/>
        <v/>
      </c>
      <c r="F871" s="70" t="str">
        <f t="shared" si="187"/>
        <v/>
      </c>
      <c r="G871" s="70" t="str">
        <f t="shared" si="188"/>
        <v/>
      </c>
      <c r="H871" s="70" t="str">
        <f>IF(M871=0,"",1+COUNTIF(会員コール!$A$1:$A$198,M871))</f>
        <v/>
      </c>
      <c r="I871" s="71"/>
      <c r="J871" s="71" t="str">
        <f t="shared" si="189"/>
        <v/>
      </c>
      <c r="K871" s="14"/>
      <c r="L871" s="15"/>
      <c r="M871">
        <f t="shared" si="190"/>
        <v>0</v>
      </c>
      <c r="N871"/>
      <c r="O871" s="1"/>
      <c r="P871" s="2"/>
    </row>
    <row r="872" spans="1:16">
      <c r="A872" s="13"/>
      <c r="B872" s="72" t="str">
        <f t="shared" si="185"/>
        <v/>
      </c>
      <c r="C872" s="69" t="str">
        <f t="shared" si="191"/>
        <v/>
      </c>
      <c r="D872" s="73" t="str">
        <f t="shared" si="186"/>
        <v/>
      </c>
      <c r="E872" s="73" t="str">
        <f t="shared" si="187"/>
        <v/>
      </c>
      <c r="F872" s="73" t="str">
        <f t="shared" si="187"/>
        <v/>
      </c>
      <c r="G872" s="73" t="str">
        <f t="shared" si="188"/>
        <v/>
      </c>
      <c r="H872" s="73" t="str">
        <f>IF(M872=0,"",1+COUNTIF(会員コール!$A$1:$A$198,M872))</f>
        <v/>
      </c>
      <c r="I872" s="74"/>
      <c r="J872" s="74" t="str">
        <f t="shared" si="189"/>
        <v/>
      </c>
      <c r="K872" s="14"/>
      <c r="L872" s="15"/>
      <c r="M872">
        <f t="shared" si="190"/>
        <v>0</v>
      </c>
      <c r="N872"/>
      <c r="O872" s="1"/>
      <c r="P872" s="2"/>
    </row>
    <row r="873" spans="1:16">
      <c r="A873" s="13"/>
      <c r="B873" s="68" t="str">
        <f t="shared" si="185"/>
        <v/>
      </c>
      <c r="C873" s="69" t="str">
        <f t="shared" si="191"/>
        <v/>
      </c>
      <c r="D873" s="70" t="str">
        <f t="shared" si="186"/>
        <v/>
      </c>
      <c r="E873" s="70" t="str">
        <f t="shared" si="187"/>
        <v/>
      </c>
      <c r="F873" s="70" t="str">
        <f t="shared" si="187"/>
        <v/>
      </c>
      <c r="G873" s="70" t="str">
        <f t="shared" si="188"/>
        <v/>
      </c>
      <c r="H873" s="70" t="str">
        <f>IF(M873=0,"",1+COUNTIF(会員コール!$A$1:$A$198,M873))</f>
        <v/>
      </c>
      <c r="I873" s="71"/>
      <c r="J873" s="71" t="str">
        <f t="shared" si="189"/>
        <v/>
      </c>
      <c r="K873" s="14"/>
      <c r="L873" s="15"/>
      <c r="M873">
        <f t="shared" si="190"/>
        <v>0</v>
      </c>
      <c r="N873"/>
      <c r="O873" s="1"/>
      <c r="P873" s="2"/>
    </row>
    <row r="874" spans="1:16">
      <c r="A874" s="13">
        <v>45</v>
      </c>
      <c r="B874" s="72" t="str">
        <f t="shared" si="185"/>
        <v/>
      </c>
      <c r="C874" s="69" t="str">
        <f t="shared" si="191"/>
        <v/>
      </c>
      <c r="D874" s="73" t="str">
        <f t="shared" si="186"/>
        <v/>
      </c>
      <c r="E874" s="73" t="str">
        <f t="shared" si="187"/>
        <v/>
      </c>
      <c r="F874" s="73" t="str">
        <f t="shared" si="187"/>
        <v/>
      </c>
      <c r="G874" s="73" t="str">
        <f t="shared" si="188"/>
        <v/>
      </c>
      <c r="H874" s="73" t="str">
        <f>IF(M874=0,"",1+COUNTIF(会員コール!$A$1:$A$198,M874))</f>
        <v/>
      </c>
      <c r="I874" s="74"/>
      <c r="J874" s="74" t="str">
        <f t="shared" si="189"/>
        <v/>
      </c>
      <c r="K874" s="14"/>
      <c r="L874" s="15"/>
      <c r="M874">
        <f t="shared" si="190"/>
        <v>0</v>
      </c>
      <c r="N874"/>
      <c r="O874" s="1"/>
      <c r="P874" s="2"/>
    </row>
    <row r="875" spans="1:16">
      <c r="A875" s="13"/>
      <c r="B875" s="68" t="str">
        <f t="shared" si="185"/>
        <v/>
      </c>
      <c r="C875" s="69" t="str">
        <f t="shared" si="191"/>
        <v/>
      </c>
      <c r="D875" s="70" t="str">
        <f t="shared" si="186"/>
        <v/>
      </c>
      <c r="E875" s="70" t="str">
        <f t="shared" si="187"/>
        <v/>
      </c>
      <c r="F875" s="70" t="str">
        <f t="shared" si="187"/>
        <v/>
      </c>
      <c r="G875" s="70" t="str">
        <f t="shared" si="188"/>
        <v/>
      </c>
      <c r="H875" s="70" t="str">
        <f>IF(M875=0,"",1+COUNTIF(会員コール!$A$1:$A$198,M875))</f>
        <v/>
      </c>
      <c r="I875" s="71"/>
      <c r="J875" s="71" t="str">
        <f t="shared" si="189"/>
        <v/>
      </c>
      <c r="K875" s="14"/>
      <c r="L875" s="15"/>
      <c r="M875">
        <f t="shared" si="190"/>
        <v>0</v>
      </c>
      <c r="N875"/>
      <c r="O875" s="1"/>
      <c r="P875" s="2"/>
    </row>
    <row r="876" spans="1:16">
      <c r="A876" s="13"/>
      <c r="B876" s="72" t="str">
        <f t="shared" si="185"/>
        <v/>
      </c>
      <c r="C876" s="69" t="str">
        <f t="shared" si="191"/>
        <v/>
      </c>
      <c r="D876" s="73" t="str">
        <f t="shared" si="186"/>
        <v/>
      </c>
      <c r="E876" s="73" t="str">
        <f t="shared" si="187"/>
        <v/>
      </c>
      <c r="F876" s="73" t="str">
        <f t="shared" si="187"/>
        <v/>
      </c>
      <c r="G876" s="73" t="str">
        <f t="shared" si="188"/>
        <v/>
      </c>
      <c r="H876" s="73" t="str">
        <f>IF(M876=0,"",1+COUNTIF(会員コール!$A$1:$A$198,M876))</f>
        <v/>
      </c>
      <c r="I876" s="74"/>
      <c r="J876" s="74" t="str">
        <f t="shared" si="189"/>
        <v/>
      </c>
      <c r="K876" s="14"/>
      <c r="L876" s="15"/>
      <c r="M876">
        <f t="shared" si="190"/>
        <v>0</v>
      </c>
      <c r="N876"/>
      <c r="O876" s="1"/>
      <c r="P876" s="2"/>
    </row>
    <row r="877" spans="1:16">
      <c r="A877" s="13"/>
      <c r="B877" s="68" t="str">
        <f t="shared" si="185"/>
        <v/>
      </c>
      <c r="C877" s="69" t="str">
        <f t="shared" si="191"/>
        <v/>
      </c>
      <c r="D877" s="70" t="str">
        <f t="shared" si="186"/>
        <v/>
      </c>
      <c r="E877" s="70" t="str">
        <f t="shared" si="187"/>
        <v/>
      </c>
      <c r="F877" s="70" t="str">
        <f t="shared" si="187"/>
        <v/>
      </c>
      <c r="G877" s="70" t="str">
        <f t="shared" si="188"/>
        <v/>
      </c>
      <c r="H877" s="70" t="str">
        <f>IF(M877=0,"",1+COUNTIF(会員コール!$A$1:$A$198,M877))</f>
        <v/>
      </c>
      <c r="I877" s="71"/>
      <c r="J877" s="71" t="str">
        <f t="shared" si="189"/>
        <v/>
      </c>
      <c r="K877" s="14"/>
      <c r="L877" s="15"/>
      <c r="M877">
        <f t="shared" si="190"/>
        <v>0</v>
      </c>
      <c r="N877"/>
      <c r="O877" s="1"/>
      <c r="P877" s="2"/>
    </row>
    <row r="878" spans="1:16">
      <c r="A878" s="13"/>
      <c r="B878" s="68" t="str">
        <f t="shared" si="185"/>
        <v/>
      </c>
      <c r="C878" s="69" t="str">
        <f t="shared" si="191"/>
        <v/>
      </c>
      <c r="D878" s="70" t="str">
        <f t="shared" si="186"/>
        <v/>
      </c>
      <c r="E878" s="70" t="str">
        <f t="shared" si="187"/>
        <v/>
      </c>
      <c r="F878" s="70" t="str">
        <f t="shared" si="187"/>
        <v/>
      </c>
      <c r="G878" s="70" t="str">
        <f t="shared" si="188"/>
        <v/>
      </c>
      <c r="H878" s="70" t="str">
        <f>IF(M878=0,"",1+COUNTIF(会員コール!$A$1:$A$198,M878))</f>
        <v/>
      </c>
      <c r="I878" s="71"/>
      <c r="J878" s="71" t="str">
        <f t="shared" si="189"/>
        <v/>
      </c>
      <c r="K878" s="14"/>
      <c r="L878" s="15"/>
      <c r="M878">
        <f t="shared" si="190"/>
        <v>0</v>
      </c>
      <c r="N878"/>
      <c r="O878" s="1"/>
      <c r="P878" s="2"/>
    </row>
    <row r="879" spans="1:16">
      <c r="A879" s="13">
        <v>50</v>
      </c>
      <c r="B879" s="75" t="str">
        <f t="shared" si="185"/>
        <v/>
      </c>
      <c r="C879" s="76" t="str">
        <f>IF(P879="","",LEFT(P879,6))</f>
        <v/>
      </c>
      <c r="D879" s="77" t="str">
        <f t="shared" si="186"/>
        <v/>
      </c>
      <c r="E879" s="77" t="str">
        <f t="shared" si="187"/>
        <v/>
      </c>
      <c r="F879" s="77" t="str">
        <f t="shared" si="187"/>
        <v/>
      </c>
      <c r="G879" s="77" t="str">
        <f t="shared" si="188"/>
        <v/>
      </c>
      <c r="H879" s="77" t="str">
        <f>IF(M879=0,"",1+COUNTIF(会員コール!$A$1:$A$198,M879))</f>
        <v/>
      </c>
      <c r="I879" s="78"/>
      <c r="J879" s="78" t="str">
        <f t="shared" si="189"/>
        <v/>
      </c>
      <c r="K879" s="14"/>
      <c r="L879" s="15"/>
      <c r="M879">
        <f t="shared" si="190"/>
        <v>0</v>
      </c>
      <c r="N879"/>
      <c r="O879" s="1"/>
      <c r="P879" s="2"/>
    </row>
    <row r="880" spans="1:16">
      <c r="A880" s="13"/>
      <c r="B880" s="166" t="s">
        <v>7</v>
      </c>
      <c r="C880" s="167"/>
      <c r="D880" s="24">
        <f>50-COUNTBLANK(D830:D879)</f>
        <v>0</v>
      </c>
      <c r="E880" s="20"/>
      <c r="F880" s="21" t="s">
        <v>7</v>
      </c>
      <c r="G880" s="19"/>
      <c r="H880" s="25">
        <f>SUM(H830:H879)</f>
        <v>0</v>
      </c>
      <c r="I880" s="22"/>
      <c r="J880" s="22"/>
      <c r="K880" s="14"/>
      <c r="L880" s="15"/>
      <c r="N880"/>
      <c r="O880" s="1"/>
      <c r="P880" s="2"/>
    </row>
    <row r="881" spans="1:20" ht="14.25">
      <c r="A881" s="8"/>
      <c r="B881" s="168" t="s">
        <v>9</v>
      </c>
      <c r="C881" s="168"/>
      <c r="D881" s="168"/>
      <c r="E881" s="62" t="s">
        <v>135</v>
      </c>
      <c r="F881" s="50">
        <f>基本データ入力!$B$6</f>
        <v>2016</v>
      </c>
      <c r="G881" s="169" t="str">
        <f>基本データ入力!$B$4</f>
        <v>第13回　JARL横須賀ｸﾗﾌﾞﾏﾗｿﾝｺﾝﾃｽﾄ</v>
      </c>
      <c r="H881" s="169"/>
      <c r="I881" s="169"/>
      <c r="J881" s="169"/>
      <c r="K881" s="10"/>
      <c r="L881" s="8"/>
      <c r="M881" s="8"/>
      <c r="N881" s="9"/>
      <c r="O881" s="8"/>
      <c r="P881" s="8"/>
      <c r="Q881" s="8"/>
      <c r="R881" s="8"/>
      <c r="S881" s="8"/>
      <c r="T881" s="8"/>
    </row>
    <row r="882" spans="1:20">
      <c r="A882" s="8"/>
      <c r="B882" s="170" t="s">
        <v>10</v>
      </c>
      <c r="C882" s="170"/>
      <c r="D882" s="47" t="str">
        <f>基本データ入力!$B$8</f>
        <v>JA1QRZ</v>
      </c>
      <c r="E882" s="52" t="s">
        <v>136</v>
      </c>
      <c r="F882" s="47" t="s">
        <v>288</v>
      </c>
      <c r="G882" s="171" t="s">
        <v>137</v>
      </c>
      <c r="H882" s="171"/>
      <c r="I882" s="171"/>
      <c r="J882" s="53" t="s">
        <v>397</v>
      </c>
      <c r="K882" s="10"/>
      <c r="L882" s="8"/>
      <c r="M882" s="8"/>
      <c r="N882" s="9"/>
      <c r="O882" s="8"/>
      <c r="P882" s="8"/>
      <c r="Q882" s="8"/>
      <c r="R882" s="8"/>
      <c r="S882" s="8"/>
      <c r="T882" s="8"/>
    </row>
    <row r="883" spans="1:20">
      <c r="B883" s="88" t="s">
        <v>11</v>
      </c>
      <c r="C883" s="91" t="s">
        <v>411</v>
      </c>
      <c r="D883" s="88" t="s">
        <v>12</v>
      </c>
      <c r="E883" s="172" t="s">
        <v>13</v>
      </c>
      <c r="F883" s="172"/>
      <c r="G883" s="88" t="s">
        <v>14</v>
      </c>
      <c r="H883" s="17" t="s">
        <v>15</v>
      </c>
      <c r="I883" s="88" t="s">
        <v>16</v>
      </c>
      <c r="J883" s="88" t="s">
        <v>17</v>
      </c>
      <c r="L883" s="173" t="s">
        <v>134</v>
      </c>
      <c r="M883" s="174"/>
      <c r="N883" s="165" t="s">
        <v>31</v>
      </c>
      <c r="O883" s="165"/>
      <c r="P883" s="165"/>
      <c r="Q883" s="165"/>
      <c r="R883" s="165"/>
      <c r="S883" s="165"/>
      <c r="T883" s="165"/>
    </row>
    <row r="884" spans="1:20">
      <c r="B884" s="88" t="s">
        <v>8</v>
      </c>
      <c r="C884" s="91" t="s">
        <v>412</v>
      </c>
      <c r="D884" s="88" t="s">
        <v>0</v>
      </c>
      <c r="E884" s="88" t="s">
        <v>1</v>
      </c>
      <c r="F884" s="88" t="s">
        <v>2</v>
      </c>
      <c r="G884" s="88" t="s">
        <v>3</v>
      </c>
      <c r="H884" s="17" t="s">
        <v>4</v>
      </c>
      <c r="I884" s="88" t="s">
        <v>5</v>
      </c>
      <c r="J884" s="88" t="s">
        <v>6</v>
      </c>
      <c r="K884" s="4"/>
      <c r="L884" s="175"/>
      <c r="M884" s="176"/>
      <c r="N884" s="89" t="s">
        <v>33</v>
      </c>
      <c r="O884" s="89" t="s">
        <v>34</v>
      </c>
      <c r="P884" s="89" t="s">
        <v>35</v>
      </c>
      <c r="Q884" s="89" t="s">
        <v>36</v>
      </c>
      <c r="R884" s="89" t="s">
        <v>37</v>
      </c>
      <c r="S884" s="89" t="s">
        <v>38</v>
      </c>
      <c r="T884" s="89" t="s">
        <v>39</v>
      </c>
    </row>
    <row r="885" spans="1:20">
      <c r="A885" s="13">
        <v>1</v>
      </c>
      <c r="B885" s="64" t="str">
        <f t="shared" ref="B885:B934" si="192">IF(O885="","",O885)</f>
        <v/>
      </c>
      <c r="C885" s="65" t="str">
        <f>IF(P885="","",LEFT(P885,6))</f>
        <v/>
      </c>
      <c r="D885" s="66" t="str">
        <f t="shared" ref="D885:D934" si="193">IF(N885="","",N885)</f>
        <v/>
      </c>
      <c r="E885" s="66" t="str">
        <f t="shared" ref="E885:F934" si="194">IF(Q885="","",Q885)</f>
        <v/>
      </c>
      <c r="F885" s="66" t="str">
        <f t="shared" si="194"/>
        <v/>
      </c>
      <c r="G885" s="66" t="str">
        <f t="shared" ref="G885:G934" si="195">IF(H885="","",IF(H885=1,"","M"))</f>
        <v/>
      </c>
      <c r="H885" s="66" t="str">
        <f>IF(M885=0,"",1+COUNTIF(会員コール!$A$1:$A$198,M885))</f>
        <v/>
      </c>
      <c r="I885" s="67"/>
      <c r="J885" s="67" t="str">
        <f t="shared" ref="J885:J934" si="196">IF(T885="","",T885)</f>
        <v/>
      </c>
      <c r="K885" s="14"/>
      <c r="L885" s="49"/>
      <c r="M885">
        <f t="shared" ref="M885:M934" si="197">IF(MID(N885,6,1)="/",LEFT(N885,5),IF(MID(N885,7,1)="/",LEFT(N885,6),N885))</f>
        <v>0</v>
      </c>
      <c r="N885"/>
      <c r="O885" s="1"/>
      <c r="P885" s="2"/>
    </row>
    <row r="886" spans="1:20">
      <c r="A886" s="13"/>
      <c r="B886" s="68" t="str">
        <f t="shared" si="192"/>
        <v/>
      </c>
      <c r="C886" s="69" t="str">
        <f>IF(P886="","",LEFT(P886,6))</f>
        <v/>
      </c>
      <c r="D886" s="70" t="str">
        <f t="shared" si="193"/>
        <v/>
      </c>
      <c r="E886" s="70" t="str">
        <f t="shared" si="194"/>
        <v/>
      </c>
      <c r="F886" s="70" t="str">
        <f t="shared" si="194"/>
        <v/>
      </c>
      <c r="G886" s="70" t="str">
        <f t="shared" si="195"/>
        <v/>
      </c>
      <c r="H886" s="70" t="str">
        <f>IF(M886=0,"",1+COUNTIF(会員コール!$A$1:$A$198,M886))</f>
        <v/>
      </c>
      <c r="I886" s="71"/>
      <c r="J886" s="71" t="str">
        <f t="shared" si="196"/>
        <v/>
      </c>
      <c r="K886" s="14"/>
      <c r="L886" s="49"/>
      <c r="M886">
        <f t="shared" si="197"/>
        <v>0</v>
      </c>
      <c r="N886"/>
      <c r="O886" s="1"/>
      <c r="P886" s="2"/>
    </row>
    <row r="887" spans="1:20">
      <c r="A887" s="13"/>
      <c r="B887" s="68" t="str">
        <f t="shared" si="192"/>
        <v/>
      </c>
      <c r="C887" s="69" t="str">
        <f t="shared" ref="C887:C933" si="198">IF(P887="","",LEFT(P887,6))</f>
        <v/>
      </c>
      <c r="D887" s="70" t="str">
        <f t="shared" si="193"/>
        <v/>
      </c>
      <c r="E887" s="70" t="str">
        <f t="shared" si="194"/>
        <v/>
      </c>
      <c r="F887" s="70" t="str">
        <f t="shared" si="194"/>
        <v/>
      </c>
      <c r="G887" s="70" t="str">
        <f t="shared" si="195"/>
        <v/>
      </c>
      <c r="H887" s="70" t="str">
        <f>IF(M887=0,"",1+COUNTIF(会員コール!$A$1:$A$198,M887))</f>
        <v/>
      </c>
      <c r="I887" s="71"/>
      <c r="J887" s="71" t="str">
        <f t="shared" si="196"/>
        <v/>
      </c>
      <c r="K887" s="14"/>
      <c r="L887" s="49"/>
      <c r="M887">
        <f t="shared" si="197"/>
        <v>0</v>
      </c>
      <c r="N887"/>
      <c r="O887" s="1"/>
      <c r="P887" s="2"/>
    </row>
    <row r="888" spans="1:20">
      <c r="A888" s="13"/>
      <c r="B888" s="68" t="str">
        <f t="shared" si="192"/>
        <v/>
      </c>
      <c r="C888" s="69" t="str">
        <f t="shared" si="198"/>
        <v/>
      </c>
      <c r="D888" s="70" t="str">
        <f t="shared" si="193"/>
        <v/>
      </c>
      <c r="E888" s="70" t="str">
        <f t="shared" si="194"/>
        <v/>
      </c>
      <c r="F888" s="70" t="str">
        <f t="shared" si="194"/>
        <v/>
      </c>
      <c r="G888" s="70" t="str">
        <f t="shared" si="195"/>
        <v/>
      </c>
      <c r="H888" s="70" t="str">
        <f>IF(M888=0,"",1+COUNTIF(会員コール!$A$1:$A$198,M888))</f>
        <v/>
      </c>
      <c r="I888" s="71"/>
      <c r="J888" s="71" t="str">
        <f t="shared" si="196"/>
        <v/>
      </c>
      <c r="K888" s="14"/>
      <c r="L888" s="49"/>
      <c r="M888">
        <f t="shared" si="197"/>
        <v>0</v>
      </c>
      <c r="N888"/>
      <c r="O888" s="1"/>
      <c r="P888" s="2"/>
    </row>
    <row r="889" spans="1:20">
      <c r="A889" s="13">
        <v>5</v>
      </c>
      <c r="B889" s="68" t="str">
        <f t="shared" si="192"/>
        <v/>
      </c>
      <c r="C889" s="69" t="str">
        <f t="shared" si="198"/>
        <v/>
      </c>
      <c r="D889" s="70" t="str">
        <f t="shared" si="193"/>
        <v/>
      </c>
      <c r="E889" s="70" t="str">
        <f t="shared" si="194"/>
        <v/>
      </c>
      <c r="F889" s="70" t="str">
        <f t="shared" si="194"/>
        <v/>
      </c>
      <c r="G889" s="70" t="str">
        <f t="shared" si="195"/>
        <v/>
      </c>
      <c r="H889" s="70" t="str">
        <f>IF(M889=0,"",1+COUNTIF(会員コール!$A$1:$A$198,M889))</f>
        <v/>
      </c>
      <c r="I889" s="71"/>
      <c r="J889" s="71" t="str">
        <f t="shared" si="196"/>
        <v/>
      </c>
      <c r="K889" s="14"/>
      <c r="L889" s="49"/>
      <c r="M889">
        <f t="shared" si="197"/>
        <v>0</v>
      </c>
      <c r="N889"/>
      <c r="O889" s="1"/>
      <c r="P889" s="2"/>
    </row>
    <row r="890" spans="1:20">
      <c r="A890" s="13"/>
      <c r="B890" s="68" t="str">
        <f t="shared" si="192"/>
        <v/>
      </c>
      <c r="C890" s="69" t="str">
        <f t="shared" si="198"/>
        <v/>
      </c>
      <c r="D890" s="70" t="str">
        <f t="shared" si="193"/>
        <v/>
      </c>
      <c r="E890" s="70" t="str">
        <f t="shared" si="194"/>
        <v/>
      </c>
      <c r="F890" s="70" t="str">
        <f t="shared" si="194"/>
        <v/>
      </c>
      <c r="G890" s="70" t="str">
        <f t="shared" si="195"/>
        <v/>
      </c>
      <c r="H890" s="70" t="str">
        <f>IF(M890=0,"",1+COUNTIF(会員コール!$A$1:$A$198,M890))</f>
        <v/>
      </c>
      <c r="I890" s="71"/>
      <c r="J890" s="71" t="str">
        <f t="shared" si="196"/>
        <v/>
      </c>
      <c r="K890" s="14"/>
      <c r="L890" s="49"/>
      <c r="M890">
        <f t="shared" si="197"/>
        <v>0</v>
      </c>
      <c r="N890"/>
      <c r="O890" s="1"/>
      <c r="P890" s="2"/>
    </row>
    <row r="891" spans="1:20">
      <c r="A891" s="13"/>
      <c r="B891" s="68" t="str">
        <f t="shared" si="192"/>
        <v/>
      </c>
      <c r="C891" s="69" t="str">
        <f t="shared" si="198"/>
        <v/>
      </c>
      <c r="D891" s="70" t="str">
        <f t="shared" si="193"/>
        <v/>
      </c>
      <c r="E891" s="70" t="str">
        <f t="shared" si="194"/>
        <v/>
      </c>
      <c r="F891" s="70" t="str">
        <f t="shared" si="194"/>
        <v/>
      </c>
      <c r="G891" s="70" t="str">
        <f t="shared" si="195"/>
        <v/>
      </c>
      <c r="H891" s="70" t="str">
        <f>IF(M891=0,"",1+COUNTIF(会員コール!$A$1:$A$198,M891))</f>
        <v/>
      </c>
      <c r="I891" s="71"/>
      <c r="J891" s="71" t="str">
        <f t="shared" si="196"/>
        <v/>
      </c>
      <c r="K891" s="14"/>
      <c r="L891" s="49"/>
      <c r="M891">
        <f t="shared" si="197"/>
        <v>0</v>
      </c>
      <c r="N891"/>
      <c r="O891" s="1"/>
      <c r="P891" s="2"/>
    </row>
    <row r="892" spans="1:20">
      <c r="A892" s="13"/>
      <c r="B892" s="68" t="str">
        <f t="shared" si="192"/>
        <v/>
      </c>
      <c r="C892" s="69" t="str">
        <f t="shared" si="198"/>
        <v/>
      </c>
      <c r="D892" s="70" t="str">
        <f t="shared" si="193"/>
        <v/>
      </c>
      <c r="E892" s="70" t="str">
        <f t="shared" si="194"/>
        <v/>
      </c>
      <c r="F892" s="70" t="str">
        <f t="shared" si="194"/>
        <v/>
      </c>
      <c r="G892" s="70" t="str">
        <f t="shared" si="195"/>
        <v/>
      </c>
      <c r="H892" s="70" t="str">
        <f>IF(M892=0,"",1+COUNTIF(会員コール!$A$1:$A$198,M892))</f>
        <v/>
      </c>
      <c r="I892" s="71"/>
      <c r="J892" s="71" t="str">
        <f t="shared" si="196"/>
        <v/>
      </c>
      <c r="K892" s="14"/>
      <c r="L892" s="49"/>
      <c r="M892">
        <f t="shared" si="197"/>
        <v>0</v>
      </c>
      <c r="N892"/>
      <c r="O892" s="1"/>
      <c r="P892" s="2"/>
    </row>
    <row r="893" spans="1:20">
      <c r="A893" s="13"/>
      <c r="B893" s="68" t="str">
        <f t="shared" si="192"/>
        <v/>
      </c>
      <c r="C893" s="69" t="str">
        <f t="shared" si="198"/>
        <v/>
      </c>
      <c r="D893" s="70" t="str">
        <f t="shared" si="193"/>
        <v/>
      </c>
      <c r="E893" s="70" t="str">
        <f t="shared" si="194"/>
        <v/>
      </c>
      <c r="F893" s="70" t="str">
        <f t="shared" si="194"/>
        <v/>
      </c>
      <c r="G893" s="70" t="str">
        <f t="shared" si="195"/>
        <v/>
      </c>
      <c r="H893" s="70" t="str">
        <f>IF(M893=0,"",1+COUNTIF(会員コール!$A$1:$A$198,M893))</f>
        <v/>
      </c>
      <c r="I893" s="71"/>
      <c r="J893" s="71" t="str">
        <f t="shared" si="196"/>
        <v/>
      </c>
      <c r="K893" s="14"/>
      <c r="L893" s="49"/>
      <c r="M893">
        <f t="shared" si="197"/>
        <v>0</v>
      </c>
      <c r="N893"/>
      <c r="O893" s="1"/>
      <c r="P893" s="2"/>
    </row>
    <row r="894" spans="1:20">
      <c r="A894" s="13">
        <v>10</v>
      </c>
      <c r="B894" s="68" t="str">
        <f t="shared" si="192"/>
        <v/>
      </c>
      <c r="C894" s="69" t="str">
        <f t="shared" si="198"/>
        <v/>
      </c>
      <c r="D894" s="70" t="str">
        <f t="shared" si="193"/>
        <v/>
      </c>
      <c r="E894" s="70" t="str">
        <f t="shared" si="194"/>
        <v/>
      </c>
      <c r="F894" s="70" t="str">
        <f t="shared" si="194"/>
        <v/>
      </c>
      <c r="G894" s="70" t="str">
        <f t="shared" si="195"/>
        <v/>
      </c>
      <c r="H894" s="70" t="str">
        <f>IF(M894=0,"",1+COUNTIF(会員コール!$A$1:$A$198,M894))</f>
        <v/>
      </c>
      <c r="I894" s="71"/>
      <c r="J894" s="71" t="str">
        <f t="shared" si="196"/>
        <v/>
      </c>
      <c r="K894" s="14"/>
      <c r="L894" s="49"/>
      <c r="M894">
        <f t="shared" si="197"/>
        <v>0</v>
      </c>
      <c r="N894"/>
      <c r="O894" s="1"/>
      <c r="P894" s="2"/>
    </row>
    <row r="895" spans="1:20">
      <c r="A895" s="13"/>
      <c r="B895" s="68" t="str">
        <f t="shared" si="192"/>
        <v/>
      </c>
      <c r="C895" s="69" t="str">
        <f t="shared" si="198"/>
        <v/>
      </c>
      <c r="D895" s="70" t="str">
        <f t="shared" si="193"/>
        <v/>
      </c>
      <c r="E895" s="70" t="str">
        <f t="shared" si="194"/>
        <v/>
      </c>
      <c r="F895" s="70" t="str">
        <f t="shared" si="194"/>
        <v/>
      </c>
      <c r="G895" s="70" t="str">
        <f t="shared" si="195"/>
        <v/>
      </c>
      <c r="H895" s="70" t="str">
        <f>IF(M895=0,"",1+COUNTIF(会員コール!$A$1:$A$198,M895))</f>
        <v/>
      </c>
      <c r="I895" s="71"/>
      <c r="J895" s="71" t="str">
        <f t="shared" si="196"/>
        <v/>
      </c>
      <c r="K895" s="14"/>
      <c r="L895" s="49"/>
      <c r="M895">
        <f t="shared" si="197"/>
        <v>0</v>
      </c>
      <c r="N895"/>
      <c r="O895" s="1"/>
      <c r="P895" s="2"/>
    </row>
    <row r="896" spans="1:20">
      <c r="A896" s="13"/>
      <c r="B896" s="68" t="str">
        <f t="shared" si="192"/>
        <v/>
      </c>
      <c r="C896" s="69" t="str">
        <f t="shared" si="198"/>
        <v/>
      </c>
      <c r="D896" s="70" t="str">
        <f t="shared" si="193"/>
        <v/>
      </c>
      <c r="E896" s="70" t="str">
        <f t="shared" si="194"/>
        <v/>
      </c>
      <c r="F896" s="70" t="str">
        <f t="shared" si="194"/>
        <v/>
      </c>
      <c r="G896" s="70" t="str">
        <f t="shared" si="195"/>
        <v/>
      </c>
      <c r="H896" s="70" t="str">
        <f>IF(M896=0,"",1+COUNTIF(会員コール!$A$1:$A$198,M896))</f>
        <v/>
      </c>
      <c r="I896" s="71"/>
      <c r="J896" s="71" t="str">
        <f t="shared" si="196"/>
        <v/>
      </c>
      <c r="K896" s="14"/>
      <c r="L896" s="49"/>
      <c r="M896">
        <f t="shared" si="197"/>
        <v>0</v>
      </c>
      <c r="N896"/>
      <c r="O896" s="1"/>
      <c r="P896" s="2"/>
    </row>
    <row r="897" spans="1:16">
      <c r="A897" s="13"/>
      <c r="B897" s="68" t="str">
        <f t="shared" si="192"/>
        <v/>
      </c>
      <c r="C897" s="69" t="str">
        <f t="shared" si="198"/>
        <v/>
      </c>
      <c r="D897" s="70" t="str">
        <f t="shared" si="193"/>
        <v/>
      </c>
      <c r="E897" s="70" t="str">
        <f t="shared" si="194"/>
        <v/>
      </c>
      <c r="F897" s="70" t="str">
        <f t="shared" si="194"/>
        <v/>
      </c>
      <c r="G897" s="70" t="str">
        <f t="shared" si="195"/>
        <v/>
      </c>
      <c r="H897" s="70" t="str">
        <f>IF(M897=0,"",1+COUNTIF(会員コール!$A$1:$A$198,M897))</f>
        <v/>
      </c>
      <c r="I897" s="71"/>
      <c r="J897" s="71" t="str">
        <f t="shared" si="196"/>
        <v/>
      </c>
      <c r="K897" s="14"/>
      <c r="L897" s="49"/>
      <c r="M897">
        <f t="shared" si="197"/>
        <v>0</v>
      </c>
      <c r="N897"/>
      <c r="O897" s="1"/>
      <c r="P897" s="2"/>
    </row>
    <row r="898" spans="1:16">
      <c r="A898" s="13"/>
      <c r="B898" s="68" t="str">
        <f t="shared" si="192"/>
        <v/>
      </c>
      <c r="C898" s="69" t="str">
        <f t="shared" si="198"/>
        <v/>
      </c>
      <c r="D898" s="70" t="str">
        <f t="shared" si="193"/>
        <v/>
      </c>
      <c r="E898" s="70" t="str">
        <f t="shared" si="194"/>
        <v/>
      </c>
      <c r="F898" s="70" t="str">
        <f t="shared" si="194"/>
        <v/>
      </c>
      <c r="G898" s="70" t="str">
        <f t="shared" si="195"/>
        <v/>
      </c>
      <c r="H898" s="70" t="str">
        <f>IF(M898=0,"",1+COUNTIF(会員コール!$A$1:$A$198,M898))</f>
        <v/>
      </c>
      <c r="I898" s="71"/>
      <c r="J898" s="71" t="str">
        <f t="shared" si="196"/>
        <v/>
      </c>
      <c r="K898" s="14"/>
      <c r="L898" s="49"/>
      <c r="M898">
        <f t="shared" si="197"/>
        <v>0</v>
      </c>
      <c r="N898"/>
      <c r="O898" s="1"/>
      <c r="P898" s="2"/>
    </row>
    <row r="899" spans="1:16">
      <c r="A899" s="13">
        <v>15</v>
      </c>
      <c r="B899" s="68" t="str">
        <f t="shared" si="192"/>
        <v/>
      </c>
      <c r="C899" s="69" t="str">
        <f t="shared" si="198"/>
        <v/>
      </c>
      <c r="D899" s="70" t="str">
        <f t="shared" si="193"/>
        <v/>
      </c>
      <c r="E899" s="70" t="str">
        <f t="shared" si="194"/>
        <v/>
      </c>
      <c r="F899" s="70" t="str">
        <f t="shared" si="194"/>
        <v/>
      </c>
      <c r="G899" s="70" t="str">
        <f t="shared" si="195"/>
        <v/>
      </c>
      <c r="H899" s="70" t="str">
        <f>IF(M899=0,"",1+COUNTIF(会員コール!$A$1:$A$198,M899))</f>
        <v/>
      </c>
      <c r="I899" s="71"/>
      <c r="J899" s="71" t="str">
        <f t="shared" si="196"/>
        <v/>
      </c>
      <c r="K899" s="14"/>
      <c r="L899" s="49"/>
      <c r="M899">
        <f t="shared" si="197"/>
        <v>0</v>
      </c>
      <c r="N899"/>
      <c r="O899" s="1"/>
      <c r="P899" s="2"/>
    </row>
    <row r="900" spans="1:16">
      <c r="A900" s="13"/>
      <c r="B900" s="68" t="str">
        <f t="shared" si="192"/>
        <v/>
      </c>
      <c r="C900" s="69" t="str">
        <f t="shared" si="198"/>
        <v/>
      </c>
      <c r="D900" s="70" t="str">
        <f t="shared" si="193"/>
        <v/>
      </c>
      <c r="E900" s="70" t="str">
        <f t="shared" si="194"/>
        <v/>
      </c>
      <c r="F900" s="70" t="str">
        <f t="shared" si="194"/>
        <v/>
      </c>
      <c r="G900" s="70" t="str">
        <f t="shared" si="195"/>
        <v/>
      </c>
      <c r="H900" s="70" t="str">
        <f>IF(M900=0,"",1+COUNTIF(会員コール!$A$1:$A$198,M900))</f>
        <v/>
      </c>
      <c r="I900" s="71"/>
      <c r="J900" s="71" t="str">
        <f t="shared" si="196"/>
        <v/>
      </c>
      <c r="K900" s="14"/>
      <c r="L900" s="49"/>
      <c r="M900">
        <f t="shared" si="197"/>
        <v>0</v>
      </c>
      <c r="N900"/>
      <c r="O900" s="1"/>
      <c r="P900" s="2"/>
    </row>
    <row r="901" spans="1:16">
      <c r="A901" s="13"/>
      <c r="B901" s="68" t="str">
        <f t="shared" si="192"/>
        <v/>
      </c>
      <c r="C901" s="69" t="str">
        <f t="shared" si="198"/>
        <v/>
      </c>
      <c r="D901" s="70" t="str">
        <f t="shared" si="193"/>
        <v/>
      </c>
      <c r="E901" s="70" t="str">
        <f t="shared" si="194"/>
        <v/>
      </c>
      <c r="F901" s="70" t="str">
        <f t="shared" si="194"/>
        <v/>
      </c>
      <c r="G901" s="70" t="str">
        <f t="shared" si="195"/>
        <v/>
      </c>
      <c r="H901" s="70" t="str">
        <f>IF(M901=0,"",1+COUNTIF(会員コール!$A$1:$A$198,M901))</f>
        <v/>
      </c>
      <c r="I901" s="71"/>
      <c r="J901" s="71" t="str">
        <f t="shared" si="196"/>
        <v/>
      </c>
      <c r="K901" s="14"/>
      <c r="L901" s="15"/>
      <c r="M901">
        <f t="shared" si="197"/>
        <v>0</v>
      </c>
      <c r="N901"/>
      <c r="O901" s="1"/>
      <c r="P901" s="2"/>
    </row>
    <row r="902" spans="1:16">
      <c r="A902" s="13"/>
      <c r="B902" s="72" t="str">
        <f t="shared" si="192"/>
        <v/>
      </c>
      <c r="C902" s="69" t="str">
        <f t="shared" si="198"/>
        <v/>
      </c>
      <c r="D902" s="73" t="str">
        <f t="shared" si="193"/>
        <v/>
      </c>
      <c r="E902" s="73" t="str">
        <f t="shared" si="194"/>
        <v/>
      </c>
      <c r="F902" s="73" t="str">
        <f t="shared" si="194"/>
        <v/>
      </c>
      <c r="G902" s="73" t="str">
        <f t="shared" si="195"/>
        <v/>
      </c>
      <c r="H902" s="73" t="str">
        <f>IF(M902=0,"",1+COUNTIF(会員コール!$A$1:$A$198,M902))</f>
        <v/>
      </c>
      <c r="I902" s="74"/>
      <c r="J902" s="74" t="str">
        <f t="shared" si="196"/>
        <v/>
      </c>
      <c r="K902" s="14"/>
      <c r="L902" s="15"/>
      <c r="M902">
        <f t="shared" si="197"/>
        <v>0</v>
      </c>
      <c r="N902"/>
      <c r="O902" s="1"/>
      <c r="P902" s="2"/>
    </row>
    <row r="903" spans="1:16">
      <c r="A903" s="13"/>
      <c r="B903" s="68" t="str">
        <f t="shared" si="192"/>
        <v/>
      </c>
      <c r="C903" s="69" t="str">
        <f t="shared" si="198"/>
        <v/>
      </c>
      <c r="D903" s="70" t="str">
        <f t="shared" si="193"/>
        <v/>
      </c>
      <c r="E903" s="70" t="str">
        <f t="shared" si="194"/>
        <v/>
      </c>
      <c r="F903" s="70" t="str">
        <f t="shared" si="194"/>
        <v/>
      </c>
      <c r="G903" s="70" t="str">
        <f t="shared" si="195"/>
        <v/>
      </c>
      <c r="H903" s="70" t="str">
        <f>IF(M903=0,"",1+COUNTIF(会員コール!$A$1:$A$198,M903))</f>
        <v/>
      </c>
      <c r="I903" s="71"/>
      <c r="J903" s="71" t="str">
        <f t="shared" si="196"/>
        <v/>
      </c>
      <c r="K903" s="14"/>
      <c r="L903" s="15"/>
      <c r="M903">
        <f t="shared" si="197"/>
        <v>0</v>
      </c>
      <c r="N903"/>
      <c r="O903" s="1"/>
      <c r="P903" s="2"/>
    </row>
    <row r="904" spans="1:16">
      <c r="A904" s="13">
        <v>20</v>
      </c>
      <c r="B904" s="68" t="str">
        <f t="shared" si="192"/>
        <v/>
      </c>
      <c r="C904" s="69" t="str">
        <f t="shared" si="198"/>
        <v/>
      </c>
      <c r="D904" s="70" t="str">
        <f t="shared" si="193"/>
        <v/>
      </c>
      <c r="E904" s="70" t="str">
        <f t="shared" si="194"/>
        <v/>
      </c>
      <c r="F904" s="70" t="str">
        <f t="shared" si="194"/>
        <v/>
      </c>
      <c r="G904" s="70" t="str">
        <f t="shared" si="195"/>
        <v/>
      </c>
      <c r="H904" s="70" t="str">
        <f>IF(M904=0,"",1+COUNTIF(会員コール!$A$1:$A$198,M904))</f>
        <v/>
      </c>
      <c r="I904" s="71"/>
      <c r="J904" s="71" t="str">
        <f t="shared" si="196"/>
        <v/>
      </c>
      <c r="K904" s="14"/>
      <c r="L904" s="15"/>
      <c r="M904">
        <f t="shared" si="197"/>
        <v>0</v>
      </c>
      <c r="N904"/>
      <c r="O904" s="1"/>
      <c r="P904" s="2"/>
    </row>
    <row r="905" spans="1:16">
      <c r="A905" s="13"/>
      <c r="B905" s="68" t="str">
        <f t="shared" si="192"/>
        <v/>
      </c>
      <c r="C905" s="69" t="str">
        <f t="shared" si="198"/>
        <v/>
      </c>
      <c r="D905" s="70" t="str">
        <f t="shared" si="193"/>
        <v/>
      </c>
      <c r="E905" s="70" t="str">
        <f t="shared" si="194"/>
        <v/>
      </c>
      <c r="F905" s="70" t="str">
        <f t="shared" si="194"/>
        <v/>
      </c>
      <c r="G905" s="70" t="str">
        <f t="shared" si="195"/>
        <v/>
      </c>
      <c r="H905" s="70" t="str">
        <f>IF(M905=0,"",1+COUNTIF(会員コール!$A$1:$A$198,M905))</f>
        <v/>
      </c>
      <c r="I905" s="71"/>
      <c r="J905" s="71" t="str">
        <f t="shared" si="196"/>
        <v/>
      </c>
      <c r="K905" s="14"/>
      <c r="L905" s="15"/>
      <c r="M905">
        <f t="shared" si="197"/>
        <v>0</v>
      </c>
      <c r="N905"/>
      <c r="O905" s="1"/>
      <c r="P905" s="2"/>
    </row>
    <row r="906" spans="1:16">
      <c r="A906" s="13"/>
      <c r="B906" s="68" t="str">
        <f t="shared" si="192"/>
        <v/>
      </c>
      <c r="C906" s="69" t="str">
        <f t="shared" si="198"/>
        <v/>
      </c>
      <c r="D906" s="70" t="str">
        <f t="shared" si="193"/>
        <v/>
      </c>
      <c r="E906" s="70" t="str">
        <f t="shared" si="194"/>
        <v/>
      </c>
      <c r="F906" s="70" t="str">
        <f t="shared" si="194"/>
        <v/>
      </c>
      <c r="G906" s="70" t="str">
        <f t="shared" si="195"/>
        <v/>
      </c>
      <c r="H906" s="70" t="str">
        <f>IF(M906=0,"",1+COUNTIF(会員コール!$A$1:$A$198,M906))</f>
        <v/>
      </c>
      <c r="I906" s="71"/>
      <c r="J906" s="71" t="str">
        <f t="shared" si="196"/>
        <v/>
      </c>
      <c r="K906" s="14"/>
      <c r="L906" s="15"/>
      <c r="M906">
        <f t="shared" si="197"/>
        <v>0</v>
      </c>
      <c r="N906"/>
      <c r="O906" s="1"/>
      <c r="P906" s="2"/>
    </row>
    <row r="907" spans="1:16">
      <c r="A907" s="13"/>
      <c r="B907" s="68" t="str">
        <f t="shared" si="192"/>
        <v/>
      </c>
      <c r="C907" s="69" t="str">
        <f t="shared" si="198"/>
        <v/>
      </c>
      <c r="D907" s="70" t="str">
        <f t="shared" si="193"/>
        <v/>
      </c>
      <c r="E907" s="70" t="str">
        <f t="shared" si="194"/>
        <v/>
      </c>
      <c r="F907" s="70" t="str">
        <f t="shared" si="194"/>
        <v/>
      </c>
      <c r="G907" s="70" t="str">
        <f t="shared" si="195"/>
        <v/>
      </c>
      <c r="H907" s="70" t="str">
        <f>IF(M907=0,"",1+COUNTIF(会員コール!$A$1:$A$198,M907))</f>
        <v/>
      </c>
      <c r="I907" s="71"/>
      <c r="J907" s="71" t="str">
        <f t="shared" si="196"/>
        <v/>
      </c>
      <c r="K907" s="14"/>
      <c r="L907" s="15"/>
      <c r="M907">
        <f t="shared" si="197"/>
        <v>0</v>
      </c>
      <c r="N907"/>
      <c r="O907" s="1"/>
      <c r="P907" s="2"/>
    </row>
    <row r="908" spans="1:16">
      <c r="A908" s="13"/>
      <c r="B908" s="68" t="str">
        <f t="shared" si="192"/>
        <v/>
      </c>
      <c r="C908" s="69" t="str">
        <f t="shared" si="198"/>
        <v/>
      </c>
      <c r="D908" s="70" t="str">
        <f t="shared" si="193"/>
        <v/>
      </c>
      <c r="E908" s="70" t="str">
        <f t="shared" si="194"/>
        <v/>
      </c>
      <c r="F908" s="70" t="str">
        <f t="shared" si="194"/>
        <v/>
      </c>
      <c r="G908" s="70" t="str">
        <f t="shared" si="195"/>
        <v/>
      </c>
      <c r="H908" s="70" t="str">
        <f>IF(M908=0,"",1+COUNTIF(会員コール!$A$1:$A$198,M908))</f>
        <v/>
      </c>
      <c r="I908" s="71"/>
      <c r="J908" s="71" t="str">
        <f t="shared" si="196"/>
        <v/>
      </c>
      <c r="K908" s="14"/>
      <c r="L908" s="15"/>
      <c r="M908">
        <f t="shared" si="197"/>
        <v>0</v>
      </c>
      <c r="N908"/>
      <c r="O908" s="1"/>
      <c r="P908" s="2"/>
    </row>
    <row r="909" spans="1:16">
      <c r="A909" s="13">
        <v>25</v>
      </c>
      <c r="B909" s="68" t="str">
        <f t="shared" si="192"/>
        <v/>
      </c>
      <c r="C909" s="69" t="str">
        <f t="shared" si="198"/>
        <v/>
      </c>
      <c r="D909" s="70" t="str">
        <f t="shared" si="193"/>
        <v/>
      </c>
      <c r="E909" s="70" t="str">
        <f t="shared" si="194"/>
        <v/>
      </c>
      <c r="F909" s="70" t="str">
        <f t="shared" si="194"/>
        <v/>
      </c>
      <c r="G909" s="70" t="str">
        <f t="shared" si="195"/>
        <v/>
      </c>
      <c r="H909" s="70" t="str">
        <f>IF(M909=0,"",1+COUNTIF(会員コール!$A$1:$A$198,M909))</f>
        <v/>
      </c>
      <c r="I909" s="71"/>
      <c r="J909" s="71" t="str">
        <f t="shared" si="196"/>
        <v/>
      </c>
      <c r="K909" s="14"/>
      <c r="L909" s="15"/>
      <c r="M909">
        <f t="shared" si="197"/>
        <v>0</v>
      </c>
      <c r="N909"/>
      <c r="O909" s="1"/>
      <c r="P909" s="2"/>
    </row>
    <row r="910" spans="1:16">
      <c r="A910" s="13"/>
      <c r="B910" s="72" t="str">
        <f t="shared" si="192"/>
        <v/>
      </c>
      <c r="C910" s="69" t="str">
        <f t="shared" si="198"/>
        <v/>
      </c>
      <c r="D910" s="73" t="str">
        <f t="shared" si="193"/>
        <v/>
      </c>
      <c r="E910" s="73" t="str">
        <f t="shared" si="194"/>
        <v/>
      </c>
      <c r="F910" s="73" t="str">
        <f t="shared" si="194"/>
        <v/>
      </c>
      <c r="G910" s="73" t="str">
        <f t="shared" si="195"/>
        <v/>
      </c>
      <c r="H910" s="73" t="str">
        <f>IF(M910=0,"",1+COUNTIF(会員コール!$A$1:$A$198,M910))</f>
        <v/>
      </c>
      <c r="I910" s="74"/>
      <c r="J910" s="74" t="str">
        <f t="shared" si="196"/>
        <v/>
      </c>
      <c r="K910" s="14"/>
      <c r="L910" s="15"/>
      <c r="M910">
        <f t="shared" si="197"/>
        <v>0</v>
      </c>
      <c r="N910"/>
      <c r="O910" s="1"/>
      <c r="P910" s="2"/>
    </row>
    <row r="911" spans="1:16">
      <c r="A911" s="13"/>
      <c r="B911" s="68" t="str">
        <f t="shared" si="192"/>
        <v/>
      </c>
      <c r="C911" s="69" t="str">
        <f t="shared" si="198"/>
        <v/>
      </c>
      <c r="D911" s="70" t="str">
        <f t="shared" si="193"/>
        <v/>
      </c>
      <c r="E911" s="70" t="str">
        <f t="shared" si="194"/>
        <v/>
      </c>
      <c r="F911" s="70" t="str">
        <f t="shared" si="194"/>
        <v/>
      </c>
      <c r="G911" s="70" t="str">
        <f t="shared" si="195"/>
        <v/>
      </c>
      <c r="H911" s="70" t="str">
        <f>IF(M911=0,"",1+COUNTIF(会員コール!$A$1:$A$198,M911))</f>
        <v/>
      </c>
      <c r="I911" s="71"/>
      <c r="J911" s="71" t="str">
        <f t="shared" si="196"/>
        <v/>
      </c>
      <c r="K911" s="14"/>
      <c r="L911" s="15"/>
      <c r="M911">
        <f t="shared" si="197"/>
        <v>0</v>
      </c>
      <c r="N911"/>
      <c r="O911" s="1"/>
      <c r="P911" s="2"/>
    </row>
    <row r="912" spans="1:16">
      <c r="A912" s="13"/>
      <c r="B912" s="72" t="str">
        <f t="shared" si="192"/>
        <v/>
      </c>
      <c r="C912" s="69" t="str">
        <f t="shared" si="198"/>
        <v/>
      </c>
      <c r="D912" s="73" t="str">
        <f t="shared" si="193"/>
        <v/>
      </c>
      <c r="E912" s="73" t="str">
        <f t="shared" si="194"/>
        <v/>
      </c>
      <c r="F912" s="73" t="str">
        <f t="shared" si="194"/>
        <v/>
      </c>
      <c r="G912" s="73" t="str">
        <f t="shared" si="195"/>
        <v/>
      </c>
      <c r="H912" s="73" t="str">
        <f>IF(M912=0,"",1+COUNTIF(会員コール!$A$1:$A$198,M912))</f>
        <v/>
      </c>
      <c r="I912" s="74"/>
      <c r="J912" s="74" t="str">
        <f t="shared" si="196"/>
        <v/>
      </c>
      <c r="K912" s="14"/>
      <c r="L912" s="15"/>
      <c r="M912">
        <f t="shared" si="197"/>
        <v>0</v>
      </c>
      <c r="N912"/>
      <c r="O912" s="1"/>
      <c r="P912" s="2"/>
    </row>
    <row r="913" spans="1:16">
      <c r="A913" s="13"/>
      <c r="B913" s="68" t="str">
        <f t="shared" si="192"/>
        <v/>
      </c>
      <c r="C913" s="69" t="str">
        <f t="shared" si="198"/>
        <v/>
      </c>
      <c r="D913" s="70" t="str">
        <f t="shared" si="193"/>
        <v/>
      </c>
      <c r="E913" s="70" t="str">
        <f t="shared" si="194"/>
        <v/>
      </c>
      <c r="F913" s="70" t="str">
        <f t="shared" si="194"/>
        <v/>
      </c>
      <c r="G913" s="70" t="str">
        <f t="shared" si="195"/>
        <v/>
      </c>
      <c r="H913" s="70" t="str">
        <f>IF(M913=0,"",1+COUNTIF(会員コール!$A$1:$A$198,M913))</f>
        <v/>
      </c>
      <c r="I913" s="71"/>
      <c r="J913" s="71" t="str">
        <f t="shared" si="196"/>
        <v/>
      </c>
      <c r="K913" s="14"/>
      <c r="L913" s="15"/>
      <c r="M913">
        <f t="shared" si="197"/>
        <v>0</v>
      </c>
      <c r="N913"/>
      <c r="O913" s="1"/>
      <c r="P913" s="2"/>
    </row>
    <row r="914" spans="1:16">
      <c r="A914" s="13">
        <v>30</v>
      </c>
      <c r="B914" s="72" t="str">
        <f t="shared" si="192"/>
        <v/>
      </c>
      <c r="C914" s="69" t="str">
        <f t="shared" si="198"/>
        <v/>
      </c>
      <c r="D914" s="73" t="str">
        <f t="shared" si="193"/>
        <v/>
      </c>
      <c r="E914" s="73" t="str">
        <f t="shared" si="194"/>
        <v/>
      </c>
      <c r="F914" s="73" t="str">
        <f t="shared" si="194"/>
        <v/>
      </c>
      <c r="G914" s="73" t="str">
        <f t="shared" si="195"/>
        <v/>
      </c>
      <c r="H914" s="73" t="str">
        <f>IF(M914=0,"",1+COUNTIF(会員コール!$A$1:$A$198,M914))</f>
        <v/>
      </c>
      <c r="I914" s="74"/>
      <c r="J914" s="74" t="str">
        <f t="shared" si="196"/>
        <v/>
      </c>
      <c r="K914" s="14"/>
      <c r="L914" s="15"/>
      <c r="M914">
        <f t="shared" si="197"/>
        <v>0</v>
      </c>
      <c r="N914"/>
      <c r="O914" s="1"/>
      <c r="P914" s="2"/>
    </row>
    <row r="915" spans="1:16">
      <c r="A915" s="13"/>
      <c r="B915" s="68" t="str">
        <f t="shared" si="192"/>
        <v/>
      </c>
      <c r="C915" s="69" t="str">
        <f t="shared" si="198"/>
        <v/>
      </c>
      <c r="D915" s="70" t="str">
        <f t="shared" si="193"/>
        <v/>
      </c>
      <c r="E915" s="70" t="str">
        <f t="shared" si="194"/>
        <v/>
      </c>
      <c r="F915" s="70" t="str">
        <f t="shared" si="194"/>
        <v/>
      </c>
      <c r="G915" s="70" t="str">
        <f t="shared" si="195"/>
        <v/>
      </c>
      <c r="H915" s="70" t="str">
        <f>IF(M915=0,"",1+COUNTIF(会員コール!$A$1:$A$198,M915))</f>
        <v/>
      </c>
      <c r="I915" s="71"/>
      <c r="J915" s="71" t="str">
        <f t="shared" si="196"/>
        <v/>
      </c>
      <c r="K915" s="14"/>
      <c r="L915" s="15"/>
      <c r="M915">
        <f t="shared" si="197"/>
        <v>0</v>
      </c>
      <c r="N915"/>
      <c r="O915" s="1"/>
      <c r="P915" s="2"/>
    </row>
    <row r="916" spans="1:16">
      <c r="A916" s="13"/>
      <c r="B916" s="72" t="str">
        <f t="shared" si="192"/>
        <v/>
      </c>
      <c r="C916" s="69" t="str">
        <f t="shared" si="198"/>
        <v/>
      </c>
      <c r="D916" s="73" t="str">
        <f t="shared" si="193"/>
        <v/>
      </c>
      <c r="E916" s="73" t="str">
        <f t="shared" si="194"/>
        <v/>
      </c>
      <c r="F916" s="73" t="str">
        <f t="shared" si="194"/>
        <v/>
      </c>
      <c r="G916" s="73" t="str">
        <f t="shared" si="195"/>
        <v/>
      </c>
      <c r="H916" s="73" t="str">
        <f>IF(M916=0,"",1+COUNTIF(会員コール!$A$1:$A$198,M916))</f>
        <v/>
      </c>
      <c r="I916" s="74"/>
      <c r="J916" s="74" t="str">
        <f t="shared" si="196"/>
        <v/>
      </c>
      <c r="K916" s="14"/>
      <c r="L916" s="15"/>
      <c r="M916">
        <f t="shared" si="197"/>
        <v>0</v>
      </c>
      <c r="N916"/>
      <c r="O916" s="1"/>
      <c r="P916" s="2"/>
    </row>
    <row r="917" spans="1:16">
      <c r="A917" s="13"/>
      <c r="B917" s="68" t="str">
        <f t="shared" si="192"/>
        <v/>
      </c>
      <c r="C917" s="69" t="str">
        <f t="shared" si="198"/>
        <v/>
      </c>
      <c r="D917" s="70" t="str">
        <f t="shared" si="193"/>
        <v/>
      </c>
      <c r="E917" s="70" t="str">
        <f t="shared" si="194"/>
        <v/>
      </c>
      <c r="F917" s="70" t="str">
        <f t="shared" si="194"/>
        <v/>
      </c>
      <c r="G917" s="70" t="str">
        <f t="shared" si="195"/>
        <v/>
      </c>
      <c r="H917" s="70" t="str">
        <f>IF(M917=0,"",1+COUNTIF(会員コール!$A$1:$A$198,M917))</f>
        <v/>
      </c>
      <c r="I917" s="71"/>
      <c r="J917" s="71" t="str">
        <f t="shared" si="196"/>
        <v/>
      </c>
      <c r="K917" s="14"/>
      <c r="L917" s="15"/>
      <c r="M917">
        <f t="shared" si="197"/>
        <v>0</v>
      </c>
      <c r="N917"/>
      <c r="O917" s="1"/>
      <c r="P917" s="2"/>
    </row>
    <row r="918" spans="1:16">
      <c r="A918" s="13"/>
      <c r="B918" s="72" t="str">
        <f t="shared" si="192"/>
        <v/>
      </c>
      <c r="C918" s="69" t="str">
        <f t="shared" si="198"/>
        <v/>
      </c>
      <c r="D918" s="73" t="str">
        <f t="shared" si="193"/>
        <v/>
      </c>
      <c r="E918" s="73" t="str">
        <f t="shared" si="194"/>
        <v/>
      </c>
      <c r="F918" s="73" t="str">
        <f t="shared" si="194"/>
        <v/>
      </c>
      <c r="G918" s="73" t="str">
        <f t="shared" si="195"/>
        <v/>
      </c>
      <c r="H918" s="73" t="str">
        <f>IF(M918=0,"",1+COUNTIF(会員コール!$A$1:$A$198,M918))</f>
        <v/>
      </c>
      <c r="I918" s="74"/>
      <c r="J918" s="74" t="str">
        <f t="shared" si="196"/>
        <v/>
      </c>
      <c r="K918" s="14"/>
      <c r="L918" s="15"/>
      <c r="M918">
        <f t="shared" si="197"/>
        <v>0</v>
      </c>
      <c r="N918"/>
      <c r="O918" s="1"/>
      <c r="P918" s="2"/>
    </row>
    <row r="919" spans="1:16">
      <c r="A919" s="13">
        <v>35</v>
      </c>
      <c r="B919" s="68" t="str">
        <f t="shared" si="192"/>
        <v/>
      </c>
      <c r="C919" s="69" t="str">
        <f t="shared" si="198"/>
        <v/>
      </c>
      <c r="D919" s="70" t="str">
        <f t="shared" si="193"/>
        <v/>
      </c>
      <c r="E919" s="70" t="str">
        <f t="shared" si="194"/>
        <v/>
      </c>
      <c r="F919" s="70" t="str">
        <f t="shared" si="194"/>
        <v/>
      </c>
      <c r="G919" s="70" t="str">
        <f t="shared" si="195"/>
        <v/>
      </c>
      <c r="H919" s="70" t="str">
        <f>IF(M919=0,"",1+COUNTIF(会員コール!$A$1:$A$198,M919))</f>
        <v/>
      </c>
      <c r="I919" s="71"/>
      <c r="J919" s="71" t="str">
        <f t="shared" si="196"/>
        <v/>
      </c>
      <c r="K919" s="14"/>
      <c r="L919" s="15"/>
      <c r="M919">
        <f t="shared" si="197"/>
        <v>0</v>
      </c>
      <c r="N919"/>
      <c r="O919" s="1"/>
      <c r="P919" s="2"/>
    </row>
    <row r="920" spans="1:16">
      <c r="A920" s="13"/>
      <c r="B920" s="72" t="str">
        <f t="shared" si="192"/>
        <v/>
      </c>
      <c r="C920" s="69" t="str">
        <f t="shared" si="198"/>
        <v/>
      </c>
      <c r="D920" s="73" t="str">
        <f t="shared" si="193"/>
        <v/>
      </c>
      <c r="E920" s="73" t="str">
        <f t="shared" si="194"/>
        <v/>
      </c>
      <c r="F920" s="73" t="str">
        <f t="shared" si="194"/>
        <v/>
      </c>
      <c r="G920" s="73" t="str">
        <f t="shared" si="195"/>
        <v/>
      </c>
      <c r="H920" s="73" t="str">
        <f>IF(M920=0,"",1+COUNTIF(会員コール!$A$1:$A$198,M920))</f>
        <v/>
      </c>
      <c r="I920" s="74"/>
      <c r="J920" s="74" t="str">
        <f t="shared" si="196"/>
        <v/>
      </c>
      <c r="K920" s="14"/>
      <c r="L920" s="15"/>
      <c r="M920">
        <f t="shared" si="197"/>
        <v>0</v>
      </c>
      <c r="N920"/>
      <c r="O920" s="1"/>
      <c r="P920" s="2"/>
    </row>
    <row r="921" spans="1:16">
      <c r="A921" s="13"/>
      <c r="B921" s="68" t="str">
        <f t="shared" si="192"/>
        <v/>
      </c>
      <c r="C921" s="69" t="str">
        <f t="shared" si="198"/>
        <v/>
      </c>
      <c r="D921" s="70" t="str">
        <f t="shared" si="193"/>
        <v/>
      </c>
      <c r="E921" s="70" t="str">
        <f t="shared" si="194"/>
        <v/>
      </c>
      <c r="F921" s="70" t="str">
        <f t="shared" si="194"/>
        <v/>
      </c>
      <c r="G921" s="70" t="str">
        <f t="shared" si="195"/>
        <v/>
      </c>
      <c r="H921" s="70" t="str">
        <f>IF(M921=0,"",1+COUNTIF(会員コール!$A$1:$A$198,M921))</f>
        <v/>
      </c>
      <c r="I921" s="71"/>
      <c r="J921" s="71" t="str">
        <f t="shared" si="196"/>
        <v/>
      </c>
      <c r="K921" s="14"/>
      <c r="L921" s="15"/>
      <c r="M921">
        <f t="shared" si="197"/>
        <v>0</v>
      </c>
      <c r="N921"/>
      <c r="O921" s="1"/>
      <c r="P921" s="2"/>
    </row>
    <row r="922" spans="1:16">
      <c r="A922" s="13"/>
      <c r="B922" s="72" t="str">
        <f t="shared" si="192"/>
        <v/>
      </c>
      <c r="C922" s="69" t="str">
        <f t="shared" si="198"/>
        <v/>
      </c>
      <c r="D922" s="73" t="str">
        <f t="shared" si="193"/>
        <v/>
      </c>
      <c r="E922" s="73" t="str">
        <f t="shared" si="194"/>
        <v/>
      </c>
      <c r="F922" s="73" t="str">
        <f t="shared" si="194"/>
        <v/>
      </c>
      <c r="G922" s="73" t="str">
        <f t="shared" si="195"/>
        <v/>
      </c>
      <c r="H922" s="73" t="str">
        <f>IF(M922=0,"",1+COUNTIF(会員コール!$A$1:$A$198,M922))</f>
        <v/>
      </c>
      <c r="I922" s="74"/>
      <c r="J922" s="74" t="str">
        <f t="shared" si="196"/>
        <v/>
      </c>
      <c r="K922" s="14"/>
      <c r="L922" s="15"/>
      <c r="M922">
        <f t="shared" si="197"/>
        <v>0</v>
      </c>
      <c r="N922"/>
      <c r="O922" s="1"/>
      <c r="P922" s="2"/>
    </row>
    <row r="923" spans="1:16">
      <c r="A923" s="13"/>
      <c r="B923" s="68" t="str">
        <f t="shared" si="192"/>
        <v/>
      </c>
      <c r="C923" s="69" t="str">
        <f t="shared" si="198"/>
        <v/>
      </c>
      <c r="D923" s="70" t="str">
        <f t="shared" si="193"/>
        <v/>
      </c>
      <c r="E923" s="70" t="str">
        <f t="shared" si="194"/>
        <v/>
      </c>
      <c r="F923" s="70" t="str">
        <f t="shared" si="194"/>
        <v/>
      </c>
      <c r="G923" s="70" t="str">
        <f t="shared" si="195"/>
        <v/>
      </c>
      <c r="H923" s="70" t="str">
        <f>IF(M923=0,"",1+COUNTIF(会員コール!$A$1:$A$198,M923))</f>
        <v/>
      </c>
      <c r="I923" s="71"/>
      <c r="J923" s="71" t="str">
        <f t="shared" si="196"/>
        <v/>
      </c>
      <c r="K923" s="14"/>
      <c r="L923" s="15"/>
      <c r="M923">
        <f t="shared" si="197"/>
        <v>0</v>
      </c>
      <c r="N923"/>
      <c r="O923" s="1"/>
      <c r="P923" s="2"/>
    </row>
    <row r="924" spans="1:16">
      <c r="A924" s="13">
        <v>40</v>
      </c>
      <c r="B924" s="72" t="str">
        <f t="shared" si="192"/>
        <v/>
      </c>
      <c r="C924" s="69" t="str">
        <f t="shared" si="198"/>
        <v/>
      </c>
      <c r="D924" s="73" t="str">
        <f t="shared" si="193"/>
        <v/>
      </c>
      <c r="E924" s="73" t="str">
        <f t="shared" si="194"/>
        <v/>
      </c>
      <c r="F924" s="73" t="str">
        <f t="shared" si="194"/>
        <v/>
      </c>
      <c r="G924" s="73" t="str">
        <f t="shared" si="195"/>
        <v/>
      </c>
      <c r="H924" s="73" t="str">
        <f>IF(M924=0,"",1+COUNTIF(会員コール!$A$1:$A$198,M924))</f>
        <v/>
      </c>
      <c r="I924" s="74"/>
      <c r="J924" s="74" t="str">
        <f t="shared" si="196"/>
        <v/>
      </c>
      <c r="K924" s="14"/>
      <c r="L924" s="15"/>
      <c r="M924">
        <f t="shared" si="197"/>
        <v>0</v>
      </c>
      <c r="N924"/>
      <c r="O924" s="1"/>
      <c r="P924" s="2"/>
    </row>
    <row r="925" spans="1:16">
      <c r="A925" s="13"/>
      <c r="B925" s="68" t="str">
        <f t="shared" si="192"/>
        <v/>
      </c>
      <c r="C925" s="69" t="str">
        <f t="shared" si="198"/>
        <v/>
      </c>
      <c r="D925" s="70" t="str">
        <f t="shared" si="193"/>
        <v/>
      </c>
      <c r="E925" s="70" t="str">
        <f t="shared" si="194"/>
        <v/>
      </c>
      <c r="F925" s="70" t="str">
        <f t="shared" si="194"/>
        <v/>
      </c>
      <c r="G925" s="70" t="str">
        <f t="shared" si="195"/>
        <v/>
      </c>
      <c r="H925" s="70" t="str">
        <f>IF(M925=0,"",1+COUNTIF(会員コール!$A$1:$A$198,M925))</f>
        <v/>
      </c>
      <c r="I925" s="71"/>
      <c r="J925" s="71" t="str">
        <f t="shared" si="196"/>
        <v/>
      </c>
      <c r="K925" s="14"/>
      <c r="L925" s="15"/>
      <c r="M925">
        <f t="shared" si="197"/>
        <v>0</v>
      </c>
      <c r="N925"/>
      <c r="O925" s="1"/>
      <c r="P925" s="2"/>
    </row>
    <row r="926" spans="1:16">
      <c r="A926" s="13"/>
      <c r="B926" s="68" t="str">
        <f t="shared" si="192"/>
        <v/>
      </c>
      <c r="C926" s="69" t="str">
        <f t="shared" si="198"/>
        <v/>
      </c>
      <c r="D926" s="70" t="str">
        <f t="shared" si="193"/>
        <v/>
      </c>
      <c r="E926" s="70" t="str">
        <f t="shared" si="194"/>
        <v/>
      </c>
      <c r="F926" s="70" t="str">
        <f t="shared" si="194"/>
        <v/>
      </c>
      <c r="G926" s="70" t="str">
        <f t="shared" si="195"/>
        <v/>
      </c>
      <c r="H926" s="70" t="str">
        <f>IF(M926=0,"",1+COUNTIF(会員コール!$A$1:$A$198,M926))</f>
        <v/>
      </c>
      <c r="I926" s="71"/>
      <c r="J926" s="71" t="str">
        <f t="shared" si="196"/>
        <v/>
      </c>
      <c r="K926" s="14"/>
      <c r="L926" s="15"/>
      <c r="M926">
        <f t="shared" si="197"/>
        <v>0</v>
      </c>
      <c r="N926"/>
      <c r="O926" s="1"/>
      <c r="P926" s="2"/>
    </row>
    <row r="927" spans="1:16">
      <c r="A927" s="13"/>
      <c r="B927" s="72" t="str">
        <f t="shared" si="192"/>
        <v/>
      </c>
      <c r="C927" s="69" t="str">
        <f t="shared" si="198"/>
        <v/>
      </c>
      <c r="D927" s="73" t="str">
        <f t="shared" si="193"/>
        <v/>
      </c>
      <c r="E927" s="73" t="str">
        <f t="shared" si="194"/>
        <v/>
      </c>
      <c r="F927" s="73" t="str">
        <f t="shared" si="194"/>
        <v/>
      </c>
      <c r="G927" s="73" t="str">
        <f t="shared" si="195"/>
        <v/>
      </c>
      <c r="H927" s="73" t="str">
        <f>IF(M927=0,"",1+COUNTIF(会員コール!$A$1:$A$198,M927))</f>
        <v/>
      </c>
      <c r="I927" s="74"/>
      <c r="J927" s="74" t="str">
        <f t="shared" si="196"/>
        <v/>
      </c>
      <c r="K927" s="14"/>
      <c r="L927" s="15"/>
      <c r="M927">
        <f t="shared" si="197"/>
        <v>0</v>
      </c>
      <c r="N927"/>
      <c r="O927" s="1"/>
      <c r="P927" s="2"/>
    </row>
    <row r="928" spans="1:16">
      <c r="A928" s="13"/>
      <c r="B928" s="68" t="str">
        <f t="shared" si="192"/>
        <v/>
      </c>
      <c r="C928" s="69" t="str">
        <f t="shared" si="198"/>
        <v/>
      </c>
      <c r="D928" s="70" t="str">
        <f t="shared" si="193"/>
        <v/>
      </c>
      <c r="E928" s="70" t="str">
        <f t="shared" si="194"/>
        <v/>
      </c>
      <c r="F928" s="70" t="str">
        <f t="shared" si="194"/>
        <v/>
      </c>
      <c r="G928" s="70" t="str">
        <f t="shared" si="195"/>
        <v/>
      </c>
      <c r="H928" s="70" t="str">
        <f>IF(M928=0,"",1+COUNTIF(会員コール!$A$1:$A$198,M928))</f>
        <v/>
      </c>
      <c r="I928" s="71"/>
      <c r="J928" s="71" t="str">
        <f t="shared" si="196"/>
        <v/>
      </c>
      <c r="K928" s="14"/>
      <c r="L928" s="15"/>
      <c r="M928">
        <f t="shared" si="197"/>
        <v>0</v>
      </c>
      <c r="N928"/>
      <c r="O928" s="1"/>
      <c r="P928" s="2"/>
    </row>
    <row r="929" spans="1:20">
      <c r="A929" s="13">
        <v>45</v>
      </c>
      <c r="B929" s="72" t="str">
        <f t="shared" si="192"/>
        <v/>
      </c>
      <c r="C929" s="69" t="str">
        <f t="shared" si="198"/>
        <v/>
      </c>
      <c r="D929" s="73" t="str">
        <f t="shared" si="193"/>
        <v/>
      </c>
      <c r="E929" s="73" t="str">
        <f t="shared" si="194"/>
        <v/>
      </c>
      <c r="F929" s="73" t="str">
        <f t="shared" si="194"/>
        <v/>
      </c>
      <c r="G929" s="73" t="str">
        <f t="shared" si="195"/>
        <v/>
      </c>
      <c r="H929" s="73" t="str">
        <f>IF(M929=0,"",1+COUNTIF(会員コール!$A$1:$A$198,M929))</f>
        <v/>
      </c>
      <c r="I929" s="74"/>
      <c r="J929" s="74" t="str">
        <f t="shared" si="196"/>
        <v/>
      </c>
      <c r="K929" s="14"/>
      <c r="L929" s="15"/>
      <c r="M929">
        <f t="shared" si="197"/>
        <v>0</v>
      </c>
      <c r="N929"/>
      <c r="O929" s="1"/>
      <c r="P929" s="2"/>
    </row>
    <row r="930" spans="1:20">
      <c r="A930" s="13"/>
      <c r="B930" s="68" t="str">
        <f t="shared" si="192"/>
        <v/>
      </c>
      <c r="C930" s="69" t="str">
        <f t="shared" si="198"/>
        <v/>
      </c>
      <c r="D930" s="70" t="str">
        <f t="shared" si="193"/>
        <v/>
      </c>
      <c r="E930" s="70" t="str">
        <f t="shared" si="194"/>
        <v/>
      </c>
      <c r="F930" s="70" t="str">
        <f t="shared" si="194"/>
        <v/>
      </c>
      <c r="G930" s="70" t="str">
        <f t="shared" si="195"/>
        <v/>
      </c>
      <c r="H930" s="70" t="str">
        <f>IF(M930=0,"",1+COUNTIF(会員コール!$A$1:$A$198,M930))</f>
        <v/>
      </c>
      <c r="I930" s="71"/>
      <c r="J930" s="71" t="str">
        <f t="shared" si="196"/>
        <v/>
      </c>
      <c r="K930" s="14"/>
      <c r="L930" s="15"/>
      <c r="M930">
        <f t="shared" si="197"/>
        <v>0</v>
      </c>
      <c r="N930"/>
      <c r="O930" s="1"/>
      <c r="P930" s="2"/>
    </row>
    <row r="931" spans="1:20">
      <c r="A931" s="13"/>
      <c r="B931" s="72" t="str">
        <f t="shared" si="192"/>
        <v/>
      </c>
      <c r="C931" s="69" t="str">
        <f t="shared" si="198"/>
        <v/>
      </c>
      <c r="D931" s="73" t="str">
        <f t="shared" si="193"/>
        <v/>
      </c>
      <c r="E931" s="73" t="str">
        <f t="shared" si="194"/>
        <v/>
      </c>
      <c r="F931" s="73" t="str">
        <f t="shared" si="194"/>
        <v/>
      </c>
      <c r="G931" s="73" t="str">
        <f t="shared" si="195"/>
        <v/>
      </c>
      <c r="H931" s="73" t="str">
        <f>IF(M931=0,"",1+COUNTIF(会員コール!$A$1:$A$198,M931))</f>
        <v/>
      </c>
      <c r="I931" s="74"/>
      <c r="J931" s="74" t="str">
        <f t="shared" si="196"/>
        <v/>
      </c>
      <c r="K931" s="14"/>
      <c r="L931" s="15"/>
      <c r="M931">
        <f t="shared" si="197"/>
        <v>0</v>
      </c>
      <c r="N931"/>
      <c r="O931" s="1"/>
      <c r="P931" s="2"/>
    </row>
    <row r="932" spans="1:20">
      <c r="A932" s="13"/>
      <c r="B932" s="68" t="str">
        <f t="shared" si="192"/>
        <v/>
      </c>
      <c r="C932" s="69" t="str">
        <f t="shared" si="198"/>
        <v/>
      </c>
      <c r="D932" s="70" t="str">
        <f t="shared" si="193"/>
        <v/>
      </c>
      <c r="E932" s="70" t="str">
        <f t="shared" si="194"/>
        <v/>
      </c>
      <c r="F932" s="70" t="str">
        <f t="shared" si="194"/>
        <v/>
      </c>
      <c r="G932" s="70" t="str">
        <f t="shared" si="195"/>
        <v/>
      </c>
      <c r="H932" s="70" t="str">
        <f>IF(M932=0,"",1+COUNTIF(会員コール!$A$1:$A$198,M932))</f>
        <v/>
      </c>
      <c r="I932" s="71"/>
      <c r="J932" s="71" t="str">
        <f t="shared" si="196"/>
        <v/>
      </c>
      <c r="K932" s="14"/>
      <c r="L932" s="15"/>
      <c r="M932">
        <f t="shared" si="197"/>
        <v>0</v>
      </c>
      <c r="N932"/>
      <c r="O932" s="1"/>
      <c r="P932" s="2"/>
    </row>
    <row r="933" spans="1:20">
      <c r="A933" s="13"/>
      <c r="B933" s="68" t="str">
        <f t="shared" si="192"/>
        <v/>
      </c>
      <c r="C933" s="69" t="str">
        <f t="shared" si="198"/>
        <v/>
      </c>
      <c r="D933" s="70" t="str">
        <f t="shared" si="193"/>
        <v/>
      </c>
      <c r="E933" s="70" t="str">
        <f t="shared" si="194"/>
        <v/>
      </c>
      <c r="F933" s="70" t="str">
        <f t="shared" si="194"/>
        <v/>
      </c>
      <c r="G933" s="70" t="str">
        <f t="shared" si="195"/>
        <v/>
      </c>
      <c r="H933" s="70" t="str">
        <f>IF(M933=0,"",1+COUNTIF(会員コール!$A$1:$A$198,M933))</f>
        <v/>
      </c>
      <c r="I933" s="71"/>
      <c r="J933" s="71" t="str">
        <f t="shared" si="196"/>
        <v/>
      </c>
      <c r="K933" s="14"/>
      <c r="L933" s="15"/>
      <c r="M933">
        <f t="shared" si="197"/>
        <v>0</v>
      </c>
      <c r="N933"/>
      <c r="O933" s="1"/>
      <c r="P933" s="2"/>
    </row>
    <row r="934" spans="1:20">
      <c r="A934" s="13">
        <v>50</v>
      </c>
      <c r="B934" s="75" t="str">
        <f t="shared" si="192"/>
        <v/>
      </c>
      <c r="C934" s="76" t="str">
        <f>IF(P934="","",LEFT(P934,6))</f>
        <v/>
      </c>
      <c r="D934" s="77" t="str">
        <f t="shared" si="193"/>
        <v/>
      </c>
      <c r="E934" s="77" t="str">
        <f t="shared" si="194"/>
        <v/>
      </c>
      <c r="F934" s="77" t="str">
        <f t="shared" si="194"/>
        <v/>
      </c>
      <c r="G934" s="77" t="str">
        <f t="shared" si="195"/>
        <v/>
      </c>
      <c r="H934" s="77" t="str">
        <f>IF(M934=0,"",1+COUNTIF(会員コール!$A$1:$A$198,M934))</f>
        <v/>
      </c>
      <c r="I934" s="78"/>
      <c r="J934" s="78" t="str">
        <f t="shared" si="196"/>
        <v/>
      </c>
      <c r="K934" s="14"/>
      <c r="L934" s="15"/>
      <c r="M934">
        <f t="shared" si="197"/>
        <v>0</v>
      </c>
      <c r="N934"/>
      <c r="O934" s="1"/>
      <c r="P934" s="2"/>
    </row>
    <row r="935" spans="1:20">
      <c r="A935" s="13"/>
      <c r="B935" s="166" t="s">
        <v>7</v>
      </c>
      <c r="C935" s="167"/>
      <c r="D935" s="24">
        <f>50-COUNTBLANK(D885:D934)</f>
        <v>0</v>
      </c>
      <c r="E935" s="20"/>
      <c r="F935" s="21" t="s">
        <v>7</v>
      </c>
      <c r="G935" s="19"/>
      <c r="H935" s="25">
        <f>SUM(H885:H934)</f>
        <v>0</v>
      </c>
      <c r="I935" s="22"/>
      <c r="J935" s="22"/>
      <c r="K935" s="14"/>
      <c r="L935" s="15"/>
      <c r="N935"/>
      <c r="O935" s="1"/>
      <c r="P935" s="2"/>
    </row>
    <row r="936" spans="1:20" ht="14.25">
      <c r="A936" s="8"/>
      <c r="B936" s="168" t="s">
        <v>9</v>
      </c>
      <c r="C936" s="168"/>
      <c r="D936" s="168"/>
      <c r="E936" s="62" t="s">
        <v>135</v>
      </c>
      <c r="F936" s="50">
        <f>基本データ入力!$B$6</f>
        <v>2016</v>
      </c>
      <c r="G936" s="169" t="str">
        <f>基本データ入力!$B$4</f>
        <v>第13回　JARL横須賀ｸﾗﾌﾞﾏﾗｿﾝｺﾝﾃｽﾄ</v>
      </c>
      <c r="H936" s="169"/>
      <c r="I936" s="169"/>
      <c r="J936" s="169"/>
      <c r="K936" s="10"/>
      <c r="L936" s="8"/>
      <c r="M936" s="8"/>
      <c r="N936" s="9"/>
      <c r="O936" s="8"/>
      <c r="P936" s="8"/>
      <c r="Q936" s="8"/>
      <c r="R936" s="8"/>
      <c r="S936" s="8"/>
      <c r="T936" s="8"/>
    </row>
    <row r="937" spans="1:20">
      <c r="A937" s="8"/>
      <c r="B937" s="170" t="s">
        <v>10</v>
      </c>
      <c r="C937" s="170"/>
      <c r="D937" s="47" t="str">
        <f>基本データ入力!$B$8</f>
        <v>JA1QRZ</v>
      </c>
      <c r="E937" s="52" t="s">
        <v>136</v>
      </c>
      <c r="F937" s="47" t="s">
        <v>288</v>
      </c>
      <c r="G937" s="171" t="s">
        <v>137</v>
      </c>
      <c r="H937" s="171"/>
      <c r="I937" s="171"/>
      <c r="J937" s="53" t="s">
        <v>398</v>
      </c>
      <c r="K937" s="10"/>
      <c r="L937" s="8"/>
      <c r="M937" s="8"/>
      <c r="N937" s="9"/>
      <c r="O937" s="8"/>
      <c r="P937" s="8"/>
      <c r="Q937" s="8"/>
      <c r="R937" s="8"/>
      <c r="S937" s="8"/>
      <c r="T937" s="8"/>
    </row>
    <row r="938" spans="1:20">
      <c r="B938" s="88" t="s">
        <v>11</v>
      </c>
      <c r="C938" s="91" t="s">
        <v>411</v>
      </c>
      <c r="D938" s="88" t="s">
        <v>12</v>
      </c>
      <c r="E938" s="172" t="s">
        <v>13</v>
      </c>
      <c r="F938" s="172"/>
      <c r="G938" s="88" t="s">
        <v>14</v>
      </c>
      <c r="H938" s="17" t="s">
        <v>15</v>
      </c>
      <c r="I938" s="88" t="s">
        <v>16</v>
      </c>
      <c r="J938" s="88" t="s">
        <v>17</v>
      </c>
      <c r="L938" s="173" t="s">
        <v>134</v>
      </c>
      <c r="M938" s="174"/>
      <c r="N938" s="165" t="s">
        <v>31</v>
      </c>
      <c r="O938" s="165"/>
      <c r="P938" s="165"/>
      <c r="Q938" s="165"/>
      <c r="R938" s="165"/>
      <c r="S938" s="165"/>
      <c r="T938" s="165"/>
    </row>
    <row r="939" spans="1:20">
      <c r="B939" s="88" t="s">
        <v>8</v>
      </c>
      <c r="C939" s="91" t="s">
        <v>412</v>
      </c>
      <c r="D939" s="88" t="s">
        <v>0</v>
      </c>
      <c r="E939" s="88" t="s">
        <v>1</v>
      </c>
      <c r="F939" s="88" t="s">
        <v>2</v>
      </c>
      <c r="G939" s="88" t="s">
        <v>3</v>
      </c>
      <c r="H939" s="17" t="s">
        <v>4</v>
      </c>
      <c r="I939" s="88" t="s">
        <v>5</v>
      </c>
      <c r="J939" s="88" t="s">
        <v>6</v>
      </c>
      <c r="K939" s="4"/>
      <c r="L939" s="175"/>
      <c r="M939" s="176"/>
      <c r="N939" s="89" t="s">
        <v>33</v>
      </c>
      <c r="O939" s="89" t="s">
        <v>34</v>
      </c>
      <c r="P939" s="89" t="s">
        <v>35</v>
      </c>
      <c r="Q939" s="89" t="s">
        <v>36</v>
      </c>
      <c r="R939" s="89" t="s">
        <v>37</v>
      </c>
      <c r="S939" s="89" t="s">
        <v>38</v>
      </c>
      <c r="T939" s="89" t="s">
        <v>39</v>
      </c>
    </row>
    <row r="940" spans="1:20">
      <c r="A940" s="13">
        <v>1</v>
      </c>
      <c r="B940" s="64" t="str">
        <f t="shared" ref="B940:B989" si="199">IF(O940="","",O940)</f>
        <v/>
      </c>
      <c r="C940" s="65" t="str">
        <f>IF(P940="","",LEFT(P940,6))</f>
        <v/>
      </c>
      <c r="D940" s="66" t="str">
        <f t="shared" ref="D940:D989" si="200">IF(N940="","",N940)</f>
        <v/>
      </c>
      <c r="E940" s="66" t="str">
        <f t="shared" ref="E940:F989" si="201">IF(Q940="","",Q940)</f>
        <v/>
      </c>
      <c r="F940" s="66" t="str">
        <f t="shared" si="201"/>
        <v/>
      </c>
      <c r="G940" s="66" t="str">
        <f t="shared" ref="G940:G989" si="202">IF(H940="","",IF(H940=1,"","M"))</f>
        <v/>
      </c>
      <c r="H940" s="66" t="str">
        <f>IF(M940=0,"",1+COUNTIF(会員コール!$A$1:$A$198,M940))</f>
        <v/>
      </c>
      <c r="I940" s="67"/>
      <c r="J940" s="67" t="str">
        <f t="shared" ref="J940:J989" si="203">IF(T940="","",T940)</f>
        <v/>
      </c>
      <c r="K940" s="14"/>
      <c r="L940" s="49"/>
      <c r="M940">
        <f t="shared" ref="M940:M989" si="204">IF(MID(N940,6,1)="/",LEFT(N940,5),IF(MID(N940,7,1)="/",LEFT(N940,6),N940))</f>
        <v>0</v>
      </c>
      <c r="N940"/>
      <c r="O940" s="1"/>
      <c r="P940" s="2"/>
    </row>
    <row r="941" spans="1:20">
      <c r="A941" s="13"/>
      <c r="B941" s="68" t="str">
        <f t="shared" si="199"/>
        <v/>
      </c>
      <c r="C941" s="69" t="str">
        <f>IF(P941="","",LEFT(P941,6))</f>
        <v/>
      </c>
      <c r="D941" s="70" t="str">
        <f t="shared" si="200"/>
        <v/>
      </c>
      <c r="E941" s="70" t="str">
        <f t="shared" si="201"/>
        <v/>
      </c>
      <c r="F941" s="70" t="str">
        <f t="shared" si="201"/>
        <v/>
      </c>
      <c r="G941" s="70" t="str">
        <f t="shared" si="202"/>
        <v/>
      </c>
      <c r="H941" s="70" t="str">
        <f>IF(M941=0,"",1+COUNTIF(会員コール!$A$1:$A$198,M941))</f>
        <v/>
      </c>
      <c r="I941" s="71"/>
      <c r="J941" s="71" t="str">
        <f t="shared" si="203"/>
        <v/>
      </c>
      <c r="K941" s="14"/>
      <c r="L941" s="49"/>
      <c r="M941">
        <f t="shared" si="204"/>
        <v>0</v>
      </c>
      <c r="N941"/>
      <c r="O941" s="1"/>
      <c r="P941" s="2"/>
    </row>
    <row r="942" spans="1:20">
      <c r="A942" s="13"/>
      <c r="B942" s="68" t="str">
        <f t="shared" si="199"/>
        <v/>
      </c>
      <c r="C942" s="69" t="str">
        <f t="shared" ref="C942:C988" si="205">IF(P942="","",LEFT(P942,6))</f>
        <v/>
      </c>
      <c r="D942" s="70" t="str">
        <f t="shared" si="200"/>
        <v/>
      </c>
      <c r="E942" s="70" t="str">
        <f t="shared" si="201"/>
        <v/>
      </c>
      <c r="F942" s="70" t="str">
        <f t="shared" si="201"/>
        <v/>
      </c>
      <c r="G942" s="70" t="str">
        <f t="shared" si="202"/>
        <v/>
      </c>
      <c r="H942" s="70" t="str">
        <f>IF(M942=0,"",1+COUNTIF(会員コール!$A$1:$A$198,M942))</f>
        <v/>
      </c>
      <c r="I942" s="71"/>
      <c r="J942" s="71" t="str">
        <f t="shared" si="203"/>
        <v/>
      </c>
      <c r="K942" s="14"/>
      <c r="L942" s="49"/>
      <c r="M942">
        <f t="shared" si="204"/>
        <v>0</v>
      </c>
      <c r="N942"/>
      <c r="O942" s="1"/>
      <c r="P942" s="2"/>
    </row>
    <row r="943" spans="1:20">
      <c r="A943" s="13"/>
      <c r="B943" s="68" t="str">
        <f t="shared" si="199"/>
        <v/>
      </c>
      <c r="C943" s="69" t="str">
        <f t="shared" si="205"/>
        <v/>
      </c>
      <c r="D943" s="70" t="str">
        <f t="shared" si="200"/>
        <v/>
      </c>
      <c r="E943" s="70" t="str">
        <f t="shared" si="201"/>
        <v/>
      </c>
      <c r="F943" s="70" t="str">
        <f t="shared" si="201"/>
        <v/>
      </c>
      <c r="G943" s="70" t="str">
        <f t="shared" si="202"/>
        <v/>
      </c>
      <c r="H943" s="70" t="str">
        <f>IF(M943=0,"",1+COUNTIF(会員コール!$A$1:$A$198,M943))</f>
        <v/>
      </c>
      <c r="I943" s="71"/>
      <c r="J943" s="71" t="str">
        <f t="shared" si="203"/>
        <v/>
      </c>
      <c r="K943" s="14"/>
      <c r="L943" s="49"/>
      <c r="M943">
        <f t="shared" si="204"/>
        <v>0</v>
      </c>
      <c r="N943"/>
      <c r="O943" s="1"/>
      <c r="P943" s="2"/>
    </row>
    <row r="944" spans="1:20">
      <c r="A944" s="13">
        <v>5</v>
      </c>
      <c r="B944" s="68" t="str">
        <f t="shared" si="199"/>
        <v/>
      </c>
      <c r="C944" s="69" t="str">
        <f t="shared" si="205"/>
        <v/>
      </c>
      <c r="D944" s="70" t="str">
        <f t="shared" si="200"/>
        <v/>
      </c>
      <c r="E944" s="70" t="str">
        <f t="shared" si="201"/>
        <v/>
      </c>
      <c r="F944" s="70" t="str">
        <f t="shared" si="201"/>
        <v/>
      </c>
      <c r="G944" s="70" t="str">
        <f t="shared" si="202"/>
        <v/>
      </c>
      <c r="H944" s="70" t="str">
        <f>IF(M944=0,"",1+COUNTIF(会員コール!$A$1:$A$198,M944))</f>
        <v/>
      </c>
      <c r="I944" s="71"/>
      <c r="J944" s="71" t="str">
        <f t="shared" si="203"/>
        <v/>
      </c>
      <c r="K944" s="14"/>
      <c r="L944" s="49"/>
      <c r="M944">
        <f t="shared" si="204"/>
        <v>0</v>
      </c>
      <c r="N944"/>
      <c r="O944" s="1"/>
      <c r="P944" s="2"/>
    </row>
    <row r="945" spans="1:16">
      <c r="A945" s="13"/>
      <c r="B945" s="68" t="str">
        <f t="shared" si="199"/>
        <v/>
      </c>
      <c r="C945" s="69" t="str">
        <f t="shared" si="205"/>
        <v/>
      </c>
      <c r="D945" s="70" t="str">
        <f t="shared" si="200"/>
        <v/>
      </c>
      <c r="E945" s="70" t="str">
        <f t="shared" si="201"/>
        <v/>
      </c>
      <c r="F945" s="70" t="str">
        <f t="shared" si="201"/>
        <v/>
      </c>
      <c r="G945" s="70" t="str">
        <f t="shared" si="202"/>
        <v/>
      </c>
      <c r="H945" s="70" t="str">
        <f>IF(M945=0,"",1+COUNTIF(会員コール!$A$1:$A$198,M945))</f>
        <v/>
      </c>
      <c r="I945" s="71"/>
      <c r="J945" s="71" t="str">
        <f t="shared" si="203"/>
        <v/>
      </c>
      <c r="K945" s="14"/>
      <c r="L945" s="49"/>
      <c r="M945">
        <f t="shared" si="204"/>
        <v>0</v>
      </c>
      <c r="N945"/>
      <c r="O945" s="1"/>
      <c r="P945" s="2"/>
    </row>
    <row r="946" spans="1:16">
      <c r="A946" s="13"/>
      <c r="B946" s="68" t="str">
        <f t="shared" si="199"/>
        <v/>
      </c>
      <c r="C946" s="69" t="str">
        <f t="shared" si="205"/>
        <v/>
      </c>
      <c r="D946" s="70" t="str">
        <f t="shared" si="200"/>
        <v/>
      </c>
      <c r="E946" s="70" t="str">
        <f t="shared" si="201"/>
        <v/>
      </c>
      <c r="F946" s="70" t="str">
        <f t="shared" si="201"/>
        <v/>
      </c>
      <c r="G946" s="70" t="str">
        <f t="shared" si="202"/>
        <v/>
      </c>
      <c r="H946" s="70" t="str">
        <f>IF(M946=0,"",1+COUNTIF(会員コール!$A$1:$A$198,M946))</f>
        <v/>
      </c>
      <c r="I946" s="71"/>
      <c r="J946" s="71" t="str">
        <f t="shared" si="203"/>
        <v/>
      </c>
      <c r="K946" s="14"/>
      <c r="L946" s="49"/>
      <c r="M946">
        <f t="shared" si="204"/>
        <v>0</v>
      </c>
      <c r="N946"/>
      <c r="O946" s="1"/>
      <c r="P946" s="2"/>
    </row>
    <row r="947" spans="1:16">
      <c r="A947" s="13"/>
      <c r="B947" s="68" t="str">
        <f t="shared" si="199"/>
        <v/>
      </c>
      <c r="C947" s="69" t="str">
        <f t="shared" si="205"/>
        <v/>
      </c>
      <c r="D947" s="70" t="str">
        <f t="shared" si="200"/>
        <v/>
      </c>
      <c r="E947" s="70" t="str">
        <f t="shared" si="201"/>
        <v/>
      </c>
      <c r="F947" s="70" t="str">
        <f t="shared" si="201"/>
        <v/>
      </c>
      <c r="G947" s="70" t="str">
        <f t="shared" si="202"/>
        <v/>
      </c>
      <c r="H947" s="70" t="str">
        <f>IF(M947=0,"",1+COUNTIF(会員コール!$A$1:$A$198,M947))</f>
        <v/>
      </c>
      <c r="I947" s="71"/>
      <c r="J947" s="71" t="str">
        <f t="shared" si="203"/>
        <v/>
      </c>
      <c r="K947" s="14"/>
      <c r="L947" s="49"/>
      <c r="M947">
        <f t="shared" si="204"/>
        <v>0</v>
      </c>
      <c r="N947"/>
      <c r="O947" s="1"/>
      <c r="P947" s="2"/>
    </row>
    <row r="948" spans="1:16">
      <c r="A948" s="13"/>
      <c r="B948" s="68" t="str">
        <f t="shared" si="199"/>
        <v/>
      </c>
      <c r="C948" s="69" t="str">
        <f t="shared" si="205"/>
        <v/>
      </c>
      <c r="D948" s="70" t="str">
        <f t="shared" si="200"/>
        <v/>
      </c>
      <c r="E948" s="70" t="str">
        <f t="shared" si="201"/>
        <v/>
      </c>
      <c r="F948" s="70" t="str">
        <f t="shared" si="201"/>
        <v/>
      </c>
      <c r="G948" s="70" t="str">
        <f t="shared" si="202"/>
        <v/>
      </c>
      <c r="H948" s="70" t="str">
        <f>IF(M948=0,"",1+COUNTIF(会員コール!$A$1:$A$198,M948))</f>
        <v/>
      </c>
      <c r="I948" s="71"/>
      <c r="J948" s="71" t="str">
        <f t="shared" si="203"/>
        <v/>
      </c>
      <c r="K948" s="14"/>
      <c r="L948" s="49"/>
      <c r="M948">
        <f t="shared" si="204"/>
        <v>0</v>
      </c>
      <c r="N948"/>
      <c r="O948" s="1"/>
      <c r="P948" s="2"/>
    </row>
    <row r="949" spans="1:16">
      <c r="A949" s="13">
        <v>10</v>
      </c>
      <c r="B949" s="68" t="str">
        <f t="shared" si="199"/>
        <v/>
      </c>
      <c r="C949" s="69" t="str">
        <f t="shared" si="205"/>
        <v/>
      </c>
      <c r="D949" s="70" t="str">
        <f t="shared" si="200"/>
        <v/>
      </c>
      <c r="E949" s="70" t="str">
        <f t="shared" si="201"/>
        <v/>
      </c>
      <c r="F949" s="70" t="str">
        <f t="shared" si="201"/>
        <v/>
      </c>
      <c r="G949" s="70" t="str">
        <f t="shared" si="202"/>
        <v/>
      </c>
      <c r="H949" s="70" t="str">
        <f>IF(M949=0,"",1+COUNTIF(会員コール!$A$1:$A$198,M949))</f>
        <v/>
      </c>
      <c r="I949" s="71"/>
      <c r="J949" s="71" t="str">
        <f t="shared" si="203"/>
        <v/>
      </c>
      <c r="K949" s="14"/>
      <c r="L949" s="49"/>
      <c r="M949">
        <f t="shared" si="204"/>
        <v>0</v>
      </c>
      <c r="N949"/>
      <c r="O949" s="1"/>
      <c r="P949" s="2"/>
    </row>
    <row r="950" spans="1:16">
      <c r="A950" s="13"/>
      <c r="B950" s="68" t="str">
        <f t="shared" si="199"/>
        <v/>
      </c>
      <c r="C950" s="69" t="str">
        <f t="shared" si="205"/>
        <v/>
      </c>
      <c r="D950" s="70" t="str">
        <f t="shared" si="200"/>
        <v/>
      </c>
      <c r="E950" s="70" t="str">
        <f t="shared" si="201"/>
        <v/>
      </c>
      <c r="F950" s="70" t="str">
        <f t="shared" si="201"/>
        <v/>
      </c>
      <c r="G950" s="70" t="str">
        <f t="shared" si="202"/>
        <v/>
      </c>
      <c r="H950" s="70" t="str">
        <f>IF(M950=0,"",1+COUNTIF(会員コール!$A$1:$A$198,M950))</f>
        <v/>
      </c>
      <c r="I950" s="71"/>
      <c r="J950" s="71" t="str">
        <f t="shared" si="203"/>
        <v/>
      </c>
      <c r="K950" s="14"/>
      <c r="L950" s="49"/>
      <c r="M950">
        <f t="shared" si="204"/>
        <v>0</v>
      </c>
      <c r="N950"/>
      <c r="O950" s="1"/>
      <c r="P950" s="2"/>
    </row>
    <row r="951" spans="1:16">
      <c r="A951" s="13"/>
      <c r="B951" s="68" t="str">
        <f t="shared" si="199"/>
        <v/>
      </c>
      <c r="C951" s="69" t="str">
        <f t="shared" si="205"/>
        <v/>
      </c>
      <c r="D951" s="70" t="str">
        <f t="shared" si="200"/>
        <v/>
      </c>
      <c r="E951" s="70" t="str">
        <f t="shared" si="201"/>
        <v/>
      </c>
      <c r="F951" s="70" t="str">
        <f t="shared" si="201"/>
        <v/>
      </c>
      <c r="G951" s="70" t="str">
        <f t="shared" si="202"/>
        <v/>
      </c>
      <c r="H951" s="70" t="str">
        <f>IF(M951=0,"",1+COUNTIF(会員コール!$A$1:$A$198,M951))</f>
        <v/>
      </c>
      <c r="I951" s="71"/>
      <c r="J951" s="71" t="str">
        <f t="shared" si="203"/>
        <v/>
      </c>
      <c r="K951" s="14"/>
      <c r="L951" s="49"/>
      <c r="M951">
        <f t="shared" si="204"/>
        <v>0</v>
      </c>
      <c r="N951"/>
      <c r="O951" s="1"/>
      <c r="P951" s="2"/>
    </row>
    <row r="952" spans="1:16">
      <c r="A952" s="13"/>
      <c r="B952" s="68" t="str">
        <f t="shared" si="199"/>
        <v/>
      </c>
      <c r="C952" s="69" t="str">
        <f t="shared" si="205"/>
        <v/>
      </c>
      <c r="D952" s="70" t="str">
        <f t="shared" si="200"/>
        <v/>
      </c>
      <c r="E952" s="70" t="str">
        <f t="shared" si="201"/>
        <v/>
      </c>
      <c r="F952" s="70" t="str">
        <f t="shared" si="201"/>
        <v/>
      </c>
      <c r="G952" s="70" t="str">
        <f t="shared" si="202"/>
        <v/>
      </c>
      <c r="H952" s="70" t="str">
        <f>IF(M952=0,"",1+COUNTIF(会員コール!$A$1:$A$198,M952))</f>
        <v/>
      </c>
      <c r="I952" s="71"/>
      <c r="J952" s="71" t="str">
        <f t="shared" si="203"/>
        <v/>
      </c>
      <c r="K952" s="14"/>
      <c r="L952" s="49"/>
      <c r="M952">
        <f t="shared" si="204"/>
        <v>0</v>
      </c>
      <c r="N952"/>
      <c r="O952" s="1"/>
      <c r="P952" s="2"/>
    </row>
    <row r="953" spans="1:16">
      <c r="A953" s="13"/>
      <c r="B953" s="68" t="str">
        <f t="shared" si="199"/>
        <v/>
      </c>
      <c r="C953" s="69" t="str">
        <f t="shared" si="205"/>
        <v/>
      </c>
      <c r="D953" s="70" t="str">
        <f t="shared" si="200"/>
        <v/>
      </c>
      <c r="E953" s="70" t="str">
        <f t="shared" si="201"/>
        <v/>
      </c>
      <c r="F953" s="70" t="str">
        <f t="shared" si="201"/>
        <v/>
      </c>
      <c r="G953" s="70" t="str">
        <f t="shared" si="202"/>
        <v/>
      </c>
      <c r="H953" s="70" t="str">
        <f>IF(M953=0,"",1+COUNTIF(会員コール!$A$1:$A$198,M953))</f>
        <v/>
      </c>
      <c r="I953" s="71"/>
      <c r="J953" s="71" t="str">
        <f t="shared" si="203"/>
        <v/>
      </c>
      <c r="K953" s="14"/>
      <c r="L953" s="49"/>
      <c r="M953">
        <f t="shared" si="204"/>
        <v>0</v>
      </c>
      <c r="N953"/>
      <c r="O953" s="1"/>
      <c r="P953" s="2"/>
    </row>
    <row r="954" spans="1:16">
      <c r="A954" s="13">
        <v>15</v>
      </c>
      <c r="B954" s="68" t="str">
        <f t="shared" si="199"/>
        <v/>
      </c>
      <c r="C954" s="69" t="str">
        <f t="shared" si="205"/>
        <v/>
      </c>
      <c r="D954" s="70" t="str">
        <f t="shared" si="200"/>
        <v/>
      </c>
      <c r="E954" s="70" t="str">
        <f t="shared" si="201"/>
        <v/>
      </c>
      <c r="F954" s="70" t="str">
        <f t="shared" si="201"/>
        <v/>
      </c>
      <c r="G954" s="70" t="str">
        <f t="shared" si="202"/>
        <v/>
      </c>
      <c r="H954" s="70" t="str">
        <f>IF(M954=0,"",1+COUNTIF(会員コール!$A$1:$A$198,M954))</f>
        <v/>
      </c>
      <c r="I954" s="71"/>
      <c r="J954" s="71" t="str">
        <f t="shared" si="203"/>
        <v/>
      </c>
      <c r="K954" s="14"/>
      <c r="L954" s="49"/>
      <c r="M954">
        <f t="shared" si="204"/>
        <v>0</v>
      </c>
      <c r="N954"/>
      <c r="O954" s="1"/>
      <c r="P954" s="2"/>
    </row>
    <row r="955" spans="1:16">
      <c r="A955" s="13"/>
      <c r="B955" s="68" t="str">
        <f t="shared" si="199"/>
        <v/>
      </c>
      <c r="C955" s="69" t="str">
        <f t="shared" si="205"/>
        <v/>
      </c>
      <c r="D955" s="70" t="str">
        <f t="shared" si="200"/>
        <v/>
      </c>
      <c r="E955" s="70" t="str">
        <f t="shared" si="201"/>
        <v/>
      </c>
      <c r="F955" s="70" t="str">
        <f t="shared" si="201"/>
        <v/>
      </c>
      <c r="G955" s="70" t="str">
        <f t="shared" si="202"/>
        <v/>
      </c>
      <c r="H955" s="70" t="str">
        <f>IF(M955=0,"",1+COUNTIF(会員コール!$A$1:$A$198,M955))</f>
        <v/>
      </c>
      <c r="I955" s="71"/>
      <c r="J955" s="71" t="str">
        <f t="shared" si="203"/>
        <v/>
      </c>
      <c r="K955" s="14"/>
      <c r="L955" s="49"/>
      <c r="M955">
        <f t="shared" si="204"/>
        <v>0</v>
      </c>
      <c r="N955"/>
      <c r="O955" s="1"/>
      <c r="P955" s="2"/>
    </row>
    <row r="956" spans="1:16">
      <c r="A956" s="13"/>
      <c r="B956" s="68" t="str">
        <f t="shared" si="199"/>
        <v/>
      </c>
      <c r="C956" s="69" t="str">
        <f t="shared" si="205"/>
        <v/>
      </c>
      <c r="D956" s="70" t="str">
        <f t="shared" si="200"/>
        <v/>
      </c>
      <c r="E956" s="70" t="str">
        <f t="shared" si="201"/>
        <v/>
      </c>
      <c r="F956" s="70" t="str">
        <f t="shared" si="201"/>
        <v/>
      </c>
      <c r="G956" s="70" t="str">
        <f t="shared" si="202"/>
        <v/>
      </c>
      <c r="H956" s="70" t="str">
        <f>IF(M956=0,"",1+COUNTIF(会員コール!$A$1:$A$198,M956))</f>
        <v/>
      </c>
      <c r="I956" s="71"/>
      <c r="J956" s="71" t="str">
        <f t="shared" si="203"/>
        <v/>
      </c>
      <c r="K956" s="14"/>
      <c r="L956" s="15"/>
      <c r="M956">
        <f t="shared" si="204"/>
        <v>0</v>
      </c>
      <c r="N956"/>
      <c r="O956" s="1"/>
      <c r="P956" s="2"/>
    </row>
    <row r="957" spans="1:16">
      <c r="A957" s="13"/>
      <c r="B957" s="72" t="str">
        <f t="shared" si="199"/>
        <v/>
      </c>
      <c r="C957" s="69" t="str">
        <f t="shared" si="205"/>
        <v/>
      </c>
      <c r="D957" s="73" t="str">
        <f t="shared" si="200"/>
        <v/>
      </c>
      <c r="E957" s="73" t="str">
        <f t="shared" si="201"/>
        <v/>
      </c>
      <c r="F957" s="73" t="str">
        <f t="shared" si="201"/>
        <v/>
      </c>
      <c r="G957" s="73" t="str">
        <f t="shared" si="202"/>
        <v/>
      </c>
      <c r="H957" s="73" t="str">
        <f>IF(M957=0,"",1+COUNTIF(会員コール!$A$1:$A$198,M957))</f>
        <v/>
      </c>
      <c r="I957" s="74"/>
      <c r="J957" s="74" t="str">
        <f t="shared" si="203"/>
        <v/>
      </c>
      <c r="K957" s="14"/>
      <c r="L957" s="15"/>
      <c r="M957">
        <f t="shared" si="204"/>
        <v>0</v>
      </c>
      <c r="N957"/>
      <c r="O957" s="1"/>
      <c r="P957" s="2"/>
    </row>
    <row r="958" spans="1:16">
      <c r="A958" s="13"/>
      <c r="B958" s="68" t="str">
        <f t="shared" si="199"/>
        <v/>
      </c>
      <c r="C958" s="69" t="str">
        <f t="shared" si="205"/>
        <v/>
      </c>
      <c r="D958" s="70" t="str">
        <f t="shared" si="200"/>
        <v/>
      </c>
      <c r="E958" s="70" t="str">
        <f t="shared" si="201"/>
        <v/>
      </c>
      <c r="F958" s="70" t="str">
        <f t="shared" si="201"/>
        <v/>
      </c>
      <c r="G958" s="70" t="str">
        <f t="shared" si="202"/>
        <v/>
      </c>
      <c r="H958" s="70" t="str">
        <f>IF(M958=0,"",1+COUNTIF(会員コール!$A$1:$A$198,M958))</f>
        <v/>
      </c>
      <c r="I958" s="71"/>
      <c r="J958" s="71" t="str">
        <f t="shared" si="203"/>
        <v/>
      </c>
      <c r="K958" s="14"/>
      <c r="L958" s="15"/>
      <c r="M958">
        <f t="shared" si="204"/>
        <v>0</v>
      </c>
      <c r="N958"/>
      <c r="O958" s="1"/>
      <c r="P958" s="2"/>
    </row>
    <row r="959" spans="1:16">
      <c r="A959" s="13">
        <v>20</v>
      </c>
      <c r="B959" s="68" t="str">
        <f t="shared" si="199"/>
        <v/>
      </c>
      <c r="C959" s="69" t="str">
        <f t="shared" si="205"/>
        <v/>
      </c>
      <c r="D959" s="70" t="str">
        <f t="shared" si="200"/>
        <v/>
      </c>
      <c r="E959" s="70" t="str">
        <f t="shared" si="201"/>
        <v/>
      </c>
      <c r="F959" s="70" t="str">
        <f t="shared" si="201"/>
        <v/>
      </c>
      <c r="G959" s="70" t="str">
        <f t="shared" si="202"/>
        <v/>
      </c>
      <c r="H959" s="70" t="str">
        <f>IF(M959=0,"",1+COUNTIF(会員コール!$A$1:$A$198,M959))</f>
        <v/>
      </c>
      <c r="I959" s="71"/>
      <c r="J959" s="71" t="str">
        <f t="shared" si="203"/>
        <v/>
      </c>
      <c r="K959" s="14"/>
      <c r="L959" s="15"/>
      <c r="M959">
        <f t="shared" si="204"/>
        <v>0</v>
      </c>
      <c r="N959"/>
      <c r="O959" s="1"/>
      <c r="P959" s="2"/>
    </row>
    <row r="960" spans="1:16">
      <c r="A960" s="13"/>
      <c r="B960" s="68" t="str">
        <f t="shared" si="199"/>
        <v/>
      </c>
      <c r="C960" s="69" t="str">
        <f t="shared" si="205"/>
        <v/>
      </c>
      <c r="D960" s="70" t="str">
        <f t="shared" si="200"/>
        <v/>
      </c>
      <c r="E960" s="70" t="str">
        <f t="shared" si="201"/>
        <v/>
      </c>
      <c r="F960" s="70" t="str">
        <f t="shared" si="201"/>
        <v/>
      </c>
      <c r="G960" s="70" t="str">
        <f t="shared" si="202"/>
        <v/>
      </c>
      <c r="H960" s="70" t="str">
        <f>IF(M960=0,"",1+COUNTIF(会員コール!$A$1:$A$198,M960))</f>
        <v/>
      </c>
      <c r="I960" s="71"/>
      <c r="J960" s="71" t="str">
        <f t="shared" si="203"/>
        <v/>
      </c>
      <c r="K960" s="14"/>
      <c r="L960" s="15"/>
      <c r="M960">
        <f t="shared" si="204"/>
        <v>0</v>
      </c>
      <c r="N960"/>
      <c r="O960" s="1"/>
      <c r="P960" s="2"/>
    </row>
    <row r="961" spans="1:16">
      <c r="A961" s="13"/>
      <c r="B961" s="68" t="str">
        <f t="shared" si="199"/>
        <v/>
      </c>
      <c r="C961" s="69" t="str">
        <f t="shared" si="205"/>
        <v/>
      </c>
      <c r="D961" s="70" t="str">
        <f t="shared" si="200"/>
        <v/>
      </c>
      <c r="E961" s="70" t="str">
        <f t="shared" si="201"/>
        <v/>
      </c>
      <c r="F961" s="70" t="str">
        <f t="shared" si="201"/>
        <v/>
      </c>
      <c r="G961" s="70" t="str">
        <f t="shared" si="202"/>
        <v/>
      </c>
      <c r="H961" s="70" t="str">
        <f>IF(M961=0,"",1+COUNTIF(会員コール!$A$1:$A$198,M961))</f>
        <v/>
      </c>
      <c r="I961" s="71"/>
      <c r="J961" s="71" t="str">
        <f t="shared" si="203"/>
        <v/>
      </c>
      <c r="K961" s="14"/>
      <c r="L961" s="15"/>
      <c r="M961">
        <f t="shared" si="204"/>
        <v>0</v>
      </c>
      <c r="N961"/>
      <c r="O961" s="1"/>
      <c r="P961" s="2"/>
    </row>
    <row r="962" spans="1:16">
      <c r="A962" s="13"/>
      <c r="B962" s="68" t="str">
        <f t="shared" si="199"/>
        <v/>
      </c>
      <c r="C962" s="69" t="str">
        <f t="shared" si="205"/>
        <v/>
      </c>
      <c r="D962" s="70" t="str">
        <f t="shared" si="200"/>
        <v/>
      </c>
      <c r="E962" s="70" t="str">
        <f t="shared" si="201"/>
        <v/>
      </c>
      <c r="F962" s="70" t="str">
        <f t="shared" si="201"/>
        <v/>
      </c>
      <c r="G962" s="70" t="str">
        <f t="shared" si="202"/>
        <v/>
      </c>
      <c r="H962" s="70" t="str">
        <f>IF(M962=0,"",1+COUNTIF(会員コール!$A$1:$A$198,M962))</f>
        <v/>
      </c>
      <c r="I962" s="71"/>
      <c r="J962" s="71" t="str">
        <f t="shared" si="203"/>
        <v/>
      </c>
      <c r="K962" s="14"/>
      <c r="L962" s="15"/>
      <c r="M962">
        <f t="shared" si="204"/>
        <v>0</v>
      </c>
      <c r="N962"/>
      <c r="O962" s="1"/>
      <c r="P962" s="2"/>
    </row>
    <row r="963" spans="1:16">
      <c r="A963" s="13"/>
      <c r="B963" s="68" t="str">
        <f t="shared" si="199"/>
        <v/>
      </c>
      <c r="C963" s="69" t="str">
        <f t="shared" si="205"/>
        <v/>
      </c>
      <c r="D963" s="70" t="str">
        <f t="shared" si="200"/>
        <v/>
      </c>
      <c r="E963" s="70" t="str">
        <f t="shared" si="201"/>
        <v/>
      </c>
      <c r="F963" s="70" t="str">
        <f t="shared" si="201"/>
        <v/>
      </c>
      <c r="G963" s="70" t="str">
        <f t="shared" si="202"/>
        <v/>
      </c>
      <c r="H963" s="70" t="str">
        <f>IF(M963=0,"",1+COUNTIF(会員コール!$A$1:$A$198,M963))</f>
        <v/>
      </c>
      <c r="I963" s="71"/>
      <c r="J963" s="71" t="str">
        <f t="shared" si="203"/>
        <v/>
      </c>
      <c r="K963" s="14"/>
      <c r="L963" s="15"/>
      <c r="M963">
        <f t="shared" si="204"/>
        <v>0</v>
      </c>
      <c r="N963"/>
      <c r="O963" s="1"/>
      <c r="P963" s="2"/>
    </row>
    <row r="964" spans="1:16">
      <c r="A964" s="13">
        <v>25</v>
      </c>
      <c r="B964" s="68" t="str">
        <f t="shared" si="199"/>
        <v/>
      </c>
      <c r="C964" s="69" t="str">
        <f t="shared" si="205"/>
        <v/>
      </c>
      <c r="D964" s="70" t="str">
        <f t="shared" si="200"/>
        <v/>
      </c>
      <c r="E964" s="70" t="str">
        <f t="shared" si="201"/>
        <v/>
      </c>
      <c r="F964" s="70" t="str">
        <f t="shared" si="201"/>
        <v/>
      </c>
      <c r="G964" s="70" t="str">
        <f t="shared" si="202"/>
        <v/>
      </c>
      <c r="H964" s="70" t="str">
        <f>IF(M964=0,"",1+COUNTIF(会員コール!$A$1:$A$198,M964))</f>
        <v/>
      </c>
      <c r="I964" s="71"/>
      <c r="J964" s="71" t="str">
        <f t="shared" si="203"/>
        <v/>
      </c>
      <c r="K964" s="14"/>
      <c r="L964" s="15"/>
      <c r="M964">
        <f t="shared" si="204"/>
        <v>0</v>
      </c>
      <c r="N964"/>
      <c r="O964" s="1"/>
      <c r="P964" s="2"/>
    </row>
    <row r="965" spans="1:16">
      <c r="A965" s="13"/>
      <c r="B965" s="72" t="str">
        <f t="shared" si="199"/>
        <v/>
      </c>
      <c r="C965" s="69" t="str">
        <f t="shared" si="205"/>
        <v/>
      </c>
      <c r="D965" s="73" t="str">
        <f t="shared" si="200"/>
        <v/>
      </c>
      <c r="E965" s="73" t="str">
        <f t="shared" si="201"/>
        <v/>
      </c>
      <c r="F965" s="73" t="str">
        <f t="shared" si="201"/>
        <v/>
      </c>
      <c r="G965" s="73" t="str">
        <f t="shared" si="202"/>
        <v/>
      </c>
      <c r="H965" s="73" t="str">
        <f>IF(M965=0,"",1+COUNTIF(会員コール!$A$1:$A$198,M965))</f>
        <v/>
      </c>
      <c r="I965" s="74"/>
      <c r="J965" s="74" t="str">
        <f t="shared" si="203"/>
        <v/>
      </c>
      <c r="K965" s="14"/>
      <c r="L965" s="15"/>
      <c r="M965">
        <f t="shared" si="204"/>
        <v>0</v>
      </c>
      <c r="N965"/>
      <c r="O965" s="1"/>
      <c r="P965" s="2"/>
    </row>
    <row r="966" spans="1:16">
      <c r="A966" s="13"/>
      <c r="B966" s="68" t="str">
        <f t="shared" si="199"/>
        <v/>
      </c>
      <c r="C966" s="69" t="str">
        <f t="shared" si="205"/>
        <v/>
      </c>
      <c r="D966" s="70" t="str">
        <f t="shared" si="200"/>
        <v/>
      </c>
      <c r="E966" s="70" t="str">
        <f t="shared" si="201"/>
        <v/>
      </c>
      <c r="F966" s="70" t="str">
        <f t="shared" si="201"/>
        <v/>
      </c>
      <c r="G966" s="70" t="str">
        <f t="shared" si="202"/>
        <v/>
      </c>
      <c r="H966" s="70" t="str">
        <f>IF(M966=0,"",1+COUNTIF(会員コール!$A$1:$A$198,M966))</f>
        <v/>
      </c>
      <c r="I966" s="71"/>
      <c r="J966" s="71" t="str">
        <f t="shared" si="203"/>
        <v/>
      </c>
      <c r="K966" s="14"/>
      <c r="L966" s="15"/>
      <c r="M966">
        <f t="shared" si="204"/>
        <v>0</v>
      </c>
      <c r="N966"/>
      <c r="O966" s="1"/>
      <c r="P966" s="2"/>
    </row>
    <row r="967" spans="1:16">
      <c r="A967" s="13"/>
      <c r="B967" s="72" t="str">
        <f t="shared" si="199"/>
        <v/>
      </c>
      <c r="C967" s="69" t="str">
        <f t="shared" si="205"/>
        <v/>
      </c>
      <c r="D967" s="73" t="str">
        <f t="shared" si="200"/>
        <v/>
      </c>
      <c r="E967" s="73" t="str">
        <f t="shared" si="201"/>
        <v/>
      </c>
      <c r="F967" s="73" t="str">
        <f t="shared" si="201"/>
        <v/>
      </c>
      <c r="G967" s="73" t="str">
        <f t="shared" si="202"/>
        <v/>
      </c>
      <c r="H967" s="73" t="str">
        <f>IF(M967=0,"",1+COUNTIF(会員コール!$A$1:$A$198,M967))</f>
        <v/>
      </c>
      <c r="I967" s="74"/>
      <c r="J967" s="74" t="str">
        <f t="shared" si="203"/>
        <v/>
      </c>
      <c r="K967" s="14"/>
      <c r="L967" s="15"/>
      <c r="M967">
        <f t="shared" si="204"/>
        <v>0</v>
      </c>
      <c r="N967"/>
      <c r="O967" s="1"/>
      <c r="P967" s="2"/>
    </row>
    <row r="968" spans="1:16">
      <c r="A968" s="13"/>
      <c r="B968" s="68" t="str">
        <f t="shared" si="199"/>
        <v/>
      </c>
      <c r="C968" s="69" t="str">
        <f t="shared" si="205"/>
        <v/>
      </c>
      <c r="D968" s="70" t="str">
        <f t="shared" si="200"/>
        <v/>
      </c>
      <c r="E968" s="70" t="str">
        <f t="shared" si="201"/>
        <v/>
      </c>
      <c r="F968" s="70" t="str">
        <f t="shared" si="201"/>
        <v/>
      </c>
      <c r="G968" s="70" t="str">
        <f t="shared" si="202"/>
        <v/>
      </c>
      <c r="H968" s="70" t="str">
        <f>IF(M968=0,"",1+COUNTIF(会員コール!$A$1:$A$198,M968))</f>
        <v/>
      </c>
      <c r="I968" s="71"/>
      <c r="J968" s="71" t="str">
        <f t="shared" si="203"/>
        <v/>
      </c>
      <c r="K968" s="14"/>
      <c r="L968" s="15"/>
      <c r="M968">
        <f t="shared" si="204"/>
        <v>0</v>
      </c>
      <c r="N968"/>
      <c r="O968" s="1"/>
      <c r="P968" s="2"/>
    </row>
    <row r="969" spans="1:16">
      <c r="A969" s="13">
        <v>30</v>
      </c>
      <c r="B969" s="72" t="str">
        <f t="shared" si="199"/>
        <v/>
      </c>
      <c r="C969" s="69" t="str">
        <f t="shared" si="205"/>
        <v/>
      </c>
      <c r="D969" s="73" t="str">
        <f t="shared" si="200"/>
        <v/>
      </c>
      <c r="E969" s="73" t="str">
        <f t="shared" si="201"/>
        <v/>
      </c>
      <c r="F969" s="73" t="str">
        <f t="shared" si="201"/>
        <v/>
      </c>
      <c r="G969" s="73" t="str">
        <f t="shared" si="202"/>
        <v/>
      </c>
      <c r="H969" s="73" t="str">
        <f>IF(M969=0,"",1+COUNTIF(会員コール!$A$1:$A$198,M969))</f>
        <v/>
      </c>
      <c r="I969" s="74"/>
      <c r="J969" s="74" t="str">
        <f t="shared" si="203"/>
        <v/>
      </c>
      <c r="K969" s="14"/>
      <c r="L969" s="15"/>
      <c r="M969">
        <f t="shared" si="204"/>
        <v>0</v>
      </c>
      <c r="N969"/>
      <c r="O969" s="1"/>
      <c r="P969" s="2"/>
    </row>
    <row r="970" spans="1:16">
      <c r="A970" s="13"/>
      <c r="B970" s="68" t="str">
        <f t="shared" si="199"/>
        <v/>
      </c>
      <c r="C970" s="69" t="str">
        <f t="shared" si="205"/>
        <v/>
      </c>
      <c r="D970" s="70" t="str">
        <f t="shared" si="200"/>
        <v/>
      </c>
      <c r="E970" s="70" t="str">
        <f t="shared" si="201"/>
        <v/>
      </c>
      <c r="F970" s="70" t="str">
        <f t="shared" si="201"/>
        <v/>
      </c>
      <c r="G970" s="70" t="str">
        <f t="shared" si="202"/>
        <v/>
      </c>
      <c r="H970" s="70" t="str">
        <f>IF(M970=0,"",1+COUNTIF(会員コール!$A$1:$A$198,M970))</f>
        <v/>
      </c>
      <c r="I970" s="71"/>
      <c r="J970" s="71" t="str">
        <f t="shared" si="203"/>
        <v/>
      </c>
      <c r="K970" s="14"/>
      <c r="L970" s="15"/>
      <c r="M970">
        <f t="shared" si="204"/>
        <v>0</v>
      </c>
      <c r="N970"/>
      <c r="O970" s="1"/>
      <c r="P970" s="2"/>
    </row>
    <row r="971" spans="1:16">
      <c r="A971" s="13"/>
      <c r="B971" s="72" t="str">
        <f t="shared" si="199"/>
        <v/>
      </c>
      <c r="C971" s="69" t="str">
        <f t="shared" si="205"/>
        <v/>
      </c>
      <c r="D971" s="73" t="str">
        <f t="shared" si="200"/>
        <v/>
      </c>
      <c r="E971" s="73" t="str">
        <f t="shared" si="201"/>
        <v/>
      </c>
      <c r="F971" s="73" t="str">
        <f t="shared" si="201"/>
        <v/>
      </c>
      <c r="G971" s="73" t="str">
        <f t="shared" si="202"/>
        <v/>
      </c>
      <c r="H971" s="73" t="str">
        <f>IF(M971=0,"",1+COUNTIF(会員コール!$A$1:$A$198,M971))</f>
        <v/>
      </c>
      <c r="I971" s="74"/>
      <c r="J971" s="74" t="str">
        <f t="shared" si="203"/>
        <v/>
      </c>
      <c r="K971" s="14"/>
      <c r="L971" s="15"/>
      <c r="M971">
        <f t="shared" si="204"/>
        <v>0</v>
      </c>
      <c r="N971"/>
      <c r="O971" s="1"/>
      <c r="P971" s="2"/>
    </row>
    <row r="972" spans="1:16">
      <c r="A972" s="13"/>
      <c r="B972" s="68" t="str">
        <f t="shared" si="199"/>
        <v/>
      </c>
      <c r="C972" s="69" t="str">
        <f t="shared" si="205"/>
        <v/>
      </c>
      <c r="D972" s="70" t="str">
        <f t="shared" si="200"/>
        <v/>
      </c>
      <c r="E972" s="70" t="str">
        <f t="shared" si="201"/>
        <v/>
      </c>
      <c r="F972" s="70" t="str">
        <f t="shared" si="201"/>
        <v/>
      </c>
      <c r="G972" s="70" t="str">
        <f t="shared" si="202"/>
        <v/>
      </c>
      <c r="H972" s="70" t="str">
        <f>IF(M972=0,"",1+COUNTIF(会員コール!$A$1:$A$198,M972))</f>
        <v/>
      </c>
      <c r="I972" s="71"/>
      <c r="J972" s="71" t="str">
        <f t="shared" si="203"/>
        <v/>
      </c>
      <c r="K972" s="14"/>
      <c r="L972" s="15"/>
      <c r="M972">
        <f t="shared" si="204"/>
        <v>0</v>
      </c>
      <c r="N972"/>
      <c r="O972" s="1"/>
      <c r="P972" s="2"/>
    </row>
    <row r="973" spans="1:16">
      <c r="A973" s="13"/>
      <c r="B973" s="72" t="str">
        <f t="shared" si="199"/>
        <v/>
      </c>
      <c r="C973" s="69" t="str">
        <f t="shared" si="205"/>
        <v/>
      </c>
      <c r="D973" s="73" t="str">
        <f t="shared" si="200"/>
        <v/>
      </c>
      <c r="E973" s="73" t="str">
        <f t="shared" si="201"/>
        <v/>
      </c>
      <c r="F973" s="73" t="str">
        <f t="shared" si="201"/>
        <v/>
      </c>
      <c r="G973" s="73" t="str">
        <f t="shared" si="202"/>
        <v/>
      </c>
      <c r="H973" s="73" t="str">
        <f>IF(M973=0,"",1+COUNTIF(会員コール!$A$1:$A$198,M973))</f>
        <v/>
      </c>
      <c r="I973" s="74"/>
      <c r="J973" s="74" t="str">
        <f t="shared" si="203"/>
        <v/>
      </c>
      <c r="K973" s="14"/>
      <c r="L973" s="15"/>
      <c r="M973">
        <f t="shared" si="204"/>
        <v>0</v>
      </c>
      <c r="N973"/>
      <c r="O973" s="1"/>
      <c r="P973" s="2"/>
    </row>
    <row r="974" spans="1:16">
      <c r="A974" s="13">
        <v>35</v>
      </c>
      <c r="B974" s="68" t="str">
        <f t="shared" si="199"/>
        <v/>
      </c>
      <c r="C974" s="69" t="str">
        <f t="shared" si="205"/>
        <v/>
      </c>
      <c r="D974" s="70" t="str">
        <f t="shared" si="200"/>
        <v/>
      </c>
      <c r="E974" s="70" t="str">
        <f t="shared" si="201"/>
        <v/>
      </c>
      <c r="F974" s="70" t="str">
        <f t="shared" si="201"/>
        <v/>
      </c>
      <c r="G974" s="70" t="str">
        <f t="shared" si="202"/>
        <v/>
      </c>
      <c r="H974" s="70" t="str">
        <f>IF(M974=0,"",1+COUNTIF(会員コール!$A$1:$A$198,M974))</f>
        <v/>
      </c>
      <c r="I974" s="71"/>
      <c r="J974" s="71" t="str">
        <f t="shared" si="203"/>
        <v/>
      </c>
      <c r="K974" s="14"/>
      <c r="L974" s="15"/>
      <c r="M974">
        <f t="shared" si="204"/>
        <v>0</v>
      </c>
      <c r="N974"/>
      <c r="O974" s="1"/>
      <c r="P974" s="2"/>
    </row>
    <row r="975" spans="1:16">
      <c r="A975" s="13"/>
      <c r="B975" s="72" t="str">
        <f t="shared" si="199"/>
        <v/>
      </c>
      <c r="C975" s="69" t="str">
        <f t="shared" si="205"/>
        <v/>
      </c>
      <c r="D975" s="73" t="str">
        <f t="shared" si="200"/>
        <v/>
      </c>
      <c r="E975" s="73" t="str">
        <f t="shared" si="201"/>
        <v/>
      </c>
      <c r="F975" s="73" t="str">
        <f t="shared" si="201"/>
        <v/>
      </c>
      <c r="G975" s="73" t="str">
        <f t="shared" si="202"/>
        <v/>
      </c>
      <c r="H975" s="73" t="str">
        <f>IF(M975=0,"",1+COUNTIF(会員コール!$A$1:$A$198,M975))</f>
        <v/>
      </c>
      <c r="I975" s="74"/>
      <c r="J975" s="74" t="str">
        <f t="shared" si="203"/>
        <v/>
      </c>
      <c r="K975" s="14"/>
      <c r="L975" s="15"/>
      <c r="M975">
        <f t="shared" si="204"/>
        <v>0</v>
      </c>
      <c r="N975"/>
      <c r="O975" s="1"/>
      <c r="P975" s="2"/>
    </row>
    <row r="976" spans="1:16">
      <c r="A976" s="13"/>
      <c r="B976" s="68" t="str">
        <f t="shared" si="199"/>
        <v/>
      </c>
      <c r="C976" s="69" t="str">
        <f t="shared" si="205"/>
        <v/>
      </c>
      <c r="D976" s="70" t="str">
        <f t="shared" si="200"/>
        <v/>
      </c>
      <c r="E976" s="70" t="str">
        <f t="shared" si="201"/>
        <v/>
      </c>
      <c r="F976" s="70" t="str">
        <f t="shared" si="201"/>
        <v/>
      </c>
      <c r="G976" s="70" t="str">
        <f t="shared" si="202"/>
        <v/>
      </c>
      <c r="H976" s="70" t="str">
        <f>IF(M976=0,"",1+COUNTIF(会員コール!$A$1:$A$198,M976))</f>
        <v/>
      </c>
      <c r="I976" s="71"/>
      <c r="J976" s="71" t="str">
        <f t="shared" si="203"/>
        <v/>
      </c>
      <c r="K976" s="14"/>
      <c r="L976" s="15"/>
      <c r="M976">
        <f t="shared" si="204"/>
        <v>0</v>
      </c>
      <c r="N976"/>
      <c r="O976" s="1"/>
      <c r="P976" s="2"/>
    </row>
    <row r="977" spans="1:20">
      <c r="A977" s="13"/>
      <c r="B977" s="72" t="str">
        <f t="shared" si="199"/>
        <v/>
      </c>
      <c r="C977" s="69" t="str">
        <f t="shared" si="205"/>
        <v/>
      </c>
      <c r="D977" s="73" t="str">
        <f t="shared" si="200"/>
        <v/>
      </c>
      <c r="E977" s="73" t="str">
        <f t="shared" si="201"/>
        <v/>
      </c>
      <c r="F977" s="73" t="str">
        <f t="shared" si="201"/>
        <v/>
      </c>
      <c r="G977" s="73" t="str">
        <f t="shared" si="202"/>
        <v/>
      </c>
      <c r="H977" s="73" t="str">
        <f>IF(M977=0,"",1+COUNTIF(会員コール!$A$1:$A$198,M977))</f>
        <v/>
      </c>
      <c r="I977" s="74"/>
      <c r="J977" s="74" t="str">
        <f t="shared" si="203"/>
        <v/>
      </c>
      <c r="K977" s="14"/>
      <c r="L977" s="15"/>
      <c r="M977">
        <f t="shared" si="204"/>
        <v>0</v>
      </c>
      <c r="N977"/>
      <c r="O977" s="1"/>
      <c r="P977" s="2"/>
    </row>
    <row r="978" spans="1:20">
      <c r="A978" s="13"/>
      <c r="B978" s="68" t="str">
        <f t="shared" si="199"/>
        <v/>
      </c>
      <c r="C978" s="69" t="str">
        <f t="shared" si="205"/>
        <v/>
      </c>
      <c r="D978" s="70" t="str">
        <f t="shared" si="200"/>
        <v/>
      </c>
      <c r="E978" s="70" t="str">
        <f t="shared" si="201"/>
        <v/>
      </c>
      <c r="F978" s="70" t="str">
        <f t="shared" si="201"/>
        <v/>
      </c>
      <c r="G978" s="70" t="str">
        <f t="shared" si="202"/>
        <v/>
      </c>
      <c r="H978" s="70" t="str">
        <f>IF(M978=0,"",1+COUNTIF(会員コール!$A$1:$A$198,M978))</f>
        <v/>
      </c>
      <c r="I978" s="71"/>
      <c r="J978" s="71" t="str">
        <f t="shared" si="203"/>
        <v/>
      </c>
      <c r="K978" s="14"/>
      <c r="L978" s="15"/>
      <c r="M978">
        <f t="shared" si="204"/>
        <v>0</v>
      </c>
      <c r="N978"/>
      <c r="O978" s="1"/>
      <c r="P978" s="2"/>
    </row>
    <row r="979" spans="1:20">
      <c r="A979" s="13">
        <v>40</v>
      </c>
      <c r="B979" s="72" t="str">
        <f t="shared" si="199"/>
        <v/>
      </c>
      <c r="C979" s="69" t="str">
        <f t="shared" si="205"/>
        <v/>
      </c>
      <c r="D979" s="73" t="str">
        <f t="shared" si="200"/>
        <v/>
      </c>
      <c r="E979" s="73" t="str">
        <f t="shared" si="201"/>
        <v/>
      </c>
      <c r="F979" s="73" t="str">
        <f t="shared" si="201"/>
        <v/>
      </c>
      <c r="G979" s="73" t="str">
        <f t="shared" si="202"/>
        <v/>
      </c>
      <c r="H979" s="73" t="str">
        <f>IF(M979=0,"",1+COUNTIF(会員コール!$A$1:$A$198,M979))</f>
        <v/>
      </c>
      <c r="I979" s="74"/>
      <c r="J979" s="74" t="str">
        <f t="shared" si="203"/>
        <v/>
      </c>
      <c r="K979" s="14"/>
      <c r="L979" s="15"/>
      <c r="M979">
        <f t="shared" si="204"/>
        <v>0</v>
      </c>
      <c r="N979"/>
      <c r="O979" s="1"/>
      <c r="P979" s="2"/>
    </row>
    <row r="980" spans="1:20">
      <c r="A980" s="13"/>
      <c r="B980" s="68" t="str">
        <f t="shared" si="199"/>
        <v/>
      </c>
      <c r="C980" s="69" t="str">
        <f t="shared" si="205"/>
        <v/>
      </c>
      <c r="D980" s="70" t="str">
        <f t="shared" si="200"/>
        <v/>
      </c>
      <c r="E980" s="70" t="str">
        <f t="shared" si="201"/>
        <v/>
      </c>
      <c r="F980" s="70" t="str">
        <f t="shared" si="201"/>
        <v/>
      </c>
      <c r="G980" s="70" t="str">
        <f t="shared" si="202"/>
        <v/>
      </c>
      <c r="H980" s="70" t="str">
        <f>IF(M980=0,"",1+COUNTIF(会員コール!$A$1:$A$198,M980))</f>
        <v/>
      </c>
      <c r="I980" s="71"/>
      <c r="J980" s="71" t="str">
        <f t="shared" si="203"/>
        <v/>
      </c>
      <c r="K980" s="14"/>
      <c r="L980" s="15"/>
      <c r="M980">
        <f t="shared" si="204"/>
        <v>0</v>
      </c>
      <c r="N980"/>
      <c r="O980" s="1"/>
      <c r="P980" s="2"/>
    </row>
    <row r="981" spans="1:20">
      <c r="A981" s="13"/>
      <c r="B981" s="68" t="str">
        <f t="shared" si="199"/>
        <v/>
      </c>
      <c r="C981" s="69" t="str">
        <f t="shared" si="205"/>
        <v/>
      </c>
      <c r="D981" s="70" t="str">
        <f t="shared" si="200"/>
        <v/>
      </c>
      <c r="E981" s="70" t="str">
        <f t="shared" si="201"/>
        <v/>
      </c>
      <c r="F981" s="70" t="str">
        <f t="shared" si="201"/>
        <v/>
      </c>
      <c r="G981" s="70" t="str">
        <f t="shared" si="202"/>
        <v/>
      </c>
      <c r="H981" s="70" t="str">
        <f>IF(M981=0,"",1+COUNTIF(会員コール!$A$1:$A$198,M981))</f>
        <v/>
      </c>
      <c r="I981" s="71"/>
      <c r="J981" s="71" t="str">
        <f t="shared" si="203"/>
        <v/>
      </c>
      <c r="K981" s="14"/>
      <c r="L981" s="15"/>
      <c r="M981">
        <f t="shared" si="204"/>
        <v>0</v>
      </c>
      <c r="N981"/>
      <c r="O981" s="1"/>
      <c r="P981" s="2"/>
    </row>
    <row r="982" spans="1:20">
      <c r="A982" s="13"/>
      <c r="B982" s="72" t="str">
        <f t="shared" si="199"/>
        <v/>
      </c>
      <c r="C982" s="69" t="str">
        <f t="shared" si="205"/>
        <v/>
      </c>
      <c r="D982" s="73" t="str">
        <f t="shared" si="200"/>
        <v/>
      </c>
      <c r="E982" s="73" t="str">
        <f t="shared" si="201"/>
        <v/>
      </c>
      <c r="F982" s="73" t="str">
        <f t="shared" si="201"/>
        <v/>
      </c>
      <c r="G982" s="73" t="str">
        <f t="shared" si="202"/>
        <v/>
      </c>
      <c r="H982" s="73" t="str">
        <f>IF(M982=0,"",1+COUNTIF(会員コール!$A$1:$A$198,M982))</f>
        <v/>
      </c>
      <c r="I982" s="74"/>
      <c r="J982" s="74" t="str">
        <f t="shared" si="203"/>
        <v/>
      </c>
      <c r="K982" s="14"/>
      <c r="L982" s="15"/>
      <c r="M982">
        <f t="shared" si="204"/>
        <v>0</v>
      </c>
      <c r="N982"/>
      <c r="O982" s="1"/>
      <c r="P982" s="2"/>
    </row>
    <row r="983" spans="1:20">
      <c r="A983" s="13"/>
      <c r="B983" s="68" t="str">
        <f t="shared" si="199"/>
        <v/>
      </c>
      <c r="C983" s="69" t="str">
        <f t="shared" si="205"/>
        <v/>
      </c>
      <c r="D983" s="70" t="str">
        <f t="shared" si="200"/>
        <v/>
      </c>
      <c r="E983" s="70" t="str">
        <f t="shared" si="201"/>
        <v/>
      </c>
      <c r="F983" s="70" t="str">
        <f t="shared" si="201"/>
        <v/>
      </c>
      <c r="G983" s="70" t="str">
        <f t="shared" si="202"/>
        <v/>
      </c>
      <c r="H983" s="70" t="str">
        <f>IF(M983=0,"",1+COUNTIF(会員コール!$A$1:$A$198,M983))</f>
        <v/>
      </c>
      <c r="I983" s="71"/>
      <c r="J983" s="71" t="str">
        <f t="shared" si="203"/>
        <v/>
      </c>
      <c r="K983" s="14"/>
      <c r="L983" s="15"/>
      <c r="M983">
        <f t="shared" si="204"/>
        <v>0</v>
      </c>
      <c r="N983"/>
      <c r="O983" s="1"/>
      <c r="P983" s="2"/>
    </row>
    <row r="984" spans="1:20">
      <c r="A984" s="13">
        <v>45</v>
      </c>
      <c r="B984" s="72" t="str">
        <f t="shared" si="199"/>
        <v/>
      </c>
      <c r="C984" s="69" t="str">
        <f t="shared" si="205"/>
        <v/>
      </c>
      <c r="D984" s="73" t="str">
        <f t="shared" si="200"/>
        <v/>
      </c>
      <c r="E984" s="73" t="str">
        <f t="shared" si="201"/>
        <v/>
      </c>
      <c r="F984" s="73" t="str">
        <f t="shared" si="201"/>
        <v/>
      </c>
      <c r="G984" s="73" t="str">
        <f t="shared" si="202"/>
        <v/>
      </c>
      <c r="H984" s="73" t="str">
        <f>IF(M984=0,"",1+COUNTIF(会員コール!$A$1:$A$198,M984))</f>
        <v/>
      </c>
      <c r="I984" s="74"/>
      <c r="J984" s="74" t="str">
        <f t="shared" si="203"/>
        <v/>
      </c>
      <c r="K984" s="14"/>
      <c r="L984" s="15"/>
      <c r="M984">
        <f t="shared" si="204"/>
        <v>0</v>
      </c>
      <c r="N984"/>
      <c r="O984" s="1"/>
      <c r="P984" s="2"/>
    </row>
    <row r="985" spans="1:20">
      <c r="A985" s="13"/>
      <c r="B985" s="68" t="str">
        <f t="shared" si="199"/>
        <v/>
      </c>
      <c r="C985" s="69" t="str">
        <f t="shared" si="205"/>
        <v/>
      </c>
      <c r="D985" s="70" t="str">
        <f t="shared" si="200"/>
        <v/>
      </c>
      <c r="E985" s="70" t="str">
        <f t="shared" si="201"/>
        <v/>
      </c>
      <c r="F985" s="70" t="str">
        <f t="shared" si="201"/>
        <v/>
      </c>
      <c r="G985" s="70" t="str">
        <f t="shared" si="202"/>
        <v/>
      </c>
      <c r="H985" s="70" t="str">
        <f>IF(M985=0,"",1+COUNTIF(会員コール!$A$1:$A$198,M985))</f>
        <v/>
      </c>
      <c r="I985" s="71"/>
      <c r="J985" s="71" t="str">
        <f t="shared" si="203"/>
        <v/>
      </c>
      <c r="K985" s="14"/>
      <c r="L985" s="15"/>
      <c r="M985">
        <f t="shared" si="204"/>
        <v>0</v>
      </c>
      <c r="N985"/>
      <c r="O985" s="1"/>
      <c r="P985" s="2"/>
    </row>
    <row r="986" spans="1:20">
      <c r="A986" s="13"/>
      <c r="B986" s="72" t="str">
        <f t="shared" si="199"/>
        <v/>
      </c>
      <c r="C986" s="69" t="str">
        <f t="shared" si="205"/>
        <v/>
      </c>
      <c r="D986" s="73" t="str">
        <f t="shared" si="200"/>
        <v/>
      </c>
      <c r="E986" s="73" t="str">
        <f t="shared" si="201"/>
        <v/>
      </c>
      <c r="F986" s="73" t="str">
        <f t="shared" si="201"/>
        <v/>
      </c>
      <c r="G986" s="73" t="str">
        <f t="shared" si="202"/>
        <v/>
      </c>
      <c r="H986" s="73" t="str">
        <f>IF(M986=0,"",1+COUNTIF(会員コール!$A$1:$A$198,M986))</f>
        <v/>
      </c>
      <c r="I986" s="74"/>
      <c r="J986" s="74" t="str">
        <f t="shared" si="203"/>
        <v/>
      </c>
      <c r="K986" s="14"/>
      <c r="L986" s="15"/>
      <c r="M986">
        <f t="shared" si="204"/>
        <v>0</v>
      </c>
      <c r="N986"/>
      <c r="O986" s="1"/>
      <c r="P986" s="2"/>
    </row>
    <row r="987" spans="1:20">
      <c r="A987" s="13"/>
      <c r="B987" s="68" t="str">
        <f t="shared" si="199"/>
        <v/>
      </c>
      <c r="C987" s="69" t="str">
        <f t="shared" si="205"/>
        <v/>
      </c>
      <c r="D987" s="70" t="str">
        <f t="shared" si="200"/>
        <v/>
      </c>
      <c r="E987" s="70" t="str">
        <f t="shared" si="201"/>
        <v/>
      </c>
      <c r="F987" s="70" t="str">
        <f t="shared" si="201"/>
        <v/>
      </c>
      <c r="G987" s="70" t="str">
        <f t="shared" si="202"/>
        <v/>
      </c>
      <c r="H987" s="70" t="str">
        <f>IF(M987=0,"",1+COUNTIF(会員コール!$A$1:$A$198,M987))</f>
        <v/>
      </c>
      <c r="I987" s="71"/>
      <c r="J987" s="71" t="str">
        <f t="shared" si="203"/>
        <v/>
      </c>
      <c r="K987" s="14"/>
      <c r="L987" s="15"/>
      <c r="M987">
        <f t="shared" si="204"/>
        <v>0</v>
      </c>
      <c r="N987"/>
      <c r="O987" s="1"/>
      <c r="P987" s="2"/>
    </row>
    <row r="988" spans="1:20">
      <c r="A988" s="13"/>
      <c r="B988" s="68" t="str">
        <f t="shared" si="199"/>
        <v/>
      </c>
      <c r="C988" s="69" t="str">
        <f t="shared" si="205"/>
        <v/>
      </c>
      <c r="D988" s="70" t="str">
        <f t="shared" si="200"/>
        <v/>
      </c>
      <c r="E988" s="70" t="str">
        <f t="shared" si="201"/>
        <v/>
      </c>
      <c r="F988" s="70" t="str">
        <f t="shared" si="201"/>
        <v/>
      </c>
      <c r="G988" s="70" t="str">
        <f t="shared" si="202"/>
        <v/>
      </c>
      <c r="H988" s="70" t="str">
        <f>IF(M988=0,"",1+COUNTIF(会員コール!$A$1:$A$198,M988))</f>
        <v/>
      </c>
      <c r="I988" s="71"/>
      <c r="J988" s="71" t="str">
        <f t="shared" si="203"/>
        <v/>
      </c>
      <c r="K988" s="14"/>
      <c r="L988" s="15"/>
      <c r="M988">
        <f t="shared" si="204"/>
        <v>0</v>
      </c>
      <c r="N988"/>
      <c r="O988" s="1"/>
      <c r="P988" s="2"/>
    </row>
    <row r="989" spans="1:20">
      <c r="A989" s="13">
        <v>50</v>
      </c>
      <c r="B989" s="75" t="str">
        <f t="shared" si="199"/>
        <v/>
      </c>
      <c r="C989" s="76" t="str">
        <f>IF(P989="","",LEFT(P989,6))</f>
        <v/>
      </c>
      <c r="D989" s="77" t="str">
        <f t="shared" si="200"/>
        <v/>
      </c>
      <c r="E989" s="77" t="str">
        <f t="shared" si="201"/>
        <v/>
      </c>
      <c r="F989" s="77" t="str">
        <f t="shared" si="201"/>
        <v/>
      </c>
      <c r="G989" s="77" t="str">
        <f t="shared" si="202"/>
        <v/>
      </c>
      <c r="H989" s="77" t="str">
        <f>IF(M989=0,"",1+COUNTIF(会員コール!$A$1:$A$198,M989))</f>
        <v/>
      </c>
      <c r="I989" s="78"/>
      <c r="J989" s="78" t="str">
        <f t="shared" si="203"/>
        <v/>
      </c>
      <c r="K989" s="14"/>
      <c r="L989" s="15"/>
      <c r="M989">
        <f t="shared" si="204"/>
        <v>0</v>
      </c>
      <c r="N989"/>
      <c r="O989" s="1"/>
      <c r="P989" s="2"/>
    </row>
    <row r="990" spans="1:20">
      <c r="A990" s="13"/>
      <c r="B990" s="166" t="s">
        <v>7</v>
      </c>
      <c r="C990" s="167"/>
      <c r="D990" s="24">
        <f>50-COUNTBLANK(D940:D989)</f>
        <v>0</v>
      </c>
      <c r="E990" s="20"/>
      <c r="F990" s="21" t="s">
        <v>7</v>
      </c>
      <c r="G990" s="19"/>
      <c r="H990" s="25">
        <f>SUM(H940:H989)</f>
        <v>0</v>
      </c>
      <c r="I990" s="22"/>
      <c r="J990" s="22"/>
      <c r="K990" s="14"/>
      <c r="L990" s="15"/>
      <c r="N990"/>
      <c r="O990" s="1"/>
      <c r="P990" s="2"/>
    </row>
    <row r="991" spans="1:20" ht="14.25">
      <c r="A991" s="8"/>
      <c r="B991" s="168" t="s">
        <v>9</v>
      </c>
      <c r="C991" s="168"/>
      <c r="D991" s="168"/>
      <c r="E991" s="62" t="s">
        <v>135</v>
      </c>
      <c r="F991" s="50">
        <f>基本データ入力!$B$6</f>
        <v>2016</v>
      </c>
      <c r="G991" s="169" t="str">
        <f>基本データ入力!$B$4</f>
        <v>第13回　JARL横須賀ｸﾗﾌﾞﾏﾗｿﾝｺﾝﾃｽﾄ</v>
      </c>
      <c r="H991" s="169"/>
      <c r="I991" s="169"/>
      <c r="J991" s="169"/>
      <c r="K991" s="10"/>
      <c r="L991" s="8"/>
      <c r="M991" s="8"/>
      <c r="N991" s="9"/>
      <c r="O991" s="8"/>
      <c r="P991" s="8"/>
      <c r="Q991" s="8"/>
      <c r="R991" s="8"/>
      <c r="S991" s="8"/>
      <c r="T991" s="8"/>
    </row>
    <row r="992" spans="1:20">
      <c r="A992" s="8"/>
      <c r="B992" s="170" t="s">
        <v>10</v>
      </c>
      <c r="C992" s="170"/>
      <c r="D992" s="47" t="str">
        <f>基本データ入力!$B$8</f>
        <v>JA1QRZ</v>
      </c>
      <c r="E992" s="52" t="s">
        <v>136</v>
      </c>
      <c r="F992" s="47" t="s">
        <v>288</v>
      </c>
      <c r="G992" s="171" t="s">
        <v>137</v>
      </c>
      <c r="H992" s="171"/>
      <c r="I992" s="171"/>
      <c r="J992" s="53" t="s">
        <v>399</v>
      </c>
      <c r="K992" s="10"/>
      <c r="L992" s="8"/>
      <c r="M992" s="8"/>
      <c r="N992" s="9"/>
      <c r="O992" s="8"/>
      <c r="P992" s="8"/>
      <c r="Q992" s="8"/>
      <c r="R992" s="8"/>
      <c r="S992" s="8"/>
      <c r="T992" s="8"/>
    </row>
    <row r="993" spans="1:20">
      <c r="B993" s="88" t="s">
        <v>11</v>
      </c>
      <c r="C993" s="91" t="s">
        <v>411</v>
      </c>
      <c r="D993" s="88" t="s">
        <v>12</v>
      </c>
      <c r="E993" s="172" t="s">
        <v>13</v>
      </c>
      <c r="F993" s="172"/>
      <c r="G993" s="88" t="s">
        <v>14</v>
      </c>
      <c r="H993" s="17" t="s">
        <v>15</v>
      </c>
      <c r="I993" s="88" t="s">
        <v>16</v>
      </c>
      <c r="J993" s="88" t="s">
        <v>17</v>
      </c>
      <c r="L993" s="173" t="s">
        <v>134</v>
      </c>
      <c r="M993" s="174"/>
      <c r="N993" s="165" t="s">
        <v>31</v>
      </c>
      <c r="O993" s="165"/>
      <c r="P993" s="165"/>
      <c r="Q993" s="165"/>
      <c r="R993" s="165"/>
      <c r="S993" s="165"/>
      <c r="T993" s="165"/>
    </row>
    <row r="994" spans="1:20">
      <c r="B994" s="88" t="s">
        <v>8</v>
      </c>
      <c r="C994" s="91" t="s">
        <v>412</v>
      </c>
      <c r="D994" s="88" t="s">
        <v>0</v>
      </c>
      <c r="E994" s="88" t="s">
        <v>1</v>
      </c>
      <c r="F994" s="88" t="s">
        <v>2</v>
      </c>
      <c r="G994" s="88" t="s">
        <v>3</v>
      </c>
      <c r="H994" s="17" t="s">
        <v>4</v>
      </c>
      <c r="I994" s="88" t="s">
        <v>5</v>
      </c>
      <c r="J994" s="88" t="s">
        <v>6</v>
      </c>
      <c r="K994" s="4"/>
      <c r="L994" s="175"/>
      <c r="M994" s="176"/>
      <c r="N994" s="89" t="s">
        <v>33</v>
      </c>
      <c r="O994" s="89" t="s">
        <v>34</v>
      </c>
      <c r="P994" s="89" t="s">
        <v>35</v>
      </c>
      <c r="Q994" s="89" t="s">
        <v>36</v>
      </c>
      <c r="R994" s="89" t="s">
        <v>37</v>
      </c>
      <c r="S994" s="89" t="s">
        <v>38</v>
      </c>
      <c r="T994" s="89" t="s">
        <v>39</v>
      </c>
    </row>
    <row r="995" spans="1:20">
      <c r="A995" s="13">
        <v>1</v>
      </c>
      <c r="B995" s="64" t="str">
        <f t="shared" ref="B995:B1044" si="206">IF(O995="","",O995)</f>
        <v/>
      </c>
      <c r="C995" s="65" t="str">
        <f>IF(P995="","",LEFT(P995,6))</f>
        <v/>
      </c>
      <c r="D995" s="66" t="str">
        <f t="shared" ref="D995:D1044" si="207">IF(N995="","",N995)</f>
        <v/>
      </c>
      <c r="E995" s="66" t="str">
        <f t="shared" ref="E995:F1044" si="208">IF(Q995="","",Q995)</f>
        <v/>
      </c>
      <c r="F995" s="66" t="str">
        <f t="shared" si="208"/>
        <v/>
      </c>
      <c r="G995" s="66" t="str">
        <f t="shared" ref="G995:G1044" si="209">IF(H995="","",IF(H995=1,"","M"))</f>
        <v/>
      </c>
      <c r="H995" s="66" t="str">
        <f>IF(M995=0,"",1+COUNTIF(会員コール!$A$1:$A$198,M995))</f>
        <v/>
      </c>
      <c r="I995" s="67"/>
      <c r="J995" s="67" t="str">
        <f t="shared" ref="J995:J1044" si="210">IF(T995="","",T995)</f>
        <v/>
      </c>
      <c r="K995" s="14"/>
      <c r="L995" s="49"/>
      <c r="M995">
        <f t="shared" ref="M995:M1044" si="211">IF(MID(N995,6,1)="/",LEFT(N995,5),IF(MID(N995,7,1)="/",LEFT(N995,6),N995))</f>
        <v>0</v>
      </c>
      <c r="N995"/>
      <c r="O995" s="1"/>
      <c r="P995" s="2"/>
    </row>
    <row r="996" spans="1:20">
      <c r="A996" s="13"/>
      <c r="B996" s="68" t="str">
        <f t="shared" si="206"/>
        <v/>
      </c>
      <c r="C996" s="69" t="str">
        <f>IF(P996="","",LEFT(P996,6))</f>
        <v/>
      </c>
      <c r="D996" s="70" t="str">
        <f t="shared" si="207"/>
        <v/>
      </c>
      <c r="E996" s="70" t="str">
        <f t="shared" si="208"/>
        <v/>
      </c>
      <c r="F996" s="70" t="str">
        <f t="shared" si="208"/>
        <v/>
      </c>
      <c r="G996" s="70" t="str">
        <f t="shared" si="209"/>
        <v/>
      </c>
      <c r="H996" s="70" t="str">
        <f>IF(M996=0,"",1+COUNTIF(会員コール!$A$1:$A$198,M996))</f>
        <v/>
      </c>
      <c r="I996" s="71"/>
      <c r="J996" s="71" t="str">
        <f t="shared" si="210"/>
        <v/>
      </c>
      <c r="K996" s="14"/>
      <c r="L996" s="49"/>
      <c r="M996">
        <f t="shared" si="211"/>
        <v>0</v>
      </c>
      <c r="N996"/>
      <c r="O996" s="1"/>
      <c r="P996" s="2"/>
    </row>
    <row r="997" spans="1:20">
      <c r="A997" s="13"/>
      <c r="B997" s="68" t="str">
        <f t="shared" si="206"/>
        <v/>
      </c>
      <c r="C997" s="69" t="str">
        <f t="shared" ref="C997:C1043" si="212">IF(P997="","",LEFT(P997,6))</f>
        <v/>
      </c>
      <c r="D997" s="70" t="str">
        <f t="shared" si="207"/>
        <v/>
      </c>
      <c r="E997" s="70" t="str">
        <f t="shared" si="208"/>
        <v/>
      </c>
      <c r="F997" s="70" t="str">
        <f t="shared" si="208"/>
        <v/>
      </c>
      <c r="G997" s="70" t="str">
        <f t="shared" si="209"/>
        <v/>
      </c>
      <c r="H997" s="70" t="str">
        <f>IF(M997=0,"",1+COUNTIF(会員コール!$A$1:$A$198,M997))</f>
        <v/>
      </c>
      <c r="I997" s="71"/>
      <c r="J997" s="71" t="str">
        <f t="shared" si="210"/>
        <v/>
      </c>
      <c r="K997" s="14"/>
      <c r="L997" s="49"/>
      <c r="M997">
        <f t="shared" si="211"/>
        <v>0</v>
      </c>
      <c r="N997"/>
      <c r="O997" s="1"/>
      <c r="P997" s="2"/>
    </row>
    <row r="998" spans="1:20">
      <c r="A998" s="13"/>
      <c r="B998" s="68" t="str">
        <f t="shared" si="206"/>
        <v/>
      </c>
      <c r="C998" s="69" t="str">
        <f t="shared" si="212"/>
        <v/>
      </c>
      <c r="D998" s="70" t="str">
        <f t="shared" si="207"/>
        <v/>
      </c>
      <c r="E998" s="70" t="str">
        <f t="shared" si="208"/>
        <v/>
      </c>
      <c r="F998" s="70" t="str">
        <f t="shared" si="208"/>
        <v/>
      </c>
      <c r="G998" s="70" t="str">
        <f t="shared" si="209"/>
        <v/>
      </c>
      <c r="H998" s="70" t="str">
        <f>IF(M998=0,"",1+COUNTIF(会員コール!$A$1:$A$198,M998))</f>
        <v/>
      </c>
      <c r="I998" s="71"/>
      <c r="J998" s="71" t="str">
        <f t="shared" si="210"/>
        <v/>
      </c>
      <c r="K998" s="14"/>
      <c r="L998" s="49"/>
      <c r="M998">
        <f t="shared" si="211"/>
        <v>0</v>
      </c>
      <c r="N998"/>
      <c r="O998" s="1"/>
      <c r="P998" s="2"/>
    </row>
    <row r="999" spans="1:20">
      <c r="A999" s="13">
        <v>5</v>
      </c>
      <c r="B999" s="68" t="str">
        <f t="shared" si="206"/>
        <v/>
      </c>
      <c r="C999" s="69" t="str">
        <f t="shared" si="212"/>
        <v/>
      </c>
      <c r="D999" s="70" t="str">
        <f t="shared" si="207"/>
        <v/>
      </c>
      <c r="E999" s="70" t="str">
        <f t="shared" si="208"/>
        <v/>
      </c>
      <c r="F999" s="70" t="str">
        <f t="shared" si="208"/>
        <v/>
      </c>
      <c r="G999" s="70" t="str">
        <f t="shared" si="209"/>
        <v/>
      </c>
      <c r="H999" s="70" t="str">
        <f>IF(M999=0,"",1+COUNTIF(会員コール!$A$1:$A$198,M999))</f>
        <v/>
      </c>
      <c r="I999" s="71"/>
      <c r="J999" s="71" t="str">
        <f t="shared" si="210"/>
        <v/>
      </c>
      <c r="K999" s="14"/>
      <c r="L999" s="49"/>
      <c r="M999">
        <f t="shared" si="211"/>
        <v>0</v>
      </c>
      <c r="N999"/>
      <c r="O999" s="1"/>
      <c r="P999" s="2"/>
    </row>
    <row r="1000" spans="1:20">
      <c r="A1000" s="13"/>
      <c r="B1000" s="68" t="str">
        <f t="shared" si="206"/>
        <v/>
      </c>
      <c r="C1000" s="69" t="str">
        <f t="shared" si="212"/>
        <v/>
      </c>
      <c r="D1000" s="70" t="str">
        <f t="shared" si="207"/>
        <v/>
      </c>
      <c r="E1000" s="70" t="str">
        <f t="shared" si="208"/>
        <v/>
      </c>
      <c r="F1000" s="70" t="str">
        <f t="shared" si="208"/>
        <v/>
      </c>
      <c r="G1000" s="70" t="str">
        <f t="shared" si="209"/>
        <v/>
      </c>
      <c r="H1000" s="70" t="str">
        <f>IF(M1000=0,"",1+COUNTIF(会員コール!$A$1:$A$198,M1000))</f>
        <v/>
      </c>
      <c r="I1000" s="71"/>
      <c r="J1000" s="71" t="str">
        <f t="shared" si="210"/>
        <v/>
      </c>
      <c r="K1000" s="14"/>
      <c r="L1000" s="49"/>
      <c r="M1000">
        <f t="shared" si="211"/>
        <v>0</v>
      </c>
      <c r="N1000"/>
      <c r="O1000" s="1"/>
      <c r="P1000" s="2"/>
    </row>
    <row r="1001" spans="1:20">
      <c r="A1001" s="13"/>
      <c r="B1001" s="68" t="str">
        <f t="shared" si="206"/>
        <v/>
      </c>
      <c r="C1001" s="69" t="str">
        <f t="shared" si="212"/>
        <v/>
      </c>
      <c r="D1001" s="70" t="str">
        <f t="shared" si="207"/>
        <v/>
      </c>
      <c r="E1001" s="70" t="str">
        <f t="shared" si="208"/>
        <v/>
      </c>
      <c r="F1001" s="70" t="str">
        <f t="shared" si="208"/>
        <v/>
      </c>
      <c r="G1001" s="70" t="str">
        <f t="shared" si="209"/>
        <v/>
      </c>
      <c r="H1001" s="70" t="str">
        <f>IF(M1001=0,"",1+COUNTIF(会員コール!$A$1:$A$198,M1001))</f>
        <v/>
      </c>
      <c r="I1001" s="71"/>
      <c r="J1001" s="71" t="str">
        <f t="shared" si="210"/>
        <v/>
      </c>
      <c r="K1001" s="14"/>
      <c r="L1001" s="49"/>
      <c r="M1001">
        <f t="shared" si="211"/>
        <v>0</v>
      </c>
      <c r="N1001"/>
      <c r="O1001" s="1"/>
      <c r="P1001" s="2"/>
    </row>
    <row r="1002" spans="1:20">
      <c r="A1002" s="13"/>
      <c r="B1002" s="68" t="str">
        <f t="shared" si="206"/>
        <v/>
      </c>
      <c r="C1002" s="69" t="str">
        <f t="shared" si="212"/>
        <v/>
      </c>
      <c r="D1002" s="70" t="str">
        <f t="shared" si="207"/>
        <v/>
      </c>
      <c r="E1002" s="70" t="str">
        <f t="shared" si="208"/>
        <v/>
      </c>
      <c r="F1002" s="70" t="str">
        <f t="shared" si="208"/>
        <v/>
      </c>
      <c r="G1002" s="70" t="str">
        <f t="shared" si="209"/>
        <v/>
      </c>
      <c r="H1002" s="70" t="str">
        <f>IF(M1002=0,"",1+COUNTIF(会員コール!$A$1:$A$198,M1002))</f>
        <v/>
      </c>
      <c r="I1002" s="71"/>
      <c r="J1002" s="71" t="str">
        <f t="shared" si="210"/>
        <v/>
      </c>
      <c r="K1002" s="14"/>
      <c r="L1002" s="49"/>
      <c r="M1002">
        <f t="shared" si="211"/>
        <v>0</v>
      </c>
      <c r="N1002"/>
      <c r="O1002" s="1"/>
      <c r="P1002" s="2"/>
    </row>
    <row r="1003" spans="1:20">
      <c r="A1003" s="13"/>
      <c r="B1003" s="68" t="str">
        <f t="shared" si="206"/>
        <v/>
      </c>
      <c r="C1003" s="69" t="str">
        <f t="shared" si="212"/>
        <v/>
      </c>
      <c r="D1003" s="70" t="str">
        <f t="shared" si="207"/>
        <v/>
      </c>
      <c r="E1003" s="70" t="str">
        <f t="shared" si="208"/>
        <v/>
      </c>
      <c r="F1003" s="70" t="str">
        <f t="shared" si="208"/>
        <v/>
      </c>
      <c r="G1003" s="70" t="str">
        <f t="shared" si="209"/>
        <v/>
      </c>
      <c r="H1003" s="70" t="str">
        <f>IF(M1003=0,"",1+COUNTIF(会員コール!$A$1:$A$198,M1003))</f>
        <v/>
      </c>
      <c r="I1003" s="71"/>
      <c r="J1003" s="71" t="str">
        <f t="shared" si="210"/>
        <v/>
      </c>
      <c r="K1003" s="14"/>
      <c r="L1003" s="49"/>
      <c r="M1003">
        <f t="shared" si="211"/>
        <v>0</v>
      </c>
      <c r="N1003"/>
      <c r="O1003" s="1"/>
      <c r="P1003" s="2"/>
    </row>
    <row r="1004" spans="1:20">
      <c r="A1004" s="13">
        <v>10</v>
      </c>
      <c r="B1004" s="68" t="str">
        <f t="shared" si="206"/>
        <v/>
      </c>
      <c r="C1004" s="69" t="str">
        <f t="shared" si="212"/>
        <v/>
      </c>
      <c r="D1004" s="70" t="str">
        <f t="shared" si="207"/>
        <v/>
      </c>
      <c r="E1004" s="70" t="str">
        <f t="shared" si="208"/>
        <v/>
      </c>
      <c r="F1004" s="70" t="str">
        <f t="shared" si="208"/>
        <v/>
      </c>
      <c r="G1004" s="70" t="str">
        <f t="shared" si="209"/>
        <v/>
      </c>
      <c r="H1004" s="70" t="str">
        <f>IF(M1004=0,"",1+COUNTIF(会員コール!$A$1:$A$198,M1004))</f>
        <v/>
      </c>
      <c r="I1004" s="71"/>
      <c r="J1004" s="71" t="str">
        <f t="shared" si="210"/>
        <v/>
      </c>
      <c r="K1004" s="14"/>
      <c r="L1004" s="49"/>
      <c r="M1004">
        <f t="shared" si="211"/>
        <v>0</v>
      </c>
      <c r="N1004"/>
      <c r="O1004" s="1"/>
      <c r="P1004" s="2"/>
    </row>
    <row r="1005" spans="1:20">
      <c r="A1005" s="13"/>
      <c r="B1005" s="68" t="str">
        <f t="shared" si="206"/>
        <v/>
      </c>
      <c r="C1005" s="69" t="str">
        <f t="shared" si="212"/>
        <v/>
      </c>
      <c r="D1005" s="70" t="str">
        <f t="shared" si="207"/>
        <v/>
      </c>
      <c r="E1005" s="70" t="str">
        <f t="shared" si="208"/>
        <v/>
      </c>
      <c r="F1005" s="70" t="str">
        <f t="shared" si="208"/>
        <v/>
      </c>
      <c r="G1005" s="70" t="str">
        <f t="shared" si="209"/>
        <v/>
      </c>
      <c r="H1005" s="70" t="str">
        <f>IF(M1005=0,"",1+COUNTIF(会員コール!$A$1:$A$198,M1005))</f>
        <v/>
      </c>
      <c r="I1005" s="71"/>
      <c r="J1005" s="71" t="str">
        <f t="shared" si="210"/>
        <v/>
      </c>
      <c r="K1005" s="14"/>
      <c r="L1005" s="49"/>
      <c r="M1005">
        <f t="shared" si="211"/>
        <v>0</v>
      </c>
      <c r="N1005"/>
      <c r="O1005" s="1"/>
      <c r="P1005" s="2"/>
    </row>
    <row r="1006" spans="1:20">
      <c r="A1006" s="13"/>
      <c r="B1006" s="68" t="str">
        <f t="shared" si="206"/>
        <v/>
      </c>
      <c r="C1006" s="69" t="str">
        <f t="shared" si="212"/>
        <v/>
      </c>
      <c r="D1006" s="70" t="str">
        <f t="shared" si="207"/>
        <v/>
      </c>
      <c r="E1006" s="70" t="str">
        <f t="shared" si="208"/>
        <v/>
      </c>
      <c r="F1006" s="70" t="str">
        <f t="shared" si="208"/>
        <v/>
      </c>
      <c r="G1006" s="70" t="str">
        <f t="shared" si="209"/>
        <v/>
      </c>
      <c r="H1006" s="70" t="str">
        <f>IF(M1006=0,"",1+COUNTIF(会員コール!$A$1:$A$198,M1006))</f>
        <v/>
      </c>
      <c r="I1006" s="71"/>
      <c r="J1006" s="71" t="str">
        <f t="shared" si="210"/>
        <v/>
      </c>
      <c r="K1006" s="14"/>
      <c r="L1006" s="49"/>
      <c r="M1006">
        <f t="shared" si="211"/>
        <v>0</v>
      </c>
      <c r="N1006"/>
      <c r="O1006" s="1"/>
      <c r="P1006" s="2"/>
    </row>
    <row r="1007" spans="1:20">
      <c r="A1007" s="13"/>
      <c r="B1007" s="68" t="str">
        <f t="shared" si="206"/>
        <v/>
      </c>
      <c r="C1007" s="69" t="str">
        <f t="shared" si="212"/>
        <v/>
      </c>
      <c r="D1007" s="70" t="str">
        <f t="shared" si="207"/>
        <v/>
      </c>
      <c r="E1007" s="70" t="str">
        <f t="shared" si="208"/>
        <v/>
      </c>
      <c r="F1007" s="70" t="str">
        <f t="shared" si="208"/>
        <v/>
      </c>
      <c r="G1007" s="70" t="str">
        <f t="shared" si="209"/>
        <v/>
      </c>
      <c r="H1007" s="70" t="str">
        <f>IF(M1007=0,"",1+COUNTIF(会員コール!$A$1:$A$198,M1007))</f>
        <v/>
      </c>
      <c r="I1007" s="71"/>
      <c r="J1007" s="71" t="str">
        <f t="shared" si="210"/>
        <v/>
      </c>
      <c r="K1007" s="14"/>
      <c r="L1007" s="49"/>
      <c r="M1007">
        <f t="shared" si="211"/>
        <v>0</v>
      </c>
      <c r="N1007"/>
      <c r="O1007" s="1"/>
      <c r="P1007" s="2"/>
    </row>
    <row r="1008" spans="1:20">
      <c r="A1008" s="13"/>
      <c r="B1008" s="68" t="str">
        <f t="shared" si="206"/>
        <v/>
      </c>
      <c r="C1008" s="69" t="str">
        <f t="shared" si="212"/>
        <v/>
      </c>
      <c r="D1008" s="70" t="str">
        <f t="shared" si="207"/>
        <v/>
      </c>
      <c r="E1008" s="70" t="str">
        <f t="shared" si="208"/>
        <v/>
      </c>
      <c r="F1008" s="70" t="str">
        <f t="shared" si="208"/>
        <v/>
      </c>
      <c r="G1008" s="70" t="str">
        <f t="shared" si="209"/>
        <v/>
      </c>
      <c r="H1008" s="70" t="str">
        <f>IF(M1008=0,"",1+COUNTIF(会員コール!$A$1:$A$198,M1008))</f>
        <v/>
      </c>
      <c r="I1008" s="71"/>
      <c r="J1008" s="71" t="str">
        <f t="shared" si="210"/>
        <v/>
      </c>
      <c r="K1008" s="14"/>
      <c r="L1008" s="49"/>
      <c r="M1008">
        <f t="shared" si="211"/>
        <v>0</v>
      </c>
      <c r="N1008"/>
      <c r="O1008" s="1"/>
      <c r="P1008" s="2"/>
    </row>
    <row r="1009" spans="1:16">
      <c r="A1009" s="13">
        <v>15</v>
      </c>
      <c r="B1009" s="68" t="str">
        <f t="shared" si="206"/>
        <v/>
      </c>
      <c r="C1009" s="69" t="str">
        <f t="shared" si="212"/>
        <v/>
      </c>
      <c r="D1009" s="70" t="str">
        <f t="shared" si="207"/>
        <v/>
      </c>
      <c r="E1009" s="70" t="str">
        <f t="shared" si="208"/>
        <v/>
      </c>
      <c r="F1009" s="70" t="str">
        <f t="shared" si="208"/>
        <v/>
      </c>
      <c r="G1009" s="70" t="str">
        <f t="shared" si="209"/>
        <v/>
      </c>
      <c r="H1009" s="70" t="str">
        <f>IF(M1009=0,"",1+COUNTIF(会員コール!$A$1:$A$198,M1009))</f>
        <v/>
      </c>
      <c r="I1009" s="71"/>
      <c r="J1009" s="71" t="str">
        <f t="shared" si="210"/>
        <v/>
      </c>
      <c r="K1009" s="14"/>
      <c r="L1009" s="49"/>
      <c r="M1009">
        <f t="shared" si="211"/>
        <v>0</v>
      </c>
      <c r="N1009"/>
      <c r="O1009" s="1"/>
      <c r="P1009" s="2"/>
    </row>
    <row r="1010" spans="1:16">
      <c r="A1010" s="13"/>
      <c r="B1010" s="68" t="str">
        <f t="shared" si="206"/>
        <v/>
      </c>
      <c r="C1010" s="69" t="str">
        <f t="shared" si="212"/>
        <v/>
      </c>
      <c r="D1010" s="70" t="str">
        <f t="shared" si="207"/>
        <v/>
      </c>
      <c r="E1010" s="70" t="str">
        <f t="shared" si="208"/>
        <v/>
      </c>
      <c r="F1010" s="70" t="str">
        <f t="shared" si="208"/>
        <v/>
      </c>
      <c r="G1010" s="70" t="str">
        <f t="shared" si="209"/>
        <v/>
      </c>
      <c r="H1010" s="70" t="str">
        <f>IF(M1010=0,"",1+COUNTIF(会員コール!$A$1:$A$198,M1010))</f>
        <v/>
      </c>
      <c r="I1010" s="71"/>
      <c r="J1010" s="71" t="str">
        <f t="shared" si="210"/>
        <v/>
      </c>
      <c r="K1010" s="14"/>
      <c r="L1010" s="49"/>
      <c r="M1010">
        <f t="shared" si="211"/>
        <v>0</v>
      </c>
      <c r="N1010"/>
      <c r="O1010" s="1"/>
      <c r="P1010" s="2"/>
    </row>
    <row r="1011" spans="1:16">
      <c r="A1011" s="13"/>
      <c r="B1011" s="68" t="str">
        <f t="shared" si="206"/>
        <v/>
      </c>
      <c r="C1011" s="69" t="str">
        <f t="shared" si="212"/>
        <v/>
      </c>
      <c r="D1011" s="70" t="str">
        <f t="shared" si="207"/>
        <v/>
      </c>
      <c r="E1011" s="70" t="str">
        <f t="shared" si="208"/>
        <v/>
      </c>
      <c r="F1011" s="70" t="str">
        <f t="shared" si="208"/>
        <v/>
      </c>
      <c r="G1011" s="70" t="str">
        <f t="shared" si="209"/>
        <v/>
      </c>
      <c r="H1011" s="70" t="str">
        <f>IF(M1011=0,"",1+COUNTIF(会員コール!$A$1:$A$198,M1011))</f>
        <v/>
      </c>
      <c r="I1011" s="71"/>
      <c r="J1011" s="71" t="str">
        <f t="shared" si="210"/>
        <v/>
      </c>
      <c r="K1011" s="14"/>
      <c r="L1011" s="15"/>
      <c r="M1011">
        <f t="shared" si="211"/>
        <v>0</v>
      </c>
      <c r="N1011"/>
      <c r="O1011" s="1"/>
      <c r="P1011" s="2"/>
    </row>
    <row r="1012" spans="1:16">
      <c r="A1012" s="13"/>
      <c r="B1012" s="72" t="str">
        <f t="shared" si="206"/>
        <v/>
      </c>
      <c r="C1012" s="69" t="str">
        <f t="shared" si="212"/>
        <v/>
      </c>
      <c r="D1012" s="73" t="str">
        <f t="shared" si="207"/>
        <v/>
      </c>
      <c r="E1012" s="73" t="str">
        <f t="shared" si="208"/>
        <v/>
      </c>
      <c r="F1012" s="73" t="str">
        <f t="shared" si="208"/>
        <v/>
      </c>
      <c r="G1012" s="73" t="str">
        <f t="shared" si="209"/>
        <v/>
      </c>
      <c r="H1012" s="73" t="str">
        <f>IF(M1012=0,"",1+COUNTIF(会員コール!$A$1:$A$198,M1012))</f>
        <v/>
      </c>
      <c r="I1012" s="74"/>
      <c r="J1012" s="74" t="str">
        <f t="shared" si="210"/>
        <v/>
      </c>
      <c r="K1012" s="14"/>
      <c r="L1012" s="15"/>
      <c r="M1012">
        <f t="shared" si="211"/>
        <v>0</v>
      </c>
      <c r="N1012"/>
      <c r="O1012" s="1"/>
      <c r="P1012" s="2"/>
    </row>
    <row r="1013" spans="1:16">
      <c r="A1013" s="13"/>
      <c r="B1013" s="68" t="str">
        <f t="shared" si="206"/>
        <v/>
      </c>
      <c r="C1013" s="69" t="str">
        <f t="shared" si="212"/>
        <v/>
      </c>
      <c r="D1013" s="70" t="str">
        <f t="shared" si="207"/>
        <v/>
      </c>
      <c r="E1013" s="70" t="str">
        <f t="shared" si="208"/>
        <v/>
      </c>
      <c r="F1013" s="70" t="str">
        <f t="shared" si="208"/>
        <v/>
      </c>
      <c r="G1013" s="70" t="str">
        <f t="shared" si="209"/>
        <v/>
      </c>
      <c r="H1013" s="70" t="str">
        <f>IF(M1013=0,"",1+COUNTIF(会員コール!$A$1:$A$198,M1013))</f>
        <v/>
      </c>
      <c r="I1013" s="71"/>
      <c r="J1013" s="71" t="str">
        <f t="shared" si="210"/>
        <v/>
      </c>
      <c r="K1013" s="14"/>
      <c r="L1013" s="15"/>
      <c r="M1013">
        <f t="shared" si="211"/>
        <v>0</v>
      </c>
      <c r="N1013"/>
      <c r="O1013" s="1"/>
      <c r="P1013" s="2"/>
    </row>
    <row r="1014" spans="1:16">
      <c r="A1014" s="13">
        <v>20</v>
      </c>
      <c r="B1014" s="68" t="str">
        <f t="shared" si="206"/>
        <v/>
      </c>
      <c r="C1014" s="69" t="str">
        <f t="shared" si="212"/>
        <v/>
      </c>
      <c r="D1014" s="70" t="str">
        <f t="shared" si="207"/>
        <v/>
      </c>
      <c r="E1014" s="70" t="str">
        <f t="shared" si="208"/>
        <v/>
      </c>
      <c r="F1014" s="70" t="str">
        <f t="shared" si="208"/>
        <v/>
      </c>
      <c r="G1014" s="70" t="str">
        <f t="shared" si="209"/>
        <v/>
      </c>
      <c r="H1014" s="70" t="str">
        <f>IF(M1014=0,"",1+COUNTIF(会員コール!$A$1:$A$198,M1014))</f>
        <v/>
      </c>
      <c r="I1014" s="71"/>
      <c r="J1014" s="71" t="str">
        <f t="shared" si="210"/>
        <v/>
      </c>
      <c r="K1014" s="14"/>
      <c r="L1014" s="15"/>
      <c r="M1014">
        <f t="shared" si="211"/>
        <v>0</v>
      </c>
      <c r="N1014"/>
      <c r="O1014" s="1"/>
      <c r="P1014" s="2"/>
    </row>
    <row r="1015" spans="1:16">
      <c r="A1015" s="13"/>
      <c r="B1015" s="68" t="str">
        <f t="shared" si="206"/>
        <v/>
      </c>
      <c r="C1015" s="69" t="str">
        <f t="shared" si="212"/>
        <v/>
      </c>
      <c r="D1015" s="70" t="str">
        <f t="shared" si="207"/>
        <v/>
      </c>
      <c r="E1015" s="70" t="str">
        <f t="shared" si="208"/>
        <v/>
      </c>
      <c r="F1015" s="70" t="str">
        <f t="shared" si="208"/>
        <v/>
      </c>
      <c r="G1015" s="70" t="str">
        <f t="shared" si="209"/>
        <v/>
      </c>
      <c r="H1015" s="70" t="str">
        <f>IF(M1015=0,"",1+COUNTIF(会員コール!$A$1:$A$198,M1015))</f>
        <v/>
      </c>
      <c r="I1015" s="71"/>
      <c r="J1015" s="71" t="str">
        <f t="shared" si="210"/>
        <v/>
      </c>
      <c r="K1015" s="14"/>
      <c r="L1015" s="15"/>
      <c r="M1015">
        <f t="shared" si="211"/>
        <v>0</v>
      </c>
      <c r="N1015"/>
      <c r="O1015" s="1"/>
      <c r="P1015" s="2"/>
    </row>
    <row r="1016" spans="1:16">
      <c r="A1016" s="13"/>
      <c r="B1016" s="68" t="str">
        <f t="shared" si="206"/>
        <v/>
      </c>
      <c r="C1016" s="69" t="str">
        <f t="shared" si="212"/>
        <v/>
      </c>
      <c r="D1016" s="70" t="str">
        <f t="shared" si="207"/>
        <v/>
      </c>
      <c r="E1016" s="70" t="str">
        <f t="shared" si="208"/>
        <v/>
      </c>
      <c r="F1016" s="70" t="str">
        <f t="shared" si="208"/>
        <v/>
      </c>
      <c r="G1016" s="70" t="str">
        <f t="shared" si="209"/>
        <v/>
      </c>
      <c r="H1016" s="70" t="str">
        <f>IF(M1016=0,"",1+COUNTIF(会員コール!$A$1:$A$198,M1016))</f>
        <v/>
      </c>
      <c r="I1016" s="71"/>
      <c r="J1016" s="71" t="str">
        <f t="shared" si="210"/>
        <v/>
      </c>
      <c r="K1016" s="14"/>
      <c r="L1016" s="15"/>
      <c r="M1016">
        <f t="shared" si="211"/>
        <v>0</v>
      </c>
      <c r="N1016"/>
      <c r="O1016" s="1"/>
      <c r="P1016" s="2"/>
    </row>
    <row r="1017" spans="1:16">
      <c r="A1017" s="13"/>
      <c r="B1017" s="68" t="str">
        <f t="shared" si="206"/>
        <v/>
      </c>
      <c r="C1017" s="69" t="str">
        <f t="shared" si="212"/>
        <v/>
      </c>
      <c r="D1017" s="70" t="str">
        <f t="shared" si="207"/>
        <v/>
      </c>
      <c r="E1017" s="70" t="str">
        <f t="shared" si="208"/>
        <v/>
      </c>
      <c r="F1017" s="70" t="str">
        <f t="shared" si="208"/>
        <v/>
      </c>
      <c r="G1017" s="70" t="str">
        <f t="shared" si="209"/>
        <v/>
      </c>
      <c r="H1017" s="70" t="str">
        <f>IF(M1017=0,"",1+COUNTIF(会員コール!$A$1:$A$198,M1017))</f>
        <v/>
      </c>
      <c r="I1017" s="71"/>
      <c r="J1017" s="71" t="str">
        <f t="shared" si="210"/>
        <v/>
      </c>
      <c r="K1017" s="14"/>
      <c r="L1017" s="15"/>
      <c r="M1017">
        <f t="shared" si="211"/>
        <v>0</v>
      </c>
      <c r="N1017"/>
      <c r="O1017" s="1"/>
      <c r="P1017" s="2"/>
    </row>
    <row r="1018" spans="1:16">
      <c r="A1018" s="13"/>
      <c r="B1018" s="68" t="str">
        <f t="shared" si="206"/>
        <v/>
      </c>
      <c r="C1018" s="69" t="str">
        <f t="shared" si="212"/>
        <v/>
      </c>
      <c r="D1018" s="70" t="str">
        <f t="shared" si="207"/>
        <v/>
      </c>
      <c r="E1018" s="70" t="str">
        <f t="shared" si="208"/>
        <v/>
      </c>
      <c r="F1018" s="70" t="str">
        <f t="shared" si="208"/>
        <v/>
      </c>
      <c r="G1018" s="70" t="str">
        <f t="shared" si="209"/>
        <v/>
      </c>
      <c r="H1018" s="70" t="str">
        <f>IF(M1018=0,"",1+COUNTIF(会員コール!$A$1:$A$198,M1018))</f>
        <v/>
      </c>
      <c r="I1018" s="71"/>
      <c r="J1018" s="71" t="str">
        <f t="shared" si="210"/>
        <v/>
      </c>
      <c r="K1018" s="14"/>
      <c r="L1018" s="15"/>
      <c r="M1018">
        <f t="shared" si="211"/>
        <v>0</v>
      </c>
      <c r="N1018"/>
      <c r="O1018" s="1"/>
      <c r="P1018" s="2"/>
    </row>
    <row r="1019" spans="1:16">
      <c r="A1019" s="13">
        <v>25</v>
      </c>
      <c r="B1019" s="68" t="str">
        <f t="shared" si="206"/>
        <v/>
      </c>
      <c r="C1019" s="69" t="str">
        <f t="shared" si="212"/>
        <v/>
      </c>
      <c r="D1019" s="70" t="str">
        <f t="shared" si="207"/>
        <v/>
      </c>
      <c r="E1019" s="70" t="str">
        <f t="shared" si="208"/>
        <v/>
      </c>
      <c r="F1019" s="70" t="str">
        <f t="shared" si="208"/>
        <v/>
      </c>
      <c r="G1019" s="70" t="str">
        <f t="shared" si="209"/>
        <v/>
      </c>
      <c r="H1019" s="70" t="str">
        <f>IF(M1019=0,"",1+COUNTIF(会員コール!$A$1:$A$198,M1019))</f>
        <v/>
      </c>
      <c r="I1019" s="71"/>
      <c r="J1019" s="71" t="str">
        <f t="shared" si="210"/>
        <v/>
      </c>
      <c r="K1019" s="14"/>
      <c r="L1019" s="15"/>
      <c r="M1019">
        <f t="shared" si="211"/>
        <v>0</v>
      </c>
      <c r="N1019"/>
      <c r="O1019" s="1"/>
      <c r="P1019" s="2"/>
    </row>
    <row r="1020" spans="1:16">
      <c r="A1020" s="13"/>
      <c r="B1020" s="72" t="str">
        <f t="shared" si="206"/>
        <v/>
      </c>
      <c r="C1020" s="69" t="str">
        <f t="shared" si="212"/>
        <v/>
      </c>
      <c r="D1020" s="73" t="str">
        <f t="shared" si="207"/>
        <v/>
      </c>
      <c r="E1020" s="73" t="str">
        <f t="shared" si="208"/>
        <v/>
      </c>
      <c r="F1020" s="73" t="str">
        <f t="shared" si="208"/>
        <v/>
      </c>
      <c r="G1020" s="73" t="str">
        <f t="shared" si="209"/>
        <v/>
      </c>
      <c r="H1020" s="73" t="str">
        <f>IF(M1020=0,"",1+COUNTIF(会員コール!$A$1:$A$198,M1020))</f>
        <v/>
      </c>
      <c r="I1020" s="74"/>
      <c r="J1020" s="74" t="str">
        <f t="shared" si="210"/>
        <v/>
      </c>
      <c r="K1020" s="14"/>
      <c r="L1020" s="15"/>
      <c r="M1020">
        <f t="shared" si="211"/>
        <v>0</v>
      </c>
      <c r="N1020"/>
      <c r="O1020" s="1"/>
      <c r="P1020" s="2"/>
    </row>
    <row r="1021" spans="1:16">
      <c r="A1021" s="13"/>
      <c r="B1021" s="68" t="str">
        <f t="shared" si="206"/>
        <v/>
      </c>
      <c r="C1021" s="69" t="str">
        <f t="shared" si="212"/>
        <v/>
      </c>
      <c r="D1021" s="70" t="str">
        <f t="shared" si="207"/>
        <v/>
      </c>
      <c r="E1021" s="70" t="str">
        <f t="shared" si="208"/>
        <v/>
      </c>
      <c r="F1021" s="70" t="str">
        <f t="shared" si="208"/>
        <v/>
      </c>
      <c r="G1021" s="70" t="str">
        <f t="shared" si="209"/>
        <v/>
      </c>
      <c r="H1021" s="70" t="str">
        <f>IF(M1021=0,"",1+COUNTIF(会員コール!$A$1:$A$198,M1021))</f>
        <v/>
      </c>
      <c r="I1021" s="71"/>
      <c r="J1021" s="71" t="str">
        <f t="shared" si="210"/>
        <v/>
      </c>
      <c r="K1021" s="14"/>
      <c r="L1021" s="15"/>
      <c r="M1021">
        <f t="shared" si="211"/>
        <v>0</v>
      </c>
      <c r="N1021"/>
      <c r="O1021" s="1"/>
      <c r="P1021" s="2"/>
    </row>
    <row r="1022" spans="1:16">
      <c r="A1022" s="13"/>
      <c r="B1022" s="72" t="str">
        <f t="shared" si="206"/>
        <v/>
      </c>
      <c r="C1022" s="69" t="str">
        <f t="shared" si="212"/>
        <v/>
      </c>
      <c r="D1022" s="73" t="str">
        <f t="shared" si="207"/>
        <v/>
      </c>
      <c r="E1022" s="73" t="str">
        <f t="shared" si="208"/>
        <v/>
      </c>
      <c r="F1022" s="73" t="str">
        <f t="shared" si="208"/>
        <v/>
      </c>
      <c r="G1022" s="73" t="str">
        <f t="shared" si="209"/>
        <v/>
      </c>
      <c r="H1022" s="73" t="str">
        <f>IF(M1022=0,"",1+COUNTIF(会員コール!$A$1:$A$198,M1022))</f>
        <v/>
      </c>
      <c r="I1022" s="74"/>
      <c r="J1022" s="74" t="str">
        <f t="shared" si="210"/>
        <v/>
      </c>
      <c r="K1022" s="14"/>
      <c r="L1022" s="15"/>
      <c r="M1022">
        <f t="shared" si="211"/>
        <v>0</v>
      </c>
      <c r="N1022"/>
      <c r="O1022" s="1"/>
      <c r="P1022" s="2"/>
    </row>
    <row r="1023" spans="1:16">
      <c r="A1023" s="13"/>
      <c r="B1023" s="68" t="str">
        <f t="shared" si="206"/>
        <v/>
      </c>
      <c r="C1023" s="69" t="str">
        <f t="shared" si="212"/>
        <v/>
      </c>
      <c r="D1023" s="70" t="str">
        <f t="shared" si="207"/>
        <v/>
      </c>
      <c r="E1023" s="70" t="str">
        <f t="shared" si="208"/>
        <v/>
      </c>
      <c r="F1023" s="70" t="str">
        <f t="shared" si="208"/>
        <v/>
      </c>
      <c r="G1023" s="70" t="str">
        <f t="shared" si="209"/>
        <v/>
      </c>
      <c r="H1023" s="70" t="str">
        <f>IF(M1023=0,"",1+COUNTIF(会員コール!$A$1:$A$198,M1023))</f>
        <v/>
      </c>
      <c r="I1023" s="71"/>
      <c r="J1023" s="71" t="str">
        <f t="shared" si="210"/>
        <v/>
      </c>
      <c r="K1023" s="14"/>
      <c r="L1023" s="15"/>
      <c r="M1023">
        <f t="shared" si="211"/>
        <v>0</v>
      </c>
      <c r="N1023"/>
      <c r="O1023" s="1"/>
      <c r="P1023" s="2"/>
    </row>
    <row r="1024" spans="1:16">
      <c r="A1024" s="13">
        <v>30</v>
      </c>
      <c r="B1024" s="72" t="str">
        <f t="shared" si="206"/>
        <v/>
      </c>
      <c r="C1024" s="69" t="str">
        <f t="shared" si="212"/>
        <v/>
      </c>
      <c r="D1024" s="73" t="str">
        <f t="shared" si="207"/>
        <v/>
      </c>
      <c r="E1024" s="73" t="str">
        <f t="shared" si="208"/>
        <v/>
      </c>
      <c r="F1024" s="73" t="str">
        <f t="shared" si="208"/>
        <v/>
      </c>
      <c r="G1024" s="73" t="str">
        <f t="shared" si="209"/>
        <v/>
      </c>
      <c r="H1024" s="73" t="str">
        <f>IF(M1024=0,"",1+COUNTIF(会員コール!$A$1:$A$198,M1024))</f>
        <v/>
      </c>
      <c r="I1024" s="74"/>
      <c r="J1024" s="74" t="str">
        <f t="shared" si="210"/>
        <v/>
      </c>
      <c r="K1024" s="14"/>
      <c r="L1024" s="15"/>
      <c r="M1024">
        <f t="shared" si="211"/>
        <v>0</v>
      </c>
      <c r="N1024"/>
      <c r="O1024" s="1"/>
      <c r="P1024" s="2"/>
    </row>
    <row r="1025" spans="1:16">
      <c r="A1025" s="13"/>
      <c r="B1025" s="68" t="str">
        <f t="shared" si="206"/>
        <v/>
      </c>
      <c r="C1025" s="69" t="str">
        <f t="shared" si="212"/>
        <v/>
      </c>
      <c r="D1025" s="70" t="str">
        <f t="shared" si="207"/>
        <v/>
      </c>
      <c r="E1025" s="70" t="str">
        <f t="shared" si="208"/>
        <v/>
      </c>
      <c r="F1025" s="70" t="str">
        <f t="shared" si="208"/>
        <v/>
      </c>
      <c r="G1025" s="70" t="str">
        <f t="shared" si="209"/>
        <v/>
      </c>
      <c r="H1025" s="70" t="str">
        <f>IF(M1025=0,"",1+COUNTIF(会員コール!$A$1:$A$198,M1025))</f>
        <v/>
      </c>
      <c r="I1025" s="71"/>
      <c r="J1025" s="71" t="str">
        <f t="shared" si="210"/>
        <v/>
      </c>
      <c r="K1025" s="14"/>
      <c r="L1025" s="15"/>
      <c r="M1025">
        <f t="shared" si="211"/>
        <v>0</v>
      </c>
      <c r="N1025"/>
      <c r="O1025" s="1"/>
      <c r="P1025" s="2"/>
    </row>
    <row r="1026" spans="1:16">
      <c r="A1026" s="13"/>
      <c r="B1026" s="72" t="str">
        <f t="shared" si="206"/>
        <v/>
      </c>
      <c r="C1026" s="69" t="str">
        <f t="shared" si="212"/>
        <v/>
      </c>
      <c r="D1026" s="73" t="str">
        <f t="shared" si="207"/>
        <v/>
      </c>
      <c r="E1026" s="73" t="str">
        <f t="shared" si="208"/>
        <v/>
      </c>
      <c r="F1026" s="73" t="str">
        <f t="shared" si="208"/>
        <v/>
      </c>
      <c r="G1026" s="73" t="str">
        <f t="shared" si="209"/>
        <v/>
      </c>
      <c r="H1026" s="73" t="str">
        <f>IF(M1026=0,"",1+COUNTIF(会員コール!$A$1:$A$198,M1026))</f>
        <v/>
      </c>
      <c r="I1026" s="74"/>
      <c r="J1026" s="74" t="str">
        <f t="shared" si="210"/>
        <v/>
      </c>
      <c r="K1026" s="14"/>
      <c r="L1026" s="15"/>
      <c r="M1026">
        <f t="shared" si="211"/>
        <v>0</v>
      </c>
      <c r="N1026"/>
      <c r="O1026" s="1"/>
      <c r="P1026" s="2"/>
    </row>
    <row r="1027" spans="1:16">
      <c r="A1027" s="13"/>
      <c r="B1027" s="68" t="str">
        <f t="shared" si="206"/>
        <v/>
      </c>
      <c r="C1027" s="69" t="str">
        <f t="shared" si="212"/>
        <v/>
      </c>
      <c r="D1027" s="70" t="str">
        <f t="shared" si="207"/>
        <v/>
      </c>
      <c r="E1027" s="70" t="str">
        <f t="shared" si="208"/>
        <v/>
      </c>
      <c r="F1027" s="70" t="str">
        <f t="shared" si="208"/>
        <v/>
      </c>
      <c r="G1027" s="70" t="str">
        <f t="shared" si="209"/>
        <v/>
      </c>
      <c r="H1027" s="70" t="str">
        <f>IF(M1027=0,"",1+COUNTIF(会員コール!$A$1:$A$198,M1027))</f>
        <v/>
      </c>
      <c r="I1027" s="71"/>
      <c r="J1027" s="71" t="str">
        <f t="shared" si="210"/>
        <v/>
      </c>
      <c r="K1027" s="14"/>
      <c r="L1027" s="15"/>
      <c r="M1027">
        <f t="shared" si="211"/>
        <v>0</v>
      </c>
      <c r="N1027"/>
      <c r="O1027" s="1"/>
      <c r="P1027" s="2"/>
    </row>
    <row r="1028" spans="1:16">
      <c r="A1028" s="13"/>
      <c r="B1028" s="72" t="str">
        <f t="shared" si="206"/>
        <v/>
      </c>
      <c r="C1028" s="69" t="str">
        <f t="shared" si="212"/>
        <v/>
      </c>
      <c r="D1028" s="73" t="str">
        <f t="shared" si="207"/>
        <v/>
      </c>
      <c r="E1028" s="73" t="str">
        <f t="shared" si="208"/>
        <v/>
      </c>
      <c r="F1028" s="73" t="str">
        <f t="shared" si="208"/>
        <v/>
      </c>
      <c r="G1028" s="73" t="str">
        <f t="shared" si="209"/>
        <v/>
      </c>
      <c r="H1028" s="73" t="str">
        <f>IF(M1028=0,"",1+COUNTIF(会員コール!$A$1:$A$198,M1028))</f>
        <v/>
      </c>
      <c r="I1028" s="74"/>
      <c r="J1028" s="74" t="str">
        <f t="shared" si="210"/>
        <v/>
      </c>
      <c r="K1028" s="14"/>
      <c r="L1028" s="15"/>
      <c r="M1028">
        <f t="shared" si="211"/>
        <v>0</v>
      </c>
      <c r="N1028"/>
      <c r="O1028" s="1"/>
      <c r="P1028" s="2"/>
    </row>
    <row r="1029" spans="1:16">
      <c r="A1029" s="13">
        <v>35</v>
      </c>
      <c r="B1029" s="68" t="str">
        <f t="shared" si="206"/>
        <v/>
      </c>
      <c r="C1029" s="69" t="str">
        <f t="shared" si="212"/>
        <v/>
      </c>
      <c r="D1029" s="70" t="str">
        <f t="shared" si="207"/>
        <v/>
      </c>
      <c r="E1029" s="70" t="str">
        <f t="shared" si="208"/>
        <v/>
      </c>
      <c r="F1029" s="70" t="str">
        <f t="shared" si="208"/>
        <v/>
      </c>
      <c r="G1029" s="70" t="str">
        <f t="shared" si="209"/>
        <v/>
      </c>
      <c r="H1029" s="70" t="str">
        <f>IF(M1029=0,"",1+COUNTIF(会員コール!$A$1:$A$198,M1029))</f>
        <v/>
      </c>
      <c r="I1029" s="71"/>
      <c r="J1029" s="71" t="str">
        <f t="shared" si="210"/>
        <v/>
      </c>
      <c r="K1029" s="14"/>
      <c r="L1029" s="15"/>
      <c r="M1029">
        <f t="shared" si="211"/>
        <v>0</v>
      </c>
      <c r="N1029"/>
      <c r="O1029" s="1"/>
      <c r="P1029" s="2"/>
    </row>
    <row r="1030" spans="1:16">
      <c r="A1030" s="13"/>
      <c r="B1030" s="72" t="str">
        <f t="shared" si="206"/>
        <v/>
      </c>
      <c r="C1030" s="69" t="str">
        <f t="shared" si="212"/>
        <v/>
      </c>
      <c r="D1030" s="73" t="str">
        <f t="shared" si="207"/>
        <v/>
      </c>
      <c r="E1030" s="73" t="str">
        <f t="shared" si="208"/>
        <v/>
      </c>
      <c r="F1030" s="73" t="str">
        <f t="shared" si="208"/>
        <v/>
      </c>
      <c r="G1030" s="73" t="str">
        <f t="shared" si="209"/>
        <v/>
      </c>
      <c r="H1030" s="73" t="str">
        <f>IF(M1030=0,"",1+COUNTIF(会員コール!$A$1:$A$198,M1030))</f>
        <v/>
      </c>
      <c r="I1030" s="74"/>
      <c r="J1030" s="74" t="str">
        <f t="shared" si="210"/>
        <v/>
      </c>
      <c r="K1030" s="14"/>
      <c r="L1030" s="15"/>
      <c r="M1030">
        <f t="shared" si="211"/>
        <v>0</v>
      </c>
      <c r="N1030"/>
      <c r="O1030" s="1"/>
      <c r="P1030" s="2"/>
    </row>
    <row r="1031" spans="1:16">
      <c r="A1031" s="13"/>
      <c r="B1031" s="68" t="str">
        <f t="shared" si="206"/>
        <v/>
      </c>
      <c r="C1031" s="69" t="str">
        <f t="shared" si="212"/>
        <v/>
      </c>
      <c r="D1031" s="70" t="str">
        <f t="shared" si="207"/>
        <v/>
      </c>
      <c r="E1031" s="70" t="str">
        <f t="shared" si="208"/>
        <v/>
      </c>
      <c r="F1031" s="70" t="str">
        <f t="shared" si="208"/>
        <v/>
      </c>
      <c r="G1031" s="70" t="str">
        <f t="shared" si="209"/>
        <v/>
      </c>
      <c r="H1031" s="70" t="str">
        <f>IF(M1031=0,"",1+COUNTIF(会員コール!$A$1:$A$198,M1031))</f>
        <v/>
      </c>
      <c r="I1031" s="71"/>
      <c r="J1031" s="71" t="str">
        <f t="shared" si="210"/>
        <v/>
      </c>
      <c r="K1031" s="14"/>
      <c r="L1031" s="15"/>
      <c r="M1031">
        <f t="shared" si="211"/>
        <v>0</v>
      </c>
      <c r="N1031"/>
      <c r="O1031" s="1"/>
      <c r="P1031" s="2"/>
    </row>
    <row r="1032" spans="1:16">
      <c r="A1032" s="13"/>
      <c r="B1032" s="72" t="str">
        <f t="shared" si="206"/>
        <v/>
      </c>
      <c r="C1032" s="69" t="str">
        <f t="shared" si="212"/>
        <v/>
      </c>
      <c r="D1032" s="73" t="str">
        <f t="shared" si="207"/>
        <v/>
      </c>
      <c r="E1032" s="73" t="str">
        <f t="shared" si="208"/>
        <v/>
      </c>
      <c r="F1032" s="73" t="str">
        <f t="shared" si="208"/>
        <v/>
      </c>
      <c r="G1032" s="73" t="str">
        <f t="shared" si="209"/>
        <v/>
      </c>
      <c r="H1032" s="73" t="str">
        <f>IF(M1032=0,"",1+COUNTIF(会員コール!$A$1:$A$198,M1032))</f>
        <v/>
      </c>
      <c r="I1032" s="74"/>
      <c r="J1032" s="74" t="str">
        <f t="shared" si="210"/>
        <v/>
      </c>
      <c r="K1032" s="14"/>
      <c r="L1032" s="15"/>
      <c r="M1032">
        <f t="shared" si="211"/>
        <v>0</v>
      </c>
      <c r="N1032"/>
      <c r="O1032" s="1"/>
      <c r="P1032" s="2"/>
    </row>
    <row r="1033" spans="1:16">
      <c r="A1033" s="13"/>
      <c r="B1033" s="68" t="str">
        <f t="shared" si="206"/>
        <v/>
      </c>
      <c r="C1033" s="69" t="str">
        <f t="shared" si="212"/>
        <v/>
      </c>
      <c r="D1033" s="70" t="str">
        <f t="shared" si="207"/>
        <v/>
      </c>
      <c r="E1033" s="70" t="str">
        <f t="shared" si="208"/>
        <v/>
      </c>
      <c r="F1033" s="70" t="str">
        <f t="shared" si="208"/>
        <v/>
      </c>
      <c r="G1033" s="70" t="str">
        <f t="shared" si="209"/>
        <v/>
      </c>
      <c r="H1033" s="70" t="str">
        <f>IF(M1033=0,"",1+COUNTIF(会員コール!$A$1:$A$198,M1033))</f>
        <v/>
      </c>
      <c r="I1033" s="71"/>
      <c r="J1033" s="71" t="str">
        <f t="shared" si="210"/>
        <v/>
      </c>
      <c r="K1033" s="14"/>
      <c r="L1033" s="15"/>
      <c r="M1033">
        <f t="shared" si="211"/>
        <v>0</v>
      </c>
      <c r="N1033"/>
      <c r="O1033" s="1"/>
      <c r="P1033" s="2"/>
    </row>
    <row r="1034" spans="1:16">
      <c r="A1034" s="13">
        <v>40</v>
      </c>
      <c r="B1034" s="72" t="str">
        <f t="shared" si="206"/>
        <v/>
      </c>
      <c r="C1034" s="69" t="str">
        <f t="shared" si="212"/>
        <v/>
      </c>
      <c r="D1034" s="73" t="str">
        <f t="shared" si="207"/>
        <v/>
      </c>
      <c r="E1034" s="73" t="str">
        <f t="shared" si="208"/>
        <v/>
      </c>
      <c r="F1034" s="73" t="str">
        <f t="shared" si="208"/>
        <v/>
      </c>
      <c r="G1034" s="73" t="str">
        <f t="shared" si="209"/>
        <v/>
      </c>
      <c r="H1034" s="73" t="str">
        <f>IF(M1034=0,"",1+COUNTIF(会員コール!$A$1:$A$198,M1034))</f>
        <v/>
      </c>
      <c r="I1034" s="74"/>
      <c r="J1034" s="74" t="str">
        <f t="shared" si="210"/>
        <v/>
      </c>
      <c r="K1034" s="14"/>
      <c r="L1034" s="15"/>
      <c r="M1034">
        <f t="shared" si="211"/>
        <v>0</v>
      </c>
      <c r="N1034"/>
      <c r="O1034" s="1"/>
      <c r="P1034" s="2"/>
    </row>
    <row r="1035" spans="1:16">
      <c r="A1035" s="13"/>
      <c r="B1035" s="68" t="str">
        <f t="shared" si="206"/>
        <v/>
      </c>
      <c r="C1035" s="69" t="str">
        <f t="shared" si="212"/>
        <v/>
      </c>
      <c r="D1035" s="70" t="str">
        <f t="shared" si="207"/>
        <v/>
      </c>
      <c r="E1035" s="70" t="str">
        <f t="shared" si="208"/>
        <v/>
      </c>
      <c r="F1035" s="70" t="str">
        <f t="shared" si="208"/>
        <v/>
      </c>
      <c r="G1035" s="70" t="str">
        <f t="shared" si="209"/>
        <v/>
      </c>
      <c r="H1035" s="70" t="str">
        <f>IF(M1035=0,"",1+COUNTIF(会員コール!$A$1:$A$198,M1035))</f>
        <v/>
      </c>
      <c r="I1035" s="71"/>
      <c r="J1035" s="71" t="str">
        <f t="shared" si="210"/>
        <v/>
      </c>
      <c r="K1035" s="14"/>
      <c r="L1035" s="15"/>
      <c r="M1035">
        <f t="shared" si="211"/>
        <v>0</v>
      </c>
      <c r="N1035"/>
      <c r="O1035" s="1"/>
      <c r="P1035" s="2"/>
    </row>
    <row r="1036" spans="1:16">
      <c r="A1036" s="13"/>
      <c r="B1036" s="68" t="str">
        <f t="shared" si="206"/>
        <v/>
      </c>
      <c r="C1036" s="69" t="str">
        <f t="shared" si="212"/>
        <v/>
      </c>
      <c r="D1036" s="70" t="str">
        <f t="shared" si="207"/>
        <v/>
      </c>
      <c r="E1036" s="70" t="str">
        <f t="shared" si="208"/>
        <v/>
      </c>
      <c r="F1036" s="70" t="str">
        <f t="shared" si="208"/>
        <v/>
      </c>
      <c r="G1036" s="70" t="str">
        <f t="shared" si="209"/>
        <v/>
      </c>
      <c r="H1036" s="70" t="str">
        <f>IF(M1036=0,"",1+COUNTIF(会員コール!$A$1:$A$198,M1036))</f>
        <v/>
      </c>
      <c r="I1036" s="71"/>
      <c r="J1036" s="71" t="str">
        <f t="shared" si="210"/>
        <v/>
      </c>
      <c r="K1036" s="14"/>
      <c r="L1036" s="15"/>
      <c r="M1036">
        <f t="shared" si="211"/>
        <v>0</v>
      </c>
      <c r="N1036"/>
      <c r="O1036" s="1"/>
      <c r="P1036" s="2"/>
    </row>
    <row r="1037" spans="1:16">
      <c r="A1037" s="13"/>
      <c r="B1037" s="72" t="str">
        <f t="shared" si="206"/>
        <v/>
      </c>
      <c r="C1037" s="69" t="str">
        <f t="shared" si="212"/>
        <v/>
      </c>
      <c r="D1037" s="73" t="str">
        <f t="shared" si="207"/>
        <v/>
      </c>
      <c r="E1037" s="73" t="str">
        <f t="shared" si="208"/>
        <v/>
      </c>
      <c r="F1037" s="73" t="str">
        <f t="shared" si="208"/>
        <v/>
      </c>
      <c r="G1037" s="73" t="str">
        <f t="shared" si="209"/>
        <v/>
      </c>
      <c r="H1037" s="73" t="str">
        <f>IF(M1037=0,"",1+COUNTIF(会員コール!$A$1:$A$198,M1037))</f>
        <v/>
      </c>
      <c r="I1037" s="74"/>
      <c r="J1037" s="74" t="str">
        <f t="shared" si="210"/>
        <v/>
      </c>
      <c r="K1037" s="14"/>
      <c r="L1037" s="15"/>
      <c r="M1037">
        <f t="shared" si="211"/>
        <v>0</v>
      </c>
      <c r="N1037"/>
      <c r="O1037" s="1"/>
      <c r="P1037" s="2"/>
    </row>
    <row r="1038" spans="1:16">
      <c r="A1038" s="13"/>
      <c r="B1038" s="68" t="str">
        <f t="shared" si="206"/>
        <v/>
      </c>
      <c r="C1038" s="69" t="str">
        <f t="shared" si="212"/>
        <v/>
      </c>
      <c r="D1038" s="70" t="str">
        <f t="shared" si="207"/>
        <v/>
      </c>
      <c r="E1038" s="70" t="str">
        <f t="shared" si="208"/>
        <v/>
      </c>
      <c r="F1038" s="70" t="str">
        <f t="shared" si="208"/>
        <v/>
      </c>
      <c r="G1038" s="70" t="str">
        <f t="shared" si="209"/>
        <v/>
      </c>
      <c r="H1038" s="70" t="str">
        <f>IF(M1038=0,"",1+COUNTIF(会員コール!$A$1:$A$198,M1038))</f>
        <v/>
      </c>
      <c r="I1038" s="71"/>
      <c r="J1038" s="71" t="str">
        <f t="shared" si="210"/>
        <v/>
      </c>
      <c r="K1038" s="14"/>
      <c r="L1038" s="15"/>
      <c r="M1038">
        <f t="shared" si="211"/>
        <v>0</v>
      </c>
      <c r="N1038"/>
      <c r="O1038" s="1"/>
      <c r="P1038" s="2"/>
    </row>
    <row r="1039" spans="1:16">
      <c r="A1039" s="13">
        <v>45</v>
      </c>
      <c r="B1039" s="72" t="str">
        <f t="shared" si="206"/>
        <v/>
      </c>
      <c r="C1039" s="69" t="str">
        <f t="shared" si="212"/>
        <v/>
      </c>
      <c r="D1039" s="73" t="str">
        <f t="shared" si="207"/>
        <v/>
      </c>
      <c r="E1039" s="73" t="str">
        <f t="shared" si="208"/>
        <v/>
      </c>
      <c r="F1039" s="73" t="str">
        <f t="shared" si="208"/>
        <v/>
      </c>
      <c r="G1039" s="73" t="str">
        <f t="shared" si="209"/>
        <v/>
      </c>
      <c r="H1039" s="73" t="str">
        <f>IF(M1039=0,"",1+COUNTIF(会員コール!$A$1:$A$198,M1039))</f>
        <v/>
      </c>
      <c r="I1039" s="74"/>
      <c r="J1039" s="74" t="str">
        <f t="shared" si="210"/>
        <v/>
      </c>
      <c r="K1039" s="14"/>
      <c r="L1039" s="15"/>
      <c r="M1039">
        <f t="shared" si="211"/>
        <v>0</v>
      </c>
      <c r="N1039"/>
      <c r="O1039" s="1"/>
      <c r="P1039" s="2"/>
    </row>
    <row r="1040" spans="1:16">
      <c r="A1040" s="13"/>
      <c r="B1040" s="68" t="str">
        <f t="shared" si="206"/>
        <v/>
      </c>
      <c r="C1040" s="69" t="str">
        <f t="shared" si="212"/>
        <v/>
      </c>
      <c r="D1040" s="70" t="str">
        <f t="shared" si="207"/>
        <v/>
      </c>
      <c r="E1040" s="70" t="str">
        <f t="shared" si="208"/>
        <v/>
      </c>
      <c r="F1040" s="70" t="str">
        <f t="shared" si="208"/>
        <v/>
      </c>
      <c r="G1040" s="70" t="str">
        <f t="shared" si="209"/>
        <v/>
      </c>
      <c r="H1040" s="70" t="str">
        <f>IF(M1040=0,"",1+COUNTIF(会員コール!$A$1:$A$198,M1040))</f>
        <v/>
      </c>
      <c r="I1040" s="71"/>
      <c r="J1040" s="71" t="str">
        <f t="shared" si="210"/>
        <v/>
      </c>
      <c r="K1040" s="14"/>
      <c r="L1040" s="15"/>
      <c r="M1040">
        <f t="shared" si="211"/>
        <v>0</v>
      </c>
      <c r="N1040"/>
      <c r="O1040" s="1"/>
      <c r="P1040" s="2"/>
    </row>
    <row r="1041" spans="1:20">
      <c r="A1041" s="13"/>
      <c r="B1041" s="72" t="str">
        <f t="shared" si="206"/>
        <v/>
      </c>
      <c r="C1041" s="69" t="str">
        <f t="shared" si="212"/>
        <v/>
      </c>
      <c r="D1041" s="73" t="str">
        <f t="shared" si="207"/>
        <v/>
      </c>
      <c r="E1041" s="73" t="str">
        <f t="shared" si="208"/>
        <v/>
      </c>
      <c r="F1041" s="73" t="str">
        <f t="shared" si="208"/>
        <v/>
      </c>
      <c r="G1041" s="73" t="str">
        <f t="shared" si="209"/>
        <v/>
      </c>
      <c r="H1041" s="73" t="str">
        <f>IF(M1041=0,"",1+COUNTIF(会員コール!$A$1:$A$198,M1041))</f>
        <v/>
      </c>
      <c r="I1041" s="74"/>
      <c r="J1041" s="74" t="str">
        <f t="shared" si="210"/>
        <v/>
      </c>
      <c r="K1041" s="14"/>
      <c r="L1041" s="15"/>
      <c r="M1041">
        <f t="shared" si="211"/>
        <v>0</v>
      </c>
      <c r="N1041"/>
      <c r="O1041" s="1"/>
      <c r="P1041" s="2"/>
    </row>
    <row r="1042" spans="1:20">
      <c r="A1042" s="13"/>
      <c r="B1042" s="68" t="str">
        <f t="shared" si="206"/>
        <v/>
      </c>
      <c r="C1042" s="69" t="str">
        <f t="shared" si="212"/>
        <v/>
      </c>
      <c r="D1042" s="70" t="str">
        <f t="shared" si="207"/>
        <v/>
      </c>
      <c r="E1042" s="70" t="str">
        <f t="shared" si="208"/>
        <v/>
      </c>
      <c r="F1042" s="70" t="str">
        <f t="shared" si="208"/>
        <v/>
      </c>
      <c r="G1042" s="70" t="str">
        <f t="shared" si="209"/>
        <v/>
      </c>
      <c r="H1042" s="70" t="str">
        <f>IF(M1042=0,"",1+COUNTIF(会員コール!$A$1:$A$198,M1042))</f>
        <v/>
      </c>
      <c r="I1042" s="71"/>
      <c r="J1042" s="71" t="str">
        <f t="shared" si="210"/>
        <v/>
      </c>
      <c r="K1042" s="14"/>
      <c r="L1042" s="15"/>
      <c r="M1042">
        <f t="shared" si="211"/>
        <v>0</v>
      </c>
      <c r="N1042"/>
      <c r="O1042" s="1"/>
      <c r="P1042" s="2"/>
    </row>
    <row r="1043" spans="1:20">
      <c r="A1043" s="13"/>
      <c r="B1043" s="68" t="str">
        <f t="shared" si="206"/>
        <v/>
      </c>
      <c r="C1043" s="69" t="str">
        <f t="shared" si="212"/>
        <v/>
      </c>
      <c r="D1043" s="70" t="str">
        <f t="shared" si="207"/>
        <v/>
      </c>
      <c r="E1043" s="70" t="str">
        <f t="shared" si="208"/>
        <v/>
      </c>
      <c r="F1043" s="70" t="str">
        <f t="shared" si="208"/>
        <v/>
      </c>
      <c r="G1043" s="70" t="str">
        <f t="shared" si="209"/>
        <v/>
      </c>
      <c r="H1043" s="70" t="str">
        <f>IF(M1043=0,"",1+COUNTIF(会員コール!$A$1:$A$198,M1043))</f>
        <v/>
      </c>
      <c r="I1043" s="71"/>
      <c r="J1043" s="71" t="str">
        <f t="shared" si="210"/>
        <v/>
      </c>
      <c r="K1043" s="14"/>
      <c r="L1043" s="15"/>
      <c r="M1043">
        <f t="shared" si="211"/>
        <v>0</v>
      </c>
      <c r="N1043"/>
      <c r="O1043" s="1"/>
      <c r="P1043" s="2"/>
    </row>
    <row r="1044" spans="1:20">
      <c r="A1044" s="13">
        <v>50</v>
      </c>
      <c r="B1044" s="75" t="str">
        <f t="shared" si="206"/>
        <v/>
      </c>
      <c r="C1044" s="76" t="str">
        <f>IF(P1044="","",LEFT(P1044,6))</f>
        <v/>
      </c>
      <c r="D1044" s="77" t="str">
        <f t="shared" si="207"/>
        <v/>
      </c>
      <c r="E1044" s="77" t="str">
        <f t="shared" si="208"/>
        <v/>
      </c>
      <c r="F1044" s="77" t="str">
        <f t="shared" si="208"/>
        <v/>
      </c>
      <c r="G1044" s="77" t="str">
        <f t="shared" si="209"/>
        <v/>
      </c>
      <c r="H1044" s="77" t="str">
        <f>IF(M1044=0,"",1+COUNTIF(会員コール!$A$1:$A$198,M1044))</f>
        <v/>
      </c>
      <c r="I1044" s="78"/>
      <c r="J1044" s="78" t="str">
        <f t="shared" si="210"/>
        <v/>
      </c>
      <c r="K1044" s="14"/>
      <c r="L1044" s="15"/>
      <c r="M1044">
        <f t="shared" si="211"/>
        <v>0</v>
      </c>
      <c r="N1044"/>
      <c r="O1044" s="1"/>
      <c r="P1044" s="2"/>
    </row>
    <row r="1045" spans="1:20">
      <c r="A1045" s="13"/>
      <c r="B1045" s="166" t="s">
        <v>7</v>
      </c>
      <c r="C1045" s="167"/>
      <c r="D1045" s="24">
        <f>50-COUNTBLANK(D995:D1044)</f>
        <v>0</v>
      </c>
      <c r="E1045" s="20"/>
      <c r="F1045" s="21" t="s">
        <v>7</v>
      </c>
      <c r="G1045" s="19"/>
      <c r="H1045" s="25">
        <f>SUM(H995:H1044)</f>
        <v>0</v>
      </c>
      <c r="I1045" s="22"/>
      <c r="J1045" s="22"/>
      <c r="K1045" s="14"/>
      <c r="L1045" s="15"/>
      <c r="N1045"/>
      <c r="O1045" s="1"/>
      <c r="P1045" s="2"/>
    </row>
    <row r="1046" spans="1:20" ht="14.25">
      <c r="A1046" s="8"/>
      <c r="B1046" s="168" t="s">
        <v>9</v>
      </c>
      <c r="C1046" s="168"/>
      <c r="D1046" s="168"/>
      <c r="E1046" s="62" t="s">
        <v>135</v>
      </c>
      <c r="F1046" s="50">
        <f>基本データ入力!$B$6</f>
        <v>2016</v>
      </c>
      <c r="G1046" s="169" t="str">
        <f>基本データ入力!$B$4</f>
        <v>第13回　JARL横須賀ｸﾗﾌﾞﾏﾗｿﾝｺﾝﾃｽﾄ</v>
      </c>
      <c r="H1046" s="169"/>
      <c r="I1046" s="169"/>
      <c r="J1046" s="169"/>
      <c r="K1046" s="10"/>
      <c r="L1046" s="8"/>
      <c r="M1046" s="8"/>
      <c r="N1046" s="9"/>
      <c r="O1046" s="8"/>
      <c r="P1046" s="8"/>
      <c r="Q1046" s="8"/>
      <c r="R1046" s="8"/>
      <c r="S1046" s="8"/>
      <c r="T1046" s="8"/>
    </row>
    <row r="1047" spans="1:20">
      <c r="A1047" s="8"/>
      <c r="B1047" s="170" t="s">
        <v>10</v>
      </c>
      <c r="C1047" s="170"/>
      <c r="D1047" s="47" t="str">
        <f>基本データ入力!$B$8</f>
        <v>JA1QRZ</v>
      </c>
      <c r="E1047" s="52" t="s">
        <v>136</v>
      </c>
      <c r="F1047" s="47" t="s">
        <v>288</v>
      </c>
      <c r="G1047" s="171" t="s">
        <v>137</v>
      </c>
      <c r="H1047" s="171"/>
      <c r="I1047" s="171"/>
      <c r="J1047" s="53" t="s">
        <v>400</v>
      </c>
      <c r="K1047" s="10"/>
      <c r="L1047" s="8"/>
      <c r="M1047" s="8"/>
      <c r="N1047" s="9"/>
      <c r="O1047" s="8"/>
      <c r="P1047" s="8"/>
      <c r="Q1047" s="8"/>
      <c r="R1047" s="8"/>
      <c r="S1047" s="8"/>
      <c r="T1047" s="8"/>
    </row>
    <row r="1048" spans="1:20">
      <c r="B1048" s="88" t="s">
        <v>11</v>
      </c>
      <c r="C1048" s="91" t="s">
        <v>411</v>
      </c>
      <c r="D1048" s="88" t="s">
        <v>12</v>
      </c>
      <c r="E1048" s="172" t="s">
        <v>13</v>
      </c>
      <c r="F1048" s="172"/>
      <c r="G1048" s="88" t="s">
        <v>14</v>
      </c>
      <c r="H1048" s="17" t="s">
        <v>15</v>
      </c>
      <c r="I1048" s="88" t="s">
        <v>16</v>
      </c>
      <c r="J1048" s="88" t="s">
        <v>17</v>
      </c>
      <c r="L1048" s="173" t="s">
        <v>134</v>
      </c>
      <c r="M1048" s="174"/>
      <c r="N1048" s="165" t="s">
        <v>31</v>
      </c>
      <c r="O1048" s="165"/>
      <c r="P1048" s="165"/>
      <c r="Q1048" s="165"/>
      <c r="R1048" s="165"/>
      <c r="S1048" s="165"/>
      <c r="T1048" s="165"/>
    </row>
    <row r="1049" spans="1:20">
      <c r="B1049" s="88" t="s">
        <v>8</v>
      </c>
      <c r="C1049" s="91" t="s">
        <v>412</v>
      </c>
      <c r="D1049" s="88" t="s">
        <v>0</v>
      </c>
      <c r="E1049" s="88" t="s">
        <v>1</v>
      </c>
      <c r="F1049" s="88" t="s">
        <v>2</v>
      </c>
      <c r="G1049" s="88" t="s">
        <v>3</v>
      </c>
      <c r="H1049" s="17" t="s">
        <v>4</v>
      </c>
      <c r="I1049" s="88" t="s">
        <v>5</v>
      </c>
      <c r="J1049" s="88" t="s">
        <v>6</v>
      </c>
      <c r="K1049" s="4"/>
      <c r="L1049" s="175"/>
      <c r="M1049" s="176"/>
      <c r="N1049" s="89" t="s">
        <v>33</v>
      </c>
      <c r="O1049" s="89" t="s">
        <v>34</v>
      </c>
      <c r="P1049" s="89" t="s">
        <v>35</v>
      </c>
      <c r="Q1049" s="89" t="s">
        <v>36</v>
      </c>
      <c r="R1049" s="89" t="s">
        <v>37</v>
      </c>
      <c r="S1049" s="89" t="s">
        <v>38</v>
      </c>
      <c r="T1049" s="89" t="s">
        <v>39</v>
      </c>
    </row>
    <row r="1050" spans="1:20">
      <c r="A1050" s="13">
        <v>1</v>
      </c>
      <c r="B1050" s="64" t="str">
        <f t="shared" ref="B1050:B1099" si="213">IF(O1050="","",O1050)</f>
        <v/>
      </c>
      <c r="C1050" s="65" t="str">
        <f>IF(P1050="","",LEFT(P1050,6))</f>
        <v/>
      </c>
      <c r="D1050" s="66" t="str">
        <f t="shared" ref="D1050:D1099" si="214">IF(N1050="","",N1050)</f>
        <v/>
      </c>
      <c r="E1050" s="66" t="str">
        <f t="shared" ref="E1050:F1099" si="215">IF(Q1050="","",Q1050)</f>
        <v/>
      </c>
      <c r="F1050" s="66" t="str">
        <f t="shared" si="215"/>
        <v/>
      </c>
      <c r="G1050" s="66" t="str">
        <f t="shared" ref="G1050:G1099" si="216">IF(H1050="","",IF(H1050=1,"","M"))</f>
        <v/>
      </c>
      <c r="H1050" s="66" t="str">
        <f>IF(M1050=0,"",1+COUNTIF(会員コール!$A$1:$A$198,M1050))</f>
        <v/>
      </c>
      <c r="I1050" s="67"/>
      <c r="J1050" s="67" t="str">
        <f t="shared" ref="J1050:J1099" si="217">IF(T1050="","",T1050)</f>
        <v/>
      </c>
      <c r="K1050" s="14"/>
      <c r="L1050" s="49"/>
      <c r="M1050">
        <f t="shared" ref="M1050:M1099" si="218">IF(MID(N1050,6,1)="/",LEFT(N1050,5),IF(MID(N1050,7,1)="/",LEFT(N1050,6),N1050))</f>
        <v>0</v>
      </c>
      <c r="N1050"/>
      <c r="O1050" s="1"/>
      <c r="P1050" s="2"/>
    </row>
    <row r="1051" spans="1:20">
      <c r="A1051" s="13"/>
      <c r="B1051" s="68" t="str">
        <f t="shared" si="213"/>
        <v/>
      </c>
      <c r="C1051" s="69" t="str">
        <f>IF(P1051="","",LEFT(P1051,6))</f>
        <v/>
      </c>
      <c r="D1051" s="70" t="str">
        <f t="shared" si="214"/>
        <v/>
      </c>
      <c r="E1051" s="70" t="str">
        <f t="shared" si="215"/>
        <v/>
      </c>
      <c r="F1051" s="70" t="str">
        <f t="shared" si="215"/>
        <v/>
      </c>
      <c r="G1051" s="70" t="str">
        <f t="shared" si="216"/>
        <v/>
      </c>
      <c r="H1051" s="70" t="str">
        <f>IF(M1051=0,"",1+COUNTIF(会員コール!$A$1:$A$198,M1051))</f>
        <v/>
      </c>
      <c r="I1051" s="71"/>
      <c r="J1051" s="71" t="str">
        <f t="shared" si="217"/>
        <v/>
      </c>
      <c r="K1051" s="14"/>
      <c r="L1051" s="49"/>
      <c r="M1051">
        <f t="shared" si="218"/>
        <v>0</v>
      </c>
      <c r="N1051"/>
      <c r="O1051" s="1"/>
      <c r="P1051" s="2"/>
    </row>
    <row r="1052" spans="1:20">
      <c r="A1052" s="13"/>
      <c r="B1052" s="68" t="str">
        <f t="shared" si="213"/>
        <v/>
      </c>
      <c r="C1052" s="69" t="str">
        <f t="shared" ref="C1052:C1098" si="219">IF(P1052="","",LEFT(P1052,6))</f>
        <v/>
      </c>
      <c r="D1052" s="70" t="str">
        <f t="shared" si="214"/>
        <v/>
      </c>
      <c r="E1052" s="70" t="str">
        <f t="shared" si="215"/>
        <v/>
      </c>
      <c r="F1052" s="70" t="str">
        <f t="shared" si="215"/>
        <v/>
      </c>
      <c r="G1052" s="70" t="str">
        <f t="shared" si="216"/>
        <v/>
      </c>
      <c r="H1052" s="70" t="str">
        <f>IF(M1052=0,"",1+COUNTIF(会員コール!$A$1:$A$198,M1052))</f>
        <v/>
      </c>
      <c r="I1052" s="71"/>
      <c r="J1052" s="71" t="str">
        <f t="shared" si="217"/>
        <v/>
      </c>
      <c r="K1052" s="14"/>
      <c r="L1052" s="49"/>
      <c r="M1052">
        <f t="shared" si="218"/>
        <v>0</v>
      </c>
      <c r="N1052"/>
      <c r="O1052" s="1"/>
      <c r="P1052" s="2"/>
    </row>
    <row r="1053" spans="1:20">
      <c r="A1053" s="13"/>
      <c r="B1053" s="68" t="str">
        <f t="shared" si="213"/>
        <v/>
      </c>
      <c r="C1053" s="69" t="str">
        <f t="shared" si="219"/>
        <v/>
      </c>
      <c r="D1053" s="70" t="str">
        <f t="shared" si="214"/>
        <v/>
      </c>
      <c r="E1053" s="70" t="str">
        <f t="shared" si="215"/>
        <v/>
      </c>
      <c r="F1053" s="70" t="str">
        <f t="shared" si="215"/>
        <v/>
      </c>
      <c r="G1053" s="70" t="str">
        <f t="shared" si="216"/>
        <v/>
      </c>
      <c r="H1053" s="70" t="str">
        <f>IF(M1053=0,"",1+COUNTIF(会員コール!$A$1:$A$198,M1053))</f>
        <v/>
      </c>
      <c r="I1053" s="71"/>
      <c r="J1053" s="71" t="str">
        <f t="shared" si="217"/>
        <v/>
      </c>
      <c r="K1053" s="14"/>
      <c r="L1053" s="49"/>
      <c r="M1053">
        <f t="shared" si="218"/>
        <v>0</v>
      </c>
      <c r="N1053"/>
      <c r="O1053" s="1"/>
      <c r="P1053" s="2"/>
    </row>
    <row r="1054" spans="1:20">
      <c r="A1054" s="13">
        <v>5</v>
      </c>
      <c r="B1054" s="68" t="str">
        <f t="shared" si="213"/>
        <v/>
      </c>
      <c r="C1054" s="69" t="str">
        <f t="shared" si="219"/>
        <v/>
      </c>
      <c r="D1054" s="70" t="str">
        <f t="shared" si="214"/>
        <v/>
      </c>
      <c r="E1054" s="70" t="str">
        <f t="shared" si="215"/>
        <v/>
      </c>
      <c r="F1054" s="70" t="str">
        <f t="shared" si="215"/>
        <v/>
      </c>
      <c r="G1054" s="70" t="str">
        <f t="shared" si="216"/>
        <v/>
      </c>
      <c r="H1054" s="70" t="str">
        <f>IF(M1054=0,"",1+COUNTIF(会員コール!$A$1:$A$198,M1054))</f>
        <v/>
      </c>
      <c r="I1054" s="71"/>
      <c r="J1054" s="71" t="str">
        <f t="shared" si="217"/>
        <v/>
      </c>
      <c r="K1054" s="14"/>
      <c r="L1054" s="49"/>
      <c r="M1054">
        <f t="shared" si="218"/>
        <v>0</v>
      </c>
      <c r="N1054"/>
      <c r="O1054" s="1"/>
      <c r="P1054" s="2"/>
    </row>
    <row r="1055" spans="1:20">
      <c r="A1055" s="13"/>
      <c r="B1055" s="68" t="str">
        <f t="shared" si="213"/>
        <v/>
      </c>
      <c r="C1055" s="69" t="str">
        <f t="shared" si="219"/>
        <v/>
      </c>
      <c r="D1055" s="70" t="str">
        <f t="shared" si="214"/>
        <v/>
      </c>
      <c r="E1055" s="70" t="str">
        <f t="shared" si="215"/>
        <v/>
      </c>
      <c r="F1055" s="70" t="str">
        <f t="shared" si="215"/>
        <v/>
      </c>
      <c r="G1055" s="70" t="str">
        <f t="shared" si="216"/>
        <v/>
      </c>
      <c r="H1055" s="70" t="str">
        <f>IF(M1055=0,"",1+COUNTIF(会員コール!$A$1:$A$198,M1055))</f>
        <v/>
      </c>
      <c r="I1055" s="71"/>
      <c r="J1055" s="71" t="str">
        <f t="shared" si="217"/>
        <v/>
      </c>
      <c r="K1055" s="14"/>
      <c r="L1055" s="49"/>
      <c r="M1055">
        <f t="shared" si="218"/>
        <v>0</v>
      </c>
      <c r="N1055"/>
      <c r="O1055" s="1"/>
      <c r="P1055" s="2"/>
    </row>
    <row r="1056" spans="1:20">
      <c r="A1056" s="13"/>
      <c r="B1056" s="68" t="str">
        <f t="shared" si="213"/>
        <v/>
      </c>
      <c r="C1056" s="69" t="str">
        <f t="shared" si="219"/>
        <v/>
      </c>
      <c r="D1056" s="70" t="str">
        <f t="shared" si="214"/>
        <v/>
      </c>
      <c r="E1056" s="70" t="str">
        <f t="shared" si="215"/>
        <v/>
      </c>
      <c r="F1056" s="70" t="str">
        <f t="shared" si="215"/>
        <v/>
      </c>
      <c r="G1056" s="70" t="str">
        <f t="shared" si="216"/>
        <v/>
      </c>
      <c r="H1056" s="70" t="str">
        <f>IF(M1056=0,"",1+COUNTIF(会員コール!$A$1:$A$198,M1056))</f>
        <v/>
      </c>
      <c r="I1056" s="71"/>
      <c r="J1056" s="71" t="str">
        <f t="shared" si="217"/>
        <v/>
      </c>
      <c r="K1056" s="14"/>
      <c r="L1056" s="49"/>
      <c r="M1056">
        <f t="shared" si="218"/>
        <v>0</v>
      </c>
      <c r="N1056"/>
      <c r="O1056" s="1"/>
      <c r="P1056" s="2"/>
    </row>
    <row r="1057" spans="1:16">
      <c r="A1057" s="13"/>
      <c r="B1057" s="68" t="str">
        <f t="shared" si="213"/>
        <v/>
      </c>
      <c r="C1057" s="69" t="str">
        <f t="shared" si="219"/>
        <v/>
      </c>
      <c r="D1057" s="70" t="str">
        <f t="shared" si="214"/>
        <v/>
      </c>
      <c r="E1057" s="70" t="str">
        <f t="shared" si="215"/>
        <v/>
      </c>
      <c r="F1057" s="70" t="str">
        <f t="shared" si="215"/>
        <v/>
      </c>
      <c r="G1057" s="70" t="str">
        <f t="shared" si="216"/>
        <v/>
      </c>
      <c r="H1057" s="70" t="str">
        <f>IF(M1057=0,"",1+COUNTIF(会員コール!$A$1:$A$198,M1057))</f>
        <v/>
      </c>
      <c r="I1057" s="71"/>
      <c r="J1057" s="71" t="str">
        <f t="shared" si="217"/>
        <v/>
      </c>
      <c r="K1057" s="14"/>
      <c r="L1057" s="49"/>
      <c r="M1057">
        <f t="shared" si="218"/>
        <v>0</v>
      </c>
      <c r="N1057"/>
      <c r="O1057" s="1"/>
      <c r="P1057" s="2"/>
    </row>
    <row r="1058" spans="1:16">
      <c r="A1058" s="13"/>
      <c r="B1058" s="68" t="str">
        <f t="shared" si="213"/>
        <v/>
      </c>
      <c r="C1058" s="69" t="str">
        <f t="shared" si="219"/>
        <v/>
      </c>
      <c r="D1058" s="70" t="str">
        <f t="shared" si="214"/>
        <v/>
      </c>
      <c r="E1058" s="70" t="str">
        <f t="shared" si="215"/>
        <v/>
      </c>
      <c r="F1058" s="70" t="str">
        <f t="shared" si="215"/>
        <v/>
      </c>
      <c r="G1058" s="70" t="str">
        <f t="shared" si="216"/>
        <v/>
      </c>
      <c r="H1058" s="70" t="str">
        <f>IF(M1058=0,"",1+COUNTIF(会員コール!$A$1:$A$198,M1058))</f>
        <v/>
      </c>
      <c r="I1058" s="71"/>
      <c r="J1058" s="71" t="str">
        <f t="shared" si="217"/>
        <v/>
      </c>
      <c r="K1058" s="14"/>
      <c r="L1058" s="49"/>
      <c r="M1058">
        <f t="shared" si="218"/>
        <v>0</v>
      </c>
      <c r="N1058"/>
      <c r="O1058" s="1"/>
      <c r="P1058" s="2"/>
    </row>
    <row r="1059" spans="1:16">
      <c r="A1059" s="13">
        <v>10</v>
      </c>
      <c r="B1059" s="68" t="str">
        <f t="shared" si="213"/>
        <v/>
      </c>
      <c r="C1059" s="69" t="str">
        <f t="shared" si="219"/>
        <v/>
      </c>
      <c r="D1059" s="70" t="str">
        <f t="shared" si="214"/>
        <v/>
      </c>
      <c r="E1059" s="70" t="str">
        <f t="shared" si="215"/>
        <v/>
      </c>
      <c r="F1059" s="70" t="str">
        <f t="shared" si="215"/>
        <v/>
      </c>
      <c r="G1059" s="70" t="str">
        <f t="shared" si="216"/>
        <v/>
      </c>
      <c r="H1059" s="70" t="str">
        <f>IF(M1059=0,"",1+COUNTIF(会員コール!$A$1:$A$198,M1059))</f>
        <v/>
      </c>
      <c r="I1059" s="71"/>
      <c r="J1059" s="71" t="str">
        <f t="shared" si="217"/>
        <v/>
      </c>
      <c r="K1059" s="14"/>
      <c r="L1059" s="49"/>
      <c r="M1059">
        <f t="shared" si="218"/>
        <v>0</v>
      </c>
      <c r="N1059"/>
      <c r="O1059" s="1"/>
      <c r="P1059" s="2"/>
    </row>
    <row r="1060" spans="1:16">
      <c r="A1060" s="13"/>
      <c r="B1060" s="68" t="str">
        <f t="shared" si="213"/>
        <v/>
      </c>
      <c r="C1060" s="69" t="str">
        <f t="shared" si="219"/>
        <v/>
      </c>
      <c r="D1060" s="70" t="str">
        <f t="shared" si="214"/>
        <v/>
      </c>
      <c r="E1060" s="70" t="str">
        <f t="shared" si="215"/>
        <v/>
      </c>
      <c r="F1060" s="70" t="str">
        <f t="shared" si="215"/>
        <v/>
      </c>
      <c r="G1060" s="70" t="str">
        <f t="shared" si="216"/>
        <v/>
      </c>
      <c r="H1060" s="70" t="str">
        <f>IF(M1060=0,"",1+COUNTIF(会員コール!$A$1:$A$198,M1060))</f>
        <v/>
      </c>
      <c r="I1060" s="71"/>
      <c r="J1060" s="71" t="str">
        <f t="shared" si="217"/>
        <v/>
      </c>
      <c r="K1060" s="14"/>
      <c r="L1060" s="49"/>
      <c r="M1060">
        <f t="shared" si="218"/>
        <v>0</v>
      </c>
      <c r="N1060"/>
      <c r="O1060" s="1"/>
      <c r="P1060" s="2"/>
    </row>
    <row r="1061" spans="1:16">
      <c r="A1061" s="13"/>
      <c r="B1061" s="68" t="str">
        <f t="shared" si="213"/>
        <v/>
      </c>
      <c r="C1061" s="69" t="str">
        <f t="shared" si="219"/>
        <v/>
      </c>
      <c r="D1061" s="70" t="str">
        <f t="shared" si="214"/>
        <v/>
      </c>
      <c r="E1061" s="70" t="str">
        <f t="shared" si="215"/>
        <v/>
      </c>
      <c r="F1061" s="70" t="str">
        <f t="shared" si="215"/>
        <v/>
      </c>
      <c r="G1061" s="70" t="str">
        <f t="shared" si="216"/>
        <v/>
      </c>
      <c r="H1061" s="70" t="str">
        <f>IF(M1061=0,"",1+COUNTIF(会員コール!$A$1:$A$198,M1061))</f>
        <v/>
      </c>
      <c r="I1061" s="71"/>
      <c r="J1061" s="71" t="str">
        <f t="shared" si="217"/>
        <v/>
      </c>
      <c r="K1061" s="14"/>
      <c r="L1061" s="49"/>
      <c r="M1061">
        <f t="shared" si="218"/>
        <v>0</v>
      </c>
      <c r="N1061"/>
      <c r="O1061" s="1"/>
      <c r="P1061" s="2"/>
    </row>
    <row r="1062" spans="1:16">
      <c r="A1062" s="13"/>
      <c r="B1062" s="68" t="str">
        <f t="shared" si="213"/>
        <v/>
      </c>
      <c r="C1062" s="69" t="str">
        <f t="shared" si="219"/>
        <v/>
      </c>
      <c r="D1062" s="70" t="str">
        <f t="shared" si="214"/>
        <v/>
      </c>
      <c r="E1062" s="70" t="str">
        <f t="shared" si="215"/>
        <v/>
      </c>
      <c r="F1062" s="70" t="str">
        <f t="shared" si="215"/>
        <v/>
      </c>
      <c r="G1062" s="70" t="str">
        <f t="shared" si="216"/>
        <v/>
      </c>
      <c r="H1062" s="70" t="str">
        <f>IF(M1062=0,"",1+COUNTIF(会員コール!$A$1:$A$198,M1062))</f>
        <v/>
      </c>
      <c r="I1062" s="71"/>
      <c r="J1062" s="71" t="str">
        <f t="shared" si="217"/>
        <v/>
      </c>
      <c r="K1062" s="14"/>
      <c r="L1062" s="49"/>
      <c r="M1062">
        <f t="shared" si="218"/>
        <v>0</v>
      </c>
      <c r="N1062"/>
      <c r="O1062" s="1"/>
      <c r="P1062" s="2"/>
    </row>
    <row r="1063" spans="1:16">
      <c r="A1063" s="13"/>
      <c r="B1063" s="68" t="str">
        <f t="shared" si="213"/>
        <v/>
      </c>
      <c r="C1063" s="69" t="str">
        <f t="shared" si="219"/>
        <v/>
      </c>
      <c r="D1063" s="70" t="str">
        <f t="shared" si="214"/>
        <v/>
      </c>
      <c r="E1063" s="70" t="str">
        <f t="shared" si="215"/>
        <v/>
      </c>
      <c r="F1063" s="70" t="str">
        <f t="shared" si="215"/>
        <v/>
      </c>
      <c r="G1063" s="70" t="str">
        <f t="shared" si="216"/>
        <v/>
      </c>
      <c r="H1063" s="70" t="str">
        <f>IF(M1063=0,"",1+COUNTIF(会員コール!$A$1:$A$198,M1063))</f>
        <v/>
      </c>
      <c r="I1063" s="71"/>
      <c r="J1063" s="71" t="str">
        <f t="shared" si="217"/>
        <v/>
      </c>
      <c r="K1063" s="14"/>
      <c r="L1063" s="49"/>
      <c r="M1063">
        <f t="shared" si="218"/>
        <v>0</v>
      </c>
      <c r="N1063"/>
      <c r="O1063" s="1"/>
      <c r="P1063" s="2"/>
    </row>
    <row r="1064" spans="1:16">
      <c r="A1064" s="13">
        <v>15</v>
      </c>
      <c r="B1064" s="68" t="str">
        <f t="shared" si="213"/>
        <v/>
      </c>
      <c r="C1064" s="69" t="str">
        <f t="shared" si="219"/>
        <v/>
      </c>
      <c r="D1064" s="70" t="str">
        <f t="shared" si="214"/>
        <v/>
      </c>
      <c r="E1064" s="70" t="str">
        <f t="shared" si="215"/>
        <v/>
      </c>
      <c r="F1064" s="70" t="str">
        <f t="shared" si="215"/>
        <v/>
      </c>
      <c r="G1064" s="70" t="str">
        <f t="shared" si="216"/>
        <v/>
      </c>
      <c r="H1064" s="70" t="str">
        <f>IF(M1064=0,"",1+COUNTIF(会員コール!$A$1:$A$198,M1064))</f>
        <v/>
      </c>
      <c r="I1064" s="71"/>
      <c r="J1064" s="71" t="str">
        <f t="shared" si="217"/>
        <v/>
      </c>
      <c r="K1064" s="14"/>
      <c r="L1064" s="49"/>
      <c r="M1064">
        <f t="shared" si="218"/>
        <v>0</v>
      </c>
      <c r="N1064"/>
      <c r="O1064" s="1"/>
      <c r="P1064" s="2"/>
    </row>
    <row r="1065" spans="1:16">
      <c r="A1065" s="13"/>
      <c r="B1065" s="68" t="str">
        <f t="shared" si="213"/>
        <v/>
      </c>
      <c r="C1065" s="69" t="str">
        <f t="shared" si="219"/>
        <v/>
      </c>
      <c r="D1065" s="70" t="str">
        <f t="shared" si="214"/>
        <v/>
      </c>
      <c r="E1065" s="70" t="str">
        <f t="shared" si="215"/>
        <v/>
      </c>
      <c r="F1065" s="70" t="str">
        <f t="shared" si="215"/>
        <v/>
      </c>
      <c r="G1065" s="70" t="str">
        <f t="shared" si="216"/>
        <v/>
      </c>
      <c r="H1065" s="70" t="str">
        <f>IF(M1065=0,"",1+COUNTIF(会員コール!$A$1:$A$198,M1065))</f>
        <v/>
      </c>
      <c r="I1065" s="71"/>
      <c r="J1065" s="71" t="str">
        <f t="shared" si="217"/>
        <v/>
      </c>
      <c r="K1065" s="14"/>
      <c r="L1065" s="49"/>
      <c r="M1065">
        <f t="shared" si="218"/>
        <v>0</v>
      </c>
      <c r="N1065"/>
      <c r="O1065" s="1"/>
      <c r="P1065" s="2"/>
    </row>
    <row r="1066" spans="1:16">
      <c r="A1066" s="13"/>
      <c r="B1066" s="68" t="str">
        <f t="shared" si="213"/>
        <v/>
      </c>
      <c r="C1066" s="69" t="str">
        <f t="shared" si="219"/>
        <v/>
      </c>
      <c r="D1066" s="70" t="str">
        <f t="shared" si="214"/>
        <v/>
      </c>
      <c r="E1066" s="70" t="str">
        <f t="shared" si="215"/>
        <v/>
      </c>
      <c r="F1066" s="70" t="str">
        <f t="shared" si="215"/>
        <v/>
      </c>
      <c r="G1066" s="70" t="str">
        <f t="shared" si="216"/>
        <v/>
      </c>
      <c r="H1066" s="70" t="str">
        <f>IF(M1066=0,"",1+COUNTIF(会員コール!$A$1:$A$198,M1066))</f>
        <v/>
      </c>
      <c r="I1066" s="71"/>
      <c r="J1066" s="71" t="str">
        <f t="shared" si="217"/>
        <v/>
      </c>
      <c r="K1066" s="14"/>
      <c r="L1066" s="15"/>
      <c r="M1066">
        <f t="shared" si="218"/>
        <v>0</v>
      </c>
      <c r="N1066"/>
      <c r="O1066" s="1"/>
      <c r="P1066" s="2"/>
    </row>
    <row r="1067" spans="1:16">
      <c r="A1067" s="13"/>
      <c r="B1067" s="72" t="str">
        <f t="shared" si="213"/>
        <v/>
      </c>
      <c r="C1067" s="69" t="str">
        <f t="shared" si="219"/>
        <v/>
      </c>
      <c r="D1067" s="73" t="str">
        <f t="shared" si="214"/>
        <v/>
      </c>
      <c r="E1067" s="73" t="str">
        <f t="shared" si="215"/>
        <v/>
      </c>
      <c r="F1067" s="73" t="str">
        <f t="shared" si="215"/>
        <v/>
      </c>
      <c r="G1067" s="73" t="str">
        <f t="shared" si="216"/>
        <v/>
      </c>
      <c r="H1067" s="73" t="str">
        <f>IF(M1067=0,"",1+COUNTIF(会員コール!$A$1:$A$198,M1067))</f>
        <v/>
      </c>
      <c r="I1067" s="74"/>
      <c r="J1067" s="74" t="str">
        <f t="shared" si="217"/>
        <v/>
      </c>
      <c r="K1067" s="14"/>
      <c r="L1067" s="15"/>
      <c r="M1067">
        <f t="shared" si="218"/>
        <v>0</v>
      </c>
      <c r="N1067"/>
      <c r="O1067" s="1"/>
      <c r="P1067" s="2"/>
    </row>
    <row r="1068" spans="1:16">
      <c r="A1068" s="13"/>
      <c r="B1068" s="68" t="str">
        <f t="shared" si="213"/>
        <v/>
      </c>
      <c r="C1068" s="69" t="str">
        <f t="shared" si="219"/>
        <v/>
      </c>
      <c r="D1068" s="70" t="str">
        <f t="shared" si="214"/>
        <v/>
      </c>
      <c r="E1068" s="70" t="str">
        <f t="shared" si="215"/>
        <v/>
      </c>
      <c r="F1068" s="70" t="str">
        <f t="shared" si="215"/>
        <v/>
      </c>
      <c r="G1068" s="70" t="str">
        <f t="shared" si="216"/>
        <v/>
      </c>
      <c r="H1068" s="70" t="str">
        <f>IF(M1068=0,"",1+COUNTIF(会員コール!$A$1:$A$198,M1068))</f>
        <v/>
      </c>
      <c r="I1068" s="71"/>
      <c r="J1068" s="71" t="str">
        <f t="shared" si="217"/>
        <v/>
      </c>
      <c r="K1068" s="14"/>
      <c r="L1068" s="15"/>
      <c r="M1068">
        <f t="shared" si="218"/>
        <v>0</v>
      </c>
      <c r="N1068"/>
      <c r="O1068" s="1"/>
      <c r="P1068" s="2"/>
    </row>
    <row r="1069" spans="1:16">
      <c r="A1069" s="13">
        <v>20</v>
      </c>
      <c r="B1069" s="68" t="str">
        <f t="shared" si="213"/>
        <v/>
      </c>
      <c r="C1069" s="69" t="str">
        <f t="shared" si="219"/>
        <v/>
      </c>
      <c r="D1069" s="70" t="str">
        <f t="shared" si="214"/>
        <v/>
      </c>
      <c r="E1069" s="70" t="str">
        <f t="shared" si="215"/>
        <v/>
      </c>
      <c r="F1069" s="70" t="str">
        <f t="shared" si="215"/>
        <v/>
      </c>
      <c r="G1069" s="70" t="str">
        <f t="shared" si="216"/>
        <v/>
      </c>
      <c r="H1069" s="70" t="str">
        <f>IF(M1069=0,"",1+COUNTIF(会員コール!$A$1:$A$198,M1069))</f>
        <v/>
      </c>
      <c r="I1069" s="71"/>
      <c r="J1069" s="71" t="str">
        <f t="shared" si="217"/>
        <v/>
      </c>
      <c r="K1069" s="14"/>
      <c r="L1069" s="15"/>
      <c r="M1069">
        <f t="shared" si="218"/>
        <v>0</v>
      </c>
      <c r="N1069"/>
      <c r="O1069" s="1"/>
      <c r="P1069" s="2"/>
    </row>
    <row r="1070" spans="1:16">
      <c r="A1070" s="13"/>
      <c r="B1070" s="68" t="str">
        <f t="shared" si="213"/>
        <v/>
      </c>
      <c r="C1070" s="69" t="str">
        <f t="shared" si="219"/>
        <v/>
      </c>
      <c r="D1070" s="70" t="str">
        <f t="shared" si="214"/>
        <v/>
      </c>
      <c r="E1070" s="70" t="str">
        <f t="shared" si="215"/>
        <v/>
      </c>
      <c r="F1070" s="70" t="str">
        <f t="shared" si="215"/>
        <v/>
      </c>
      <c r="G1070" s="70" t="str">
        <f t="shared" si="216"/>
        <v/>
      </c>
      <c r="H1070" s="70" t="str">
        <f>IF(M1070=0,"",1+COUNTIF(会員コール!$A$1:$A$198,M1070))</f>
        <v/>
      </c>
      <c r="I1070" s="71"/>
      <c r="J1070" s="71" t="str">
        <f t="shared" si="217"/>
        <v/>
      </c>
      <c r="K1070" s="14"/>
      <c r="L1070" s="15"/>
      <c r="M1070">
        <f t="shared" si="218"/>
        <v>0</v>
      </c>
      <c r="N1070"/>
      <c r="O1070" s="1"/>
      <c r="P1070" s="2"/>
    </row>
    <row r="1071" spans="1:16">
      <c r="A1071" s="13"/>
      <c r="B1071" s="68" t="str">
        <f t="shared" si="213"/>
        <v/>
      </c>
      <c r="C1071" s="69" t="str">
        <f t="shared" si="219"/>
        <v/>
      </c>
      <c r="D1071" s="70" t="str">
        <f t="shared" si="214"/>
        <v/>
      </c>
      <c r="E1071" s="70" t="str">
        <f t="shared" si="215"/>
        <v/>
      </c>
      <c r="F1071" s="70" t="str">
        <f t="shared" si="215"/>
        <v/>
      </c>
      <c r="G1071" s="70" t="str">
        <f t="shared" si="216"/>
        <v/>
      </c>
      <c r="H1071" s="70" t="str">
        <f>IF(M1071=0,"",1+COUNTIF(会員コール!$A$1:$A$198,M1071))</f>
        <v/>
      </c>
      <c r="I1071" s="71"/>
      <c r="J1071" s="71" t="str">
        <f t="shared" si="217"/>
        <v/>
      </c>
      <c r="K1071" s="14"/>
      <c r="L1071" s="15"/>
      <c r="M1071">
        <f t="shared" si="218"/>
        <v>0</v>
      </c>
      <c r="N1071"/>
      <c r="O1071" s="1"/>
      <c r="P1071" s="2"/>
    </row>
    <row r="1072" spans="1:16">
      <c r="A1072" s="13"/>
      <c r="B1072" s="68" t="str">
        <f t="shared" si="213"/>
        <v/>
      </c>
      <c r="C1072" s="69" t="str">
        <f t="shared" si="219"/>
        <v/>
      </c>
      <c r="D1072" s="70" t="str">
        <f t="shared" si="214"/>
        <v/>
      </c>
      <c r="E1072" s="70" t="str">
        <f t="shared" si="215"/>
        <v/>
      </c>
      <c r="F1072" s="70" t="str">
        <f t="shared" si="215"/>
        <v/>
      </c>
      <c r="G1072" s="70" t="str">
        <f t="shared" si="216"/>
        <v/>
      </c>
      <c r="H1072" s="70" t="str">
        <f>IF(M1072=0,"",1+COUNTIF(会員コール!$A$1:$A$198,M1072))</f>
        <v/>
      </c>
      <c r="I1072" s="71"/>
      <c r="J1072" s="71" t="str">
        <f t="shared" si="217"/>
        <v/>
      </c>
      <c r="K1072" s="14"/>
      <c r="L1072" s="15"/>
      <c r="M1072">
        <f t="shared" si="218"/>
        <v>0</v>
      </c>
      <c r="N1072"/>
      <c r="O1072" s="1"/>
      <c r="P1072" s="2"/>
    </row>
    <row r="1073" spans="1:16">
      <c r="A1073" s="13"/>
      <c r="B1073" s="68" t="str">
        <f t="shared" si="213"/>
        <v/>
      </c>
      <c r="C1073" s="69" t="str">
        <f t="shared" si="219"/>
        <v/>
      </c>
      <c r="D1073" s="70" t="str">
        <f t="shared" si="214"/>
        <v/>
      </c>
      <c r="E1073" s="70" t="str">
        <f t="shared" si="215"/>
        <v/>
      </c>
      <c r="F1073" s="70" t="str">
        <f t="shared" si="215"/>
        <v/>
      </c>
      <c r="G1073" s="70" t="str">
        <f t="shared" si="216"/>
        <v/>
      </c>
      <c r="H1073" s="70" t="str">
        <f>IF(M1073=0,"",1+COUNTIF(会員コール!$A$1:$A$198,M1073))</f>
        <v/>
      </c>
      <c r="I1073" s="71"/>
      <c r="J1073" s="71" t="str">
        <f t="shared" si="217"/>
        <v/>
      </c>
      <c r="K1073" s="14"/>
      <c r="L1073" s="15"/>
      <c r="M1073">
        <f t="shared" si="218"/>
        <v>0</v>
      </c>
      <c r="N1073"/>
      <c r="O1073" s="1"/>
      <c r="P1073" s="2"/>
    </row>
    <row r="1074" spans="1:16">
      <c r="A1074" s="13">
        <v>25</v>
      </c>
      <c r="B1074" s="68" t="str">
        <f t="shared" si="213"/>
        <v/>
      </c>
      <c r="C1074" s="69" t="str">
        <f t="shared" si="219"/>
        <v/>
      </c>
      <c r="D1074" s="70" t="str">
        <f t="shared" si="214"/>
        <v/>
      </c>
      <c r="E1074" s="70" t="str">
        <f t="shared" si="215"/>
        <v/>
      </c>
      <c r="F1074" s="70" t="str">
        <f t="shared" si="215"/>
        <v/>
      </c>
      <c r="G1074" s="70" t="str">
        <f t="shared" si="216"/>
        <v/>
      </c>
      <c r="H1074" s="70" t="str">
        <f>IF(M1074=0,"",1+COUNTIF(会員コール!$A$1:$A$198,M1074))</f>
        <v/>
      </c>
      <c r="I1074" s="71"/>
      <c r="J1074" s="71" t="str">
        <f t="shared" si="217"/>
        <v/>
      </c>
      <c r="K1074" s="14"/>
      <c r="L1074" s="15"/>
      <c r="M1074">
        <f t="shared" si="218"/>
        <v>0</v>
      </c>
      <c r="N1074"/>
      <c r="O1074" s="1"/>
      <c r="P1074" s="2"/>
    </row>
    <row r="1075" spans="1:16">
      <c r="A1075" s="13"/>
      <c r="B1075" s="72" t="str">
        <f t="shared" si="213"/>
        <v/>
      </c>
      <c r="C1075" s="69" t="str">
        <f t="shared" si="219"/>
        <v/>
      </c>
      <c r="D1075" s="73" t="str">
        <f t="shared" si="214"/>
        <v/>
      </c>
      <c r="E1075" s="73" t="str">
        <f t="shared" si="215"/>
        <v/>
      </c>
      <c r="F1075" s="73" t="str">
        <f t="shared" si="215"/>
        <v/>
      </c>
      <c r="G1075" s="73" t="str">
        <f t="shared" si="216"/>
        <v/>
      </c>
      <c r="H1075" s="73" t="str">
        <f>IF(M1075=0,"",1+COUNTIF(会員コール!$A$1:$A$198,M1075))</f>
        <v/>
      </c>
      <c r="I1075" s="74"/>
      <c r="J1075" s="74" t="str">
        <f t="shared" si="217"/>
        <v/>
      </c>
      <c r="K1075" s="14"/>
      <c r="L1075" s="15"/>
      <c r="M1075">
        <f t="shared" si="218"/>
        <v>0</v>
      </c>
      <c r="N1075"/>
      <c r="O1075" s="1"/>
      <c r="P1075" s="2"/>
    </row>
    <row r="1076" spans="1:16">
      <c r="A1076" s="13"/>
      <c r="B1076" s="68" t="str">
        <f t="shared" si="213"/>
        <v/>
      </c>
      <c r="C1076" s="69" t="str">
        <f t="shared" si="219"/>
        <v/>
      </c>
      <c r="D1076" s="70" t="str">
        <f t="shared" si="214"/>
        <v/>
      </c>
      <c r="E1076" s="70" t="str">
        <f t="shared" si="215"/>
        <v/>
      </c>
      <c r="F1076" s="70" t="str">
        <f t="shared" si="215"/>
        <v/>
      </c>
      <c r="G1076" s="70" t="str">
        <f t="shared" si="216"/>
        <v/>
      </c>
      <c r="H1076" s="70" t="str">
        <f>IF(M1076=0,"",1+COUNTIF(会員コール!$A$1:$A$198,M1076))</f>
        <v/>
      </c>
      <c r="I1076" s="71"/>
      <c r="J1076" s="71" t="str">
        <f t="shared" si="217"/>
        <v/>
      </c>
      <c r="K1076" s="14"/>
      <c r="L1076" s="15"/>
      <c r="M1076">
        <f t="shared" si="218"/>
        <v>0</v>
      </c>
      <c r="N1076"/>
      <c r="O1076" s="1"/>
      <c r="P1076" s="2"/>
    </row>
    <row r="1077" spans="1:16">
      <c r="A1077" s="13"/>
      <c r="B1077" s="72" t="str">
        <f t="shared" si="213"/>
        <v/>
      </c>
      <c r="C1077" s="69" t="str">
        <f t="shared" si="219"/>
        <v/>
      </c>
      <c r="D1077" s="73" t="str">
        <f t="shared" si="214"/>
        <v/>
      </c>
      <c r="E1077" s="73" t="str">
        <f t="shared" si="215"/>
        <v/>
      </c>
      <c r="F1077" s="73" t="str">
        <f t="shared" si="215"/>
        <v/>
      </c>
      <c r="G1077" s="73" t="str">
        <f t="shared" si="216"/>
        <v/>
      </c>
      <c r="H1077" s="73" t="str">
        <f>IF(M1077=0,"",1+COUNTIF(会員コール!$A$1:$A$198,M1077))</f>
        <v/>
      </c>
      <c r="I1077" s="74"/>
      <c r="J1077" s="74" t="str">
        <f t="shared" si="217"/>
        <v/>
      </c>
      <c r="K1077" s="14"/>
      <c r="L1077" s="15"/>
      <c r="M1077">
        <f t="shared" si="218"/>
        <v>0</v>
      </c>
      <c r="N1077"/>
      <c r="O1077" s="1"/>
      <c r="P1077" s="2"/>
    </row>
    <row r="1078" spans="1:16">
      <c r="A1078" s="13"/>
      <c r="B1078" s="68" t="str">
        <f t="shared" si="213"/>
        <v/>
      </c>
      <c r="C1078" s="69" t="str">
        <f t="shared" si="219"/>
        <v/>
      </c>
      <c r="D1078" s="70" t="str">
        <f t="shared" si="214"/>
        <v/>
      </c>
      <c r="E1078" s="70" t="str">
        <f t="shared" si="215"/>
        <v/>
      </c>
      <c r="F1078" s="70" t="str">
        <f t="shared" si="215"/>
        <v/>
      </c>
      <c r="G1078" s="70" t="str">
        <f t="shared" si="216"/>
        <v/>
      </c>
      <c r="H1078" s="70" t="str">
        <f>IF(M1078=0,"",1+COUNTIF(会員コール!$A$1:$A$198,M1078))</f>
        <v/>
      </c>
      <c r="I1078" s="71"/>
      <c r="J1078" s="71" t="str">
        <f t="shared" si="217"/>
        <v/>
      </c>
      <c r="K1078" s="14"/>
      <c r="L1078" s="15"/>
      <c r="M1078">
        <f t="shared" si="218"/>
        <v>0</v>
      </c>
      <c r="N1078"/>
      <c r="O1078" s="1"/>
      <c r="P1078" s="2"/>
    </row>
    <row r="1079" spans="1:16">
      <c r="A1079" s="13">
        <v>30</v>
      </c>
      <c r="B1079" s="72" t="str">
        <f t="shared" si="213"/>
        <v/>
      </c>
      <c r="C1079" s="69" t="str">
        <f t="shared" si="219"/>
        <v/>
      </c>
      <c r="D1079" s="73" t="str">
        <f t="shared" si="214"/>
        <v/>
      </c>
      <c r="E1079" s="73" t="str">
        <f t="shared" si="215"/>
        <v/>
      </c>
      <c r="F1079" s="73" t="str">
        <f t="shared" si="215"/>
        <v/>
      </c>
      <c r="G1079" s="73" t="str">
        <f t="shared" si="216"/>
        <v/>
      </c>
      <c r="H1079" s="73" t="str">
        <f>IF(M1079=0,"",1+COUNTIF(会員コール!$A$1:$A$198,M1079))</f>
        <v/>
      </c>
      <c r="I1079" s="74"/>
      <c r="J1079" s="74" t="str">
        <f t="shared" si="217"/>
        <v/>
      </c>
      <c r="K1079" s="14"/>
      <c r="L1079" s="15"/>
      <c r="M1079">
        <f t="shared" si="218"/>
        <v>0</v>
      </c>
      <c r="N1079"/>
      <c r="O1079" s="1"/>
      <c r="P1079" s="2"/>
    </row>
    <row r="1080" spans="1:16">
      <c r="A1080" s="13"/>
      <c r="B1080" s="68" t="str">
        <f t="shared" si="213"/>
        <v/>
      </c>
      <c r="C1080" s="69" t="str">
        <f t="shared" si="219"/>
        <v/>
      </c>
      <c r="D1080" s="70" t="str">
        <f t="shared" si="214"/>
        <v/>
      </c>
      <c r="E1080" s="70" t="str">
        <f t="shared" si="215"/>
        <v/>
      </c>
      <c r="F1080" s="70" t="str">
        <f t="shared" si="215"/>
        <v/>
      </c>
      <c r="G1080" s="70" t="str">
        <f t="shared" si="216"/>
        <v/>
      </c>
      <c r="H1080" s="70" t="str">
        <f>IF(M1080=0,"",1+COUNTIF(会員コール!$A$1:$A$198,M1080))</f>
        <v/>
      </c>
      <c r="I1080" s="71"/>
      <c r="J1080" s="71" t="str">
        <f t="shared" si="217"/>
        <v/>
      </c>
      <c r="K1080" s="14"/>
      <c r="L1080" s="15"/>
      <c r="M1080">
        <f t="shared" si="218"/>
        <v>0</v>
      </c>
      <c r="N1080"/>
      <c r="O1080" s="1"/>
      <c r="P1080" s="2"/>
    </row>
    <row r="1081" spans="1:16">
      <c r="A1081" s="13"/>
      <c r="B1081" s="72" t="str">
        <f t="shared" si="213"/>
        <v/>
      </c>
      <c r="C1081" s="69" t="str">
        <f t="shared" si="219"/>
        <v/>
      </c>
      <c r="D1081" s="73" t="str">
        <f t="shared" si="214"/>
        <v/>
      </c>
      <c r="E1081" s="73" t="str">
        <f t="shared" si="215"/>
        <v/>
      </c>
      <c r="F1081" s="73" t="str">
        <f t="shared" si="215"/>
        <v/>
      </c>
      <c r="G1081" s="73" t="str">
        <f t="shared" si="216"/>
        <v/>
      </c>
      <c r="H1081" s="73" t="str">
        <f>IF(M1081=0,"",1+COUNTIF(会員コール!$A$1:$A$198,M1081))</f>
        <v/>
      </c>
      <c r="I1081" s="74"/>
      <c r="J1081" s="74" t="str">
        <f t="shared" si="217"/>
        <v/>
      </c>
      <c r="K1081" s="14"/>
      <c r="L1081" s="15"/>
      <c r="M1081">
        <f t="shared" si="218"/>
        <v>0</v>
      </c>
      <c r="N1081"/>
      <c r="O1081" s="1"/>
      <c r="P1081" s="2"/>
    </row>
    <row r="1082" spans="1:16">
      <c r="A1082" s="13"/>
      <c r="B1082" s="68" t="str">
        <f t="shared" si="213"/>
        <v/>
      </c>
      <c r="C1082" s="69" t="str">
        <f t="shared" si="219"/>
        <v/>
      </c>
      <c r="D1082" s="70" t="str">
        <f t="shared" si="214"/>
        <v/>
      </c>
      <c r="E1082" s="70" t="str">
        <f t="shared" si="215"/>
        <v/>
      </c>
      <c r="F1082" s="70" t="str">
        <f t="shared" si="215"/>
        <v/>
      </c>
      <c r="G1082" s="70" t="str">
        <f t="shared" si="216"/>
        <v/>
      </c>
      <c r="H1082" s="70" t="str">
        <f>IF(M1082=0,"",1+COUNTIF(会員コール!$A$1:$A$198,M1082))</f>
        <v/>
      </c>
      <c r="I1082" s="71"/>
      <c r="J1082" s="71" t="str">
        <f t="shared" si="217"/>
        <v/>
      </c>
      <c r="K1082" s="14"/>
      <c r="L1082" s="15"/>
      <c r="M1082">
        <f t="shared" si="218"/>
        <v>0</v>
      </c>
      <c r="N1082"/>
      <c r="O1082" s="1"/>
      <c r="P1082" s="2"/>
    </row>
    <row r="1083" spans="1:16">
      <c r="A1083" s="13"/>
      <c r="B1083" s="72" t="str">
        <f t="shared" si="213"/>
        <v/>
      </c>
      <c r="C1083" s="69" t="str">
        <f t="shared" si="219"/>
        <v/>
      </c>
      <c r="D1083" s="73" t="str">
        <f t="shared" si="214"/>
        <v/>
      </c>
      <c r="E1083" s="73" t="str">
        <f t="shared" si="215"/>
        <v/>
      </c>
      <c r="F1083" s="73" t="str">
        <f t="shared" si="215"/>
        <v/>
      </c>
      <c r="G1083" s="73" t="str">
        <f t="shared" si="216"/>
        <v/>
      </c>
      <c r="H1083" s="73" t="str">
        <f>IF(M1083=0,"",1+COUNTIF(会員コール!$A$1:$A$198,M1083))</f>
        <v/>
      </c>
      <c r="I1083" s="74"/>
      <c r="J1083" s="74" t="str">
        <f t="shared" si="217"/>
        <v/>
      </c>
      <c r="K1083" s="14"/>
      <c r="L1083" s="15"/>
      <c r="M1083">
        <f t="shared" si="218"/>
        <v>0</v>
      </c>
      <c r="N1083"/>
      <c r="O1083" s="1"/>
      <c r="P1083" s="2"/>
    </row>
    <row r="1084" spans="1:16">
      <c r="A1084" s="13">
        <v>35</v>
      </c>
      <c r="B1084" s="68" t="str">
        <f t="shared" si="213"/>
        <v/>
      </c>
      <c r="C1084" s="69" t="str">
        <f t="shared" si="219"/>
        <v/>
      </c>
      <c r="D1084" s="70" t="str">
        <f t="shared" si="214"/>
        <v/>
      </c>
      <c r="E1084" s="70" t="str">
        <f t="shared" si="215"/>
        <v/>
      </c>
      <c r="F1084" s="70" t="str">
        <f t="shared" si="215"/>
        <v/>
      </c>
      <c r="G1084" s="70" t="str">
        <f t="shared" si="216"/>
        <v/>
      </c>
      <c r="H1084" s="70" t="str">
        <f>IF(M1084=0,"",1+COUNTIF(会員コール!$A$1:$A$198,M1084))</f>
        <v/>
      </c>
      <c r="I1084" s="71"/>
      <c r="J1084" s="71" t="str">
        <f t="shared" si="217"/>
        <v/>
      </c>
      <c r="K1084" s="14"/>
      <c r="L1084" s="15"/>
      <c r="M1084">
        <f t="shared" si="218"/>
        <v>0</v>
      </c>
      <c r="N1084"/>
      <c r="O1084" s="1"/>
      <c r="P1084" s="2"/>
    </row>
    <row r="1085" spans="1:16">
      <c r="A1085" s="13"/>
      <c r="B1085" s="72" t="str">
        <f t="shared" si="213"/>
        <v/>
      </c>
      <c r="C1085" s="69" t="str">
        <f t="shared" si="219"/>
        <v/>
      </c>
      <c r="D1085" s="73" t="str">
        <f t="shared" si="214"/>
        <v/>
      </c>
      <c r="E1085" s="73" t="str">
        <f t="shared" si="215"/>
        <v/>
      </c>
      <c r="F1085" s="73" t="str">
        <f t="shared" si="215"/>
        <v/>
      </c>
      <c r="G1085" s="73" t="str">
        <f t="shared" si="216"/>
        <v/>
      </c>
      <c r="H1085" s="73" t="str">
        <f>IF(M1085=0,"",1+COUNTIF(会員コール!$A$1:$A$198,M1085))</f>
        <v/>
      </c>
      <c r="I1085" s="74"/>
      <c r="J1085" s="74" t="str">
        <f t="shared" si="217"/>
        <v/>
      </c>
      <c r="K1085" s="14"/>
      <c r="L1085" s="15"/>
      <c r="M1085">
        <f t="shared" si="218"/>
        <v>0</v>
      </c>
      <c r="N1085"/>
      <c r="O1085" s="1"/>
      <c r="P1085" s="2"/>
    </row>
    <row r="1086" spans="1:16">
      <c r="A1086" s="13"/>
      <c r="B1086" s="68" t="str">
        <f t="shared" si="213"/>
        <v/>
      </c>
      <c r="C1086" s="69" t="str">
        <f t="shared" si="219"/>
        <v/>
      </c>
      <c r="D1086" s="70" t="str">
        <f t="shared" si="214"/>
        <v/>
      </c>
      <c r="E1086" s="70" t="str">
        <f t="shared" si="215"/>
        <v/>
      </c>
      <c r="F1086" s="70" t="str">
        <f t="shared" si="215"/>
        <v/>
      </c>
      <c r="G1086" s="70" t="str">
        <f t="shared" si="216"/>
        <v/>
      </c>
      <c r="H1086" s="70" t="str">
        <f>IF(M1086=0,"",1+COUNTIF(会員コール!$A$1:$A$198,M1086))</f>
        <v/>
      </c>
      <c r="I1086" s="71"/>
      <c r="J1086" s="71" t="str">
        <f t="shared" si="217"/>
        <v/>
      </c>
      <c r="K1086" s="14"/>
      <c r="L1086" s="15"/>
      <c r="M1086">
        <f t="shared" si="218"/>
        <v>0</v>
      </c>
      <c r="N1086"/>
      <c r="O1086" s="1"/>
      <c r="P1086" s="2"/>
    </row>
    <row r="1087" spans="1:16">
      <c r="A1087" s="13"/>
      <c r="B1087" s="72" t="str">
        <f t="shared" si="213"/>
        <v/>
      </c>
      <c r="C1087" s="69" t="str">
        <f t="shared" si="219"/>
        <v/>
      </c>
      <c r="D1087" s="73" t="str">
        <f t="shared" si="214"/>
        <v/>
      </c>
      <c r="E1087" s="73" t="str">
        <f t="shared" si="215"/>
        <v/>
      </c>
      <c r="F1087" s="73" t="str">
        <f t="shared" si="215"/>
        <v/>
      </c>
      <c r="G1087" s="73" t="str">
        <f t="shared" si="216"/>
        <v/>
      </c>
      <c r="H1087" s="73" t="str">
        <f>IF(M1087=0,"",1+COUNTIF(会員コール!$A$1:$A$198,M1087))</f>
        <v/>
      </c>
      <c r="I1087" s="74"/>
      <c r="J1087" s="74" t="str">
        <f t="shared" si="217"/>
        <v/>
      </c>
      <c r="K1087" s="14"/>
      <c r="L1087" s="15"/>
      <c r="M1087">
        <f t="shared" si="218"/>
        <v>0</v>
      </c>
      <c r="N1087"/>
      <c r="O1087" s="1"/>
      <c r="P1087" s="2"/>
    </row>
    <row r="1088" spans="1:16">
      <c r="A1088" s="13"/>
      <c r="B1088" s="68" t="str">
        <f t="shared" si="213"/>
        <v/>
      </c>
      <c r="C1088" s="69" t="str">
        <f t="shared" si="219"/>
        <v/>
      </c>
      <c r="D1088" s="70" t="str">
        <f t="shared" si="214"/>
        <v/>
      </c>
      <c r="E1088" s="70" t="str">
        <f t="shared" si="215"/>
        <v/>
      </c>
      <c r="F1088" s="70" t="str">
        <f t="shared" si="215"/>
        <v/>
      </c>
      <c r="G1088" s="70" t="str">
        <f t="shared" si="216"/>
        <v/>
      </c>
      <c r="H1088" s="70" t="str">
        <f>IF(M1088=0,"",1+COUNTIF(会員コール!$A$1:$A$198,M1088))</f>
        <v/>
      </c>
      <c r="I1088" s="71"/>
      <c r="J1088" s="71" t="str">
        <f t="shared" si="217"/>
        <v/>
      </c>
      <c r="K1088" s="14"/>
      <c r="L1088" s="15"/>
      <c r="M1088">
        <f t="shared" si="218"/>
        <v>0</v>
      </c>
      <c r="N1088"/>
      <c r="O1088" s="1"/>
      <c r="P1088" s="2"/>
    </row>
    <row r="1089" spans="1:20">
      <c r="A1089" s="13">
        <v>40</v>
      </c>
      <c r="B1089" s="72" t="str">
        <f t="shared" si="213"/>
        <v/>
      </c>
      <c r="C1089" s="69" t="str">
        <f t="shared" si="219"/>
        <v/>
      </c>
      <c r="D1089" s="73" t="str">
        <f t="shared" si="214"/>
        <v/>
      </c>
      <c r="E1089" s="73" t="str">
        <f t="shared" si="215"/>
        <v/>
      </c>
      <c r="F1089" s="73" t="str">
        <f t="shared" si="215"/>
        <v/>
      </c>
      <c r="G1089" s="73" t="str">
        <f t="shared" si="216"/>
        <v/>
      </c>
      <c r="H1089" s="73" t="str">
        <f>IF(M1089=0,"",1+COUNTIF(会員コール!$A$1:$A$198,M1089))</f>
        <v/>
      </c>
      <c r="I1089" s="74"/>
      <c r="J1089" s="74" t="str">
        <f t="shared" si="217"/>
        <v/>
      </c>
      <c r="K1089" s="14"/>
      <c r="L1089" s="15"/>
      <c r="M1089">
        <f t="shared" si="218"/>
        <v>0</v>
      </c>
      <c r="N1089"/>
      <c r="O1089" s="1"/>
      <c r="P1089" s="2"/>
    </row>
    <row r="1090" spans="1:20">
      <c r="A1090" s="13"/>
      <c r="B1090" s="68" t="str">
        <f t="shared" si="213"/>
        <v/>
      </c>
      <c r="C1090" s="69" t="str">
        <f t="shared" si="219"/>
        <v/>
      </c>
      <c r="D1090" s="70" t="str">
        <f t="shared" si="214"/>
        <v/>
      </c>
      <c r="E1090" s="70" t="str">
        <f t="shared" si="215"/>
        <v/>
      </c>
      <c r="F1090" s="70" t="str">
        <f t="shared" si="215"/>
        <v/>
      </c>
      <c r="G1090" s="70" t="str">
        <f t="shared" si="216"/>
        <v/>
      </c>
      <c r="H1090" s="70" t="str">
        <f>IF(M1090=0,"",1+COUNTIF(会員コール!$A$1:$A$198,M1090))</f>
        <v/>
      </c>
      <c r="I1090" s="71"/>
      <c r="J1090" s="71" t="str">
        <f t="shared" si="217"/>
        <v/>
      </c>
      <c r="K1090" s="14"/>
      <c r="L1090" s="15"/>
      <c r="M1090">
        <f t="shared" si="218"/>
        <v>0</v>
      </c>
      <c r="N1090"/>
      <c r="O1090" s="1"/>
      <c r="P1090" s="2"/>
    </row>
    <row r="1091" spans="1:20">
      <c r="A1091" s="13"/>
      <c r="B1091" s="68" t="str">
        <f t="shared" si="213"/>
        <v/>
      </c>
      <c r="C1091" s="69" t="str">
        <f t="shared" si="219"/>
        <v/>
      </c>
      <c r="D1091" s="70" t="str">
        <f t="shared" si="214"/>
        <v/>
      </c>
      <c r="E1091" s="70" t="str">
        <f t="shared" si="215"/>
        <v/>
      </c>
      <c r="F1091" s="70" t="str">
        <f t="shared" si="215"/>
        <v/>
      </c>
      <c r="G1091" s="70" t="str">
        <f t="shared" si="216"/>
        <v/>
      </c>
      <c r="H1091" s="70" t="str">
        <f>IF(M1091=0,"",1+COUNTIF(会員コール!$A$1:$A$198,M1091))</f>
        <v/>
      </c>
      <c r="I1091" s="71"/>
      <c r="J1091" s="71" t="str">
        <f t="shared" si="217"/>
        <v/>
      </c>
      <c r="K1091" s="14"/>
      <c r="L1091" s="15"/>
      <c r="M1091">
        <f t="shared" si="218"/>
        <v>0</v>
      </c>
      <c r="N1091"/>
      <c r="O1091" s="1"/>
      <c r="P1091" s="2"/>
    </row>
    <row r="1092" spans="1:20">
      <c r="A1092" s="13"/>
      <c r="B1092" s="72" t="str">
        <f t="shared" si="213"/>
        <v/>
      </c>
      <c r="C1092" s="69" t="str">
        <f t="shared" si="219"/>
        <v/>
      </c>
      <c r="D1092" s="73" t="str">
        <f t="shared" si="214"/>
        <v/>
      </c>
      <c r="E1092" s="73" t="str">
        <f t="shared" si="215"/>
        <v/>
      </c>
      <c r="F1092" s="73" t="str">
        <f t="shared" si="215"/>
        <v/>
      </c>
      <c r="G1092" s="73" t="str">
        <f t="shared" si="216"/>
        <v/>
      </c>
      <c r="H1092" s="73" t="str">
        <f>IF(M1092=0,"",1+COUNTIF(会員コール!$A$1:$A$198,M1092))</f>
        <v/>
      </c>
      <c r="I1092" s="74"/>
      <c r="J1092" s="74" t="str">
        <f t="shared" si="217"/>
        <v/>
      </c>
      <c r="K1092" s="14"/>
      <c r="L1092" s="15"/>
      <c r="M1092">
        <f t="shared" si="218"/>
        <v>0</v>
      </c>
      <c r="N1092"/>
      <c r="O1092" s="1"/>
      <c r="P1092" s="2"/>
    </row>
    <row r="1093" spans="1:20">
      <c r="A1093" s="13"/>
      <c r="B1093" s="68" t="str">
        <f t="shared" si="213"/>
        <v/>
      </c>
      <c r="C1093" s="69" t="str">
        <f t="shared" si="219"/>
        <v/>
      </c>
      <c r="D1093" s="70" t="str">
        <f t="shared" si="214"/>
        <v/>
      </c>
      <c r="E1093" s="70" t="str">
        <f t="shared" si="215"/>
        <v/>
      </c>
      <c r="F1093" s="70" t="str">
        <f t="shared" si="215"/>
        <v/>
      </c>
      <c r="G1093" s="70" t="str">
        <f t="shared" si="216"/>
        <v/>
      </c>
      <c r="H1093" s="70" t="str">
        <f>IF(M1093=0,"",1+COUNTIF(会員コール!$A$1:$A$198,M1093))</f>
        <v/>
      </c>
      <c r="I1093" s="71"/>
      <c r="J1093" s="71" t="str">
        <f t="shared" si="217"/>
        <v/>
      </c>
      <c r="K1093" s="14"/>
      <c r="L1093" s="15"/>
      <c r="M1093">
        <f t="shared" si="218"/>
        <v>0</v>
      </c>
      <c r="N1093"/>
      <c r="O1093" s="1"/>
      <c r="P1093" s="2"/>
    </row>
    <row r="1094" spans="1:20">
      <c r="A1094" s="13">
        <v>45</v>
      </c>
      <c r="B1094" s="72" t="str">
        <f t="shared" si="213"/>
        <v/>
      </c>
      <c r="C1094" s="69" t="str">
        <f t="shared" si="219"/>
        <v/>
      </c>
      <c r="D1094" s="73" t="str">
        <f t="shared" si="214"/>
        <v/>
      </c>
      <c r="E1094" s="73" t="str">
        <f t="shared" si="215"/>
        <v/>
      </c>
      <c r="F1094" s="73" t="str">
        <f t="shared" si="215"/>
        <v/>
      </c>
      <c r="G1094" s="73" t="str">
        <f t="shared" si="216"/>
        <v/>
      </c>
      <c r="H1094" s="73" t="str">
        <f>IF(M1094=0,"",1+COUNTIF(会員コール!$A$1:$A$198,M1094))</f>
        <v/>
      </c>
      <c r="I1094" s="74"/>
      <c r="J1094" s="74" t="str">
        <f t="shared" si="217"/>
        <v/>
      </c>
      <c r="K1094" s="14"/>
      <c r="L1094" s="15"/>
      <c r="M1094">
        <f t="shared" si="218"/>
        <v>0</v>
      </c>
      <c r="N1094"/>
      <c r="O1094" s="1"/>
      <c r="P1094" s="2"/>
    </row>
    <row r="1095" spans="1:20">
      <c r="A1095" s="13"/>
      <c r="B1095" s="68" t="str">
        <f t="shared" si="213"/>
        <v/>
      </c>
      <c r="C1095" s="69" t="str">
        <f t="shared" si="219"/>
        <v/>
      </c>
      <c r="D1095" s="70" t="str">
        <f t="shared" si="214"/>
        <v/>
      </c>
      <c r="E1095" s="70" t="str">
        <f t="shared" si="215"/>
        <v/>
      </c>
      <c r="F1095" s="70" t="str">
        <f t="shared" si="215"/>
        <v/>
      </c>
      <c r="G1095" s="70" t="str">
        <f t="shared" si="216"/>
        <v/>
      </c>
      <c r="H1095" s="70" t="str">
        <f>IF(M1095=0,"",1+COUNTIF(会員コール!$A$1:$A$198,M1095))</f>
        <v/>
      </c>
      <c r="I1095" s="71"/>
      <c r="J1095" s="71" t="str">
        <f t="shared" si="217"/>
        <v/>
      </c>
      <c r="K1095" s="14"/>
      <c r="L1095" s="15"/>
      <c r="M1095">
        <f t="shared" si="218"/>
        <v>0</v>
      </c>
      <c r="N1095"/>
      <c r="O1095" s="1"/>
      <c r="P1095" s="2"/>
    </row>
    <row r="1096" spans="1:20">
      <c r="A1096" s="13"/>
      <c r="B1096" s="72" t="str">
        <f t="shared" si="213"/>
        <v/>
      </c>
      <c r="C1096" s="69" t="str">
        <f t="shared" si="219"/>
        <v/>
      </c>
      <c r="D1096" s="73" t="str">
        <f t="shared" si="214"/>
        <v/>
      </c>
      <c r="E1096" s="73" t="str">
        <f t="shared" si="215"/>
        <v/>
      </c>
      <c r="F1096" s="73" t="str">
        <f t="shared" si="215"/>
        <v/>
      </c>
      <c r="G1096" s="73" t="str">
        <f t="shared" si="216"/>
        <v/>
      </c>
      <c r="H1096" s="73" t="str">
        <f>IF(M1096=0,"",1+COUNTIF(会員コール!$A$1:$A$198,M1096))</f>
        <v/>
      </c>
      <c r="I1096" s="74"/>
      <c r="J1096" s="74" t="str">
        <f t="shared" si="217"/>
        <v/>
      </c>
      <c r="K1096" s="14"/>
      <c r="L1096" s="15"/>
      <c r="M1096">
        <f t="shared" si="218"/>
        <v>0</v>
      </c>
      <c r="N1096"/>
      <c r="O1096" s="1"/>
      <c r="P1096" s="2"/>
    </row>
    <row r="1097" spans="1:20">
      <c r="A1097" s="13"/>
      <c r="B1097" s="68" t="str">
        <f t="shared" si="213"/>
        <v/>
      </c>
      <c r="C1097" s="69" t="str">
        <f t="shared" si="219"/>
        <v/>
      </c>
      <c r="D1097" s="70" t="str">
        <f t="shared" si="214"/>
        <v/>
      </c>
      <c r="E1097" s="70" t="str">
        <f t="shared" si="215"/>
        <v/>
      </c>
      <c r="F1097" s="70" t="str">
        <f t="shared" si="215"/>
        <v/>
      </c>
      <c r="G1097" s="70" t="str">
        <f t="shared" si="216"/>
        <v/>
      </c>
      <c r="H1097" s="70" t="str">
        <f>IF(M1097=0,"",1+COUNTIF(会員コール!$A$1:$A$198,M1097))</f>
        <v/>
      </c>
      <c r="I1097" s="71"/>
      <c r="J1097" s="71" t="str">
        <f t="shared" si="217"/>
        <v/>
      </c>
      <c r="K1097" s="14"/>
      <c r="L1097" s="15"/>
      <c r="M1097">
        <f t="shared" si="218"/>
        <v>0</v>
      </c>
      <c r="N1097"/>
      <c r="O1097" s="1"/>
      <c r="P1097" s="2"/>
    </row>
    <row r="1098" spans="1:20">
      <c r="A1098" s="13"/>
      <c r="B1098" s="68" t="str">
        <f t="shared" si="213"/>
        <v/>
      </c>
      <c r="C1098" s="69" t="str">
        <f t="shared" si="219"/>
        <v/>
      </c>
      <c r="D1098" s="70" t="str">
        <f t="shared" si="214"/>
        <v/>
      </c>
      <c r="E1098" s="70" t="str">
        <f t="shared" si="215"/>
        <v/>
      </c>
      <c r="F1098" s="70" t="str">
        <f t="shared" si="215"/>
        <v/>
      </c>
      <c r="G1098" s="70" t="str">
        <f t="shared" si="216"/>
        <v/>
      </c>
      <c r="H1098" s="70" t="str">
        <f>IF(M1098=0,"",1+COUNTIF(会員コール!$A$1:$A$198,M1098))</f>
        <v/>
      </c>
      <c r="I1098" s="71"/>
      <c r="J1098" s="71" t="str">
        <f t="shared" si="217"/>
        <v/>
      </c>
      <c r="K1098" s="14"/>
      <c r="L1098" s="15"/>
      <c r="M1098">
        <f t="shared" si="218"/>
        <v>0</v>
      </c>
      <c r="N1098"/>
      <c r="O1098" s="1"/>
      <c r="P1098" s="2"/>
    </row>
    <row r="1099" spans="1:20">
      <c r="A1099" s="13">
        <v>50</v>
      </c>
      <c r="B1099" s="75" t="str">
        <f t="shared" si="213"/>
        <v/>
      </c>
      <c r="C1099" s="76" t="str">
        <f>IF(P1099="","",LEFT(P1099,6))</f>
        <v/>
      </c>
      <c r="D1099" s="77" t="str">
        <f t="shared" si="214"/>
        <v/>
      </c>
      <c r="E1099" s="77" t="str">
        <f t="shared" si="215"/>
        <v/>
      </c>
      <c r="F1099" s="77" t="str">
        <f t="shared" si="215"/>
        <v/>
      </c>
      <c r="G1099" s="77" t="str">
        <f t="shared" si="216"/>
        <v/>
      </c>
      <c r="H1099" s="77" t="str">
        <f>IF(M1099=0,"",1+COUNTIF(会員コール!$A$1:$A$198,M1099))</f>
        <v/>
      </c>
      <c r="I1099" s="78"/>
      <c r="J1099" s="78" t="str">
        <f t="shared" si="217"/>
        <v/>
      </c>
      <c r="K1099" s="14"/>
      <c r="L1099" s="15"/>
      <c r="M1099">
        <f t="shared" si="218"/>
        <v>0</v>
      </c>
      <c r="N1099"/>
      <c r="O1099" s="1"/>
      <c r="P1099" s="2"/>
    </row>
    <row r="1100" spans="1:20">
      <c r="A1100" s="13"/>
      <c r="B1100" s="166" t="s">
        <v>7</v>
      </c>
      <c r="C1100" s="167"/>
      <c r="D1100" s="24">
        <f>50-COUNTBLANK(D1050:D1099)</f>
        <v>0</v>
      </c>
      <c r="E1100" s="20"/>
      <c r="F1100" s="21" t="s">
        <v>7</v>
      </c>
      <c r="G1100" s="19"/>
      <c r="H1100" s="25">
        <f>SUM(H1050:H1099)</f>
        <v>0</v>
      </c>
      <c r="I1100" s="22"/>
      <c r="J1100" s="22"/>
      <c r="K1100" s="14"/>
      <c r="L1100" s="15"/>
      <c r="N1100"/>
      <c r="O1100" s="1"/>
      <c r="P1100" s="2"/>
    </row>
    <row r="1101" spans="1:20" ht="14.25">
      <c r="A1101" s="8"/>
      <c r="B1101" s="168" t="s">
        <v>9</v>
      </c>
      <c r="C1101" s="168"/>
      <c r="D1101" s="168"/>
      <c r="E1101" s="62" t="s">
        <v>135</v>
      </c>
      <c r="F1101" s="50">
        <f>基本データ入力!$B$6</f>
        <v>2016</v>
      </c>
      <c r="G1101" s="169" t="str">
        <f>基本データ入力!$B$4</f>
        <v>第13回　JARL横須賀ｸﾗﾌﾞﾏﾗｿﾝｺﾝﾃｽﾄ</v>
      </c>
      <c r="H1101" s="169"/>
      <c r="I1101" s="169"/>
      <c r="J1101" s="169"/>
      <c r="K1101" s="10"/>
      <c r="L1101" s="8"/>
      <c r="M1101" s="8"/>
      <c r="N1101" s="9"/>
      <c r="O1101" s="8"/>
      <c r="P1101" s="8"/>
      <c r="Q1101" s="8"/>
      <c r="R1101" s="8"/>
      <c r="S1101" s="8"/>
      <c r="T1101" s="8"/>
    </row>
    <row r="1102" spans="1:20">
      <c r="A1102" s="8"/>
      <c r="B1102" s="170" t="s">
        <v>10</v>
      </c>
      <c r="C1102" s="170"/>
      <c r="D1102" s="47" t="str">
        <f>基本データ入力!$B$8</f>
        <v>JA1QRZ</v>
      </c>
      <c r="E1102" s="52" t="s">
        <v>136</v>
      </c>
      <c r="F1102" s="47" t="s">
        <v>288</v>
      </c>
      <c r="G1102" s="171" t="s">
        <v>137</v>
      </c>
      <c r="H1102" s="171"/>
      <c r="I1102" s="171"/>
      <c r="J1102" s="53" t="s">
        <v>401</v>
      </c>
      <c r="K1102" s="10"/>
      <c r="L1102" s="8"/>
      <c r="M1102" s="8"/>
      <c r="N1102" s="9"/>
      <c r="O1102" s="8"/>
      <c r="P1102" s="8"/>
      <c r="Q1102" s="8"/>
      <c r="R1102" s="8"/>
      <c r="S1102" s="8"/>
      <c r="T1102" s="8"/>
    </row>
    <row r="1103" spans="1:20">
      <c r="B1103" s="88" t="s">
        <v>11</v>
      </c>
      <c r="C1103" s="91" t="s">
        <v>411</v>
      </c>
      <c r="D1103" s="88" t="s">
        <v>12</v>
      </c>
      <c r="E1103" s="172" t="s">
        <v>13</v>
      </c>
      <c r="F1103" s="172"/>
      <c r="G1103" s="88" t="s">
        <v>14</v>
      </c>
      <c r="H1103" s="17" t="s">
        <v>15</v>
      </c>
      <c r="I1103" s="88" t="s">
        <v>16</v>
      </c>
      <c r="J1103" s="88" t="s">
        <v>17</v>
      </c>
      <c r="L1103" s="173" t="s">
        <v>134</v>
      </c>
      <c r="M1103" s="174"/>
      <c r="N1103" s="165" t="s">
        <v>31</v>
      </c>
      <c r="O1103" s="165"/>
      <c r="P1103" s="165"/>
      <c r="Q1103" s="165"/>
      <c r="R1103" s="165"/>
      <c r="S1103" s="165"/>
      <c r="T1103" s="165"/>
    </row>
    <row r="1104" spans="1:20">
      <c r="B1104" s="88" t="s">
        <v>8</v>
      </c>
      <c r="C1104" s="91" t="s">
        <v>412</v>
      </c>
      <c r="D1104" s="88" t="s">
        <v>0</v>
      </c>
      <c r="E1104" s="88" t="s">
        <v>1</v>
      </c>
      <c r="F1104" s="88" t="s">
        <v>2</v>
      </c>
      <c r="G1104" s="88" t="s">
        <v>3</v>
      </c>
      <c r="H1104" s="17" t="s">
        <v>4</v>
      </c>
      <c r="I1104" s="88" t="s">
        <v>5</v>
      </c>
      <c r="J1104" s="88" t="s">
        <v>6</v>
      </c>
      <c r="K1104" s="4"/>
      <c r="L1104" s="175"/>
      <c r="M1104" s="176"/>
      <c r="N1104" s="89" t="s">
        <v>33</v>
      </c>
      <c r="O1104" s="89" t="s">
        <v>34</v>
      </c>
      <c r="P1104" s="89" t="s">
        <v>35</v>
      </c>
      <c r="Q1104" s="89" t="s">
        <v>36</v>
      </c>
      <c r="R1104" s="89" t="s">
        <v>37</v>
      </c>
      <c r="S1104" s="89" t="s">
        <v>38</v>
      </c>
      <c r="T1104" s="89" t="s">
        <v>39</v>
      </c>
    </row>
    <row r="1105" spans="1:16">
      <c r="A1105" s="13">
        <v>1</v>
      </c>
      <c r="B1105" s="64" t="str">
        <f t="shared" ref="B1105:B1154" si="220">IF(O1105="","",O1105)</f>
        <v/>
      </c>
      <c r="C1105" s="65" t="str">
        <f>IF(P1105="","",LEFT(P1105,6))</f>
        <v/>
      </c>
      <c r="D1105" s="66" t="str">
        <f t="shared" ref="D1105:D1154" si="221">IF(N1105="","",N1105)</f>
        <v/>
      </c>
      <c r="E1105" s="66" t="str">
        <f t="shared" ref="E1105:F1154" si="222">IF(Q1105="","",Q1105)</f>
        <v/>
      </c>
      <c r="F1105" s="66" t="str">
        <f t="shared" si="222"/>
        <v/>
      </c>
      <c r="G1105" s="66" t="str">
        <f t="shared" ref="G1105:G1154" si="223">IF(H1105="","",IF(H1105=1,"","M"))</f>
        <v/>
      </c>
      <c r="H1105" s="66" t="str">
        <f>IF(M1105=0,"",1+COUNTIF(会員コール!$A$1:$A$198,M1105))</f>
        <v/>
      </c>
      <c r="I1105" s="67"/>
      <c r="J1105" s="67" t="str">
        <f t="shared" ref="J1105:J1154" si="224">IF(T1105="","",T1105)</f>
        <v/>
      </c>
      <c r="K1105" s="14"/>
      <c r="L1105" s="49"/>
      <c r="M1105">
        <f t="shared" ref="M1105:M1154" si="225">IF(MID(N1105,6,1)="/",LEFT(N1105,5),IF(MID(N1105,7,1)="/",LEFT(N1105,6),N1105))</f>
        <v>0</v>
      </c>
      <c r="N1105"/>
      <c r="O1105" s="1"/>
      <c r="P1105" s="2"/>
    </row>
    <row r="1106" spans="1:16">
      <c r="A1106" s="13"/>
      <c r="B1106" s="68" t="str">
        <f t="shared" si="220"/>
        <v/>
      </c>
      <c r="C1106" s="69" t="str">
        <f>IF(P1106="","",LEFT(P1106,6))</f>
        <v/>
      </c>
      <c r="D1106" s="70" t="str">
        <f t="shared" si="221"/>
        <v/>
      </c>
      <c r="E1106" s="70" t="str">
        <f t="shared" si="222"/>
        <v/>
      </c>
      <c r="F1106" s="70" t="str">
        <f t="shared" si="222"/>
        <v/>
      </c>
      <c r="G1106" s="70" t="str">
        <f t="shared" si="223"/>
        <v/>
      </c>
      <c r="H1106" s="70" t="str">
        <f>IF(M1106=0,"",1+COUNTIF(会員コール!$A$1:$A$198,M1106))</f>
        <v/>
      </c>
      <c r="I1106" s="71"/>
      <c r="J1106" s="71" t="str">
        <f t="shared" si="224"/>
        <v/>
      </c>
      <c r="K1106" s="14"/>
      <c r="L1106" s="49"/>
      <c r="M1106">
        <f t="shared" si="225"/>
        <v>0</v>
      </c>
      <c r="N1106"/>
      <c r="O1106" s="1"/>
      <c r="P1106" s="2"/>
    </row>
    <row r="1107" spans="1:16">
      <c r="A1107" s="13"/>
      <c r="B1107" s="68" t="str">
        <f t="shared" si="220"/>
        <v/>
      </c>
      <c r="C1107" s="69" t="str">
        <f t="shared" ref="C1107:C1153" si="226">IF(P1107="","",LEFT(P1107,6))</f>
        <v/>
      </c>
      <c r="D1107" s="70" t="str">
        <f t="shared" si="221"/>
        <v/>
      </c>
      <c r="E1107" s="70" t="str">
        <f t="shared" si="222"/>
        <v/>
      </c>
      <c r="F1107" s="70" t="str">
        <f t="shared" si="222"/>
        <v/>
      </c>
      <c r="G1107" s="70" t="str">
        <f t="shared" si="223"/>
        <v/>
      </c>
      <c r="H1107" s="70" t="str">
        <f>IF(M1107=0,"",1+COUNTIF(会員コール!$A$1:$A$198,M1107))</f>
        <v/>
      </c>
      <c r="I1107" s="71"/>
      <c r="J1107" s="71" t="str">
        <f t="shared" si="224"/>
        <v/>
      </c>
      <c r="K1107" s="14"/>
      <c r="L1107" s="49"/>
      <c r="M1107">
        <f t="shared" si="225"/>
        <v>0</v>
      </c>
      <c r="N1107"/>
      <c r="O1107" s="1"/>
      <c r="P1107" s="2"/>
    </row>
    <row r="1108" spans="1:16">
      <c r="A1108" s="13"/>
      <c r="B1108" s="68" t="str">
        <f t="shared" si="220"/>
        <v/>
      </c>
      <c r="C1108" s="69" t="str">
        <f t="shared" si="226"/>
        <v/>
      </c>
      <c r="D1108" s="70" t="str">
        <f t="shared" si="221"/>
        <v/>
      </c>
      <c r="E1108" s="70" t="str">
        <f t="shared" si="222"/>
        <v/>
      </c>
      <c r="F1108" s="70" t="str">
        <f t="shared" si="222"/>
        <v/>
      </c>
      <c r="G1108" s="70" t="str">
        <f t="shared" si="223"/>
        <v/>
      </c>
      <c r="H1108" s="70" t="str">
        <f>IF(M1108=0,"",1+COUNTIF(会員コール!$A$1:$A$198,M1108))</f>
        <v/>
      </c>
      <c r="I1108" s="71"/>
      <c r="J1108" s="71" t="str">
        <f t="shared" si="224"/>
        <v/>
      </c>
      <c r="K1108" s="14"/>
      <c r="L1108" s="49"/>
      <c r="M1108">
        <f t="shared" si="225"/>
        <v>0</v>
      </c>
      <c r="N1108"/>
      <c r="O1108" s="1"/>
      <c r="P1108" s="2"/>
    </row>
    <row r="1109" spans="1:16">
      <c r="A1109" s="13">
        <v>5</v>
      </c>
      <c r="B1109" s="68" t="str">
        <f t="shared" si="220"/>
        <v/>
      </c>
      <c r="C1109" s="69" t="str">
        <f t="shared" si="226"/>
        <v/>
      </c>
      <c r="D1109" s="70" t="str">
        <f t="shared" si="221"/>
        <v/>
      </c>
      <c r="E1109" s="70" t="str">
        <f t="shared" si="222"/>
        <v/>
      </c>
      <c r="F1109" s="70" t="str">
        <f t="shared" si="222"/>
        <v/>
      </c>
      <c r="G1109" s="70" t="str">
        <f t="shared" si="223"/>
        <v/>
      </c>
      <c r="H1109" s="70" t="str">
        <f>IF(M1109=0,"",1+COUNTIF(会員コール!$A$1:$A$198,M1109))</f>
        <v/>
      </c>
      <c r="I1109" s="71"/>
      <c r="J1109" s="71" t="str">
        <f t="shared" si="224"/>
        <v/>
      </c>
      <c r="K1109" s="14"/>
      <c r="L1109" s="49"/>
      <c r="M1109">
        <f t="shared" si="225"/>
        <v>0</v>
      </c>
      <c r="N1109"/>
      <c r="O1109" s="1"/>
      <c r="P1109" s="2"/>
    </row>
    <row r="1110" spans="1:16">
      <c r="A1110" s="13"/>
      <c r="B1110" s="68" t="str">
        <f t="shared" si="220"/>
        <v/>
      </c>
      <c r="C1110" s="69" t="str">
        <f t="shared" si="226"/>
        <v/>
      </c>
      <c r="D1110" s="70" t="str">
        <f t="shared" si="221"/>
        <v/>
      </c>
      <c r="E1110" s="70" t="str">
        <f t="shared" si="222"/>
        <v/>
      </c>
      <c r="F1110" s="70" t="str">
        <f t="shared" si="222"/>
        <v/>
      </c>
      <c r="G1110" s="70" t="str">
        <f t="shared" si="223"/>
        <v/>
      </c>
      <c r="H1110" s="70" t="str">
        <f>IF(M1110=0,"",1+COUNTIF(会員コール!$A$1:$A$198,M1110))</f>
        <v/>
      </c>
      <c r="I1110" s="71"/>
      <c r="J1110" s="71" t="str">
        <f t="shared" si="224"/>
        <v/>
      </c>
      <c r="K1110" s="14"/>
      <c r="L1110" s="49"/>
      <c r="M1110">
        <f t="shared" si="225"/>
        <v>0</v>
      </c>
      <c r="N1110"/>
      <c r="O1110" s="1"/>
      <c r="P1110" s="2"/>
    </row>
    <row r="1111" spans="1:16">
      <c r="A1111" s="13"/>
      <c r="B1111" s="68" t="str">
        <f t="shared" si="220"/>
        <v/>
      </c>
      <c r="C1111" s="69" t="str">
        <f t="shared" si="226"/>
        <v/>
      </c>
      <c r="D1111" s="70" t="str">
        <f t="shared" si="221"/>
        <v/>
      </c>
      <c r="E1111" s="70" t="str">
        <f t="shared" si="222"/>
        <v/>
      </c>
      <c r="F1111" s="70" t="str">
        <f t="shared" si="222"/>
        <v/>
      </c>
      <c r="G1111" s="70" t="str">
        <f t="shared" si="223"/>
        <v/>
      </c>
      <c r="H1111" s="70" t="str">
        <f>IF(M1111=0,"",1+COUNTIF(会員コール!$A$1:$A$198,M1111))</f>
        <v/>
      </c>
      <c r="I1111" s="71"/>
      <c r="J1111" s="71" t="str">
        <f t="shared" si="224"/>
        <v/>
      </c>
      <c r="K1111" s="14"/>
      <c r="L1111" s="49"/>
      <c r="M1111">
        <f t="shared" si="225"/>
        <v>0</v>
      </c>
      <c r="N1111"/>
      <c r="O1111" s="1"/>
      <c r="P1111" s="2"/>
    </row>
    <row r="1112" spans="1:16">
      <c r="A1112" s="13"/>
      <c r="B1112" s="68" t="str">
        <f t="shared" si="220"/>
        <v/>
      </c>
      <c r="C1112" s="69" t="str">
        <f t="shared" si="226"/>
        <v/>
      </c>
      <c r="D1112" s="70" t="str">
        <f t="shared" si="221"/>
        <v/>
      </c>
      <c r="E1112" s="70" t="str">
        <f t="shared" si="222"/>
        <v/>
      </c>
      <c r="F1112" s="70" t="str">
        <f t="shared" si="222"/>
        <v/>
      </c>
      <c r="G1112" s="70" t="str">
        <f t="shared" si="223"/>
        <v/>
      </c>
      <c r="H1112" s="70" t="str">
        <f>IF(M1112=0,"",1+COUNTIF(会員コール!$A$1:$A$198,M1112))</f>
        <v/>
      </c>
      <c r="I1112" s="71"/>
      <c r="J1112" s="71" t="str">
        <f t="shared" si="224"/>
        <v/>
      </c>
      <c r="K1112" s="14"/>
      <c r="L1112" s="49"/>
      <c r="M1112">
        <f t="shared" si="225"/>
        <v>0</v>
      </c>
      <c r="N1112"/>
      <c r="O1112" s="1"/>
      <c r="P1112" s="2"/>
    </row>
    <row r="1113" spans="1:16">
      <c r="A1113" s="13"/>
      <c r="B1113" s="68" t="str">
        <f t="shared" si="220"/>
        <v/>
      </c>
      <c r="C1113" s="69" t="str">
        <f t="shared" si="226"/>
        <v/>
      </c>
      <c r="D1113" s="70" t="str">
        <f t="shared" si="221"/>
        <v/>
      </c>
      <c r="E1113" s="70" t="str">
        <f t="shared" si="222"/>
        <v/>
      </c>
      <c r="F1113" s="70" t="str">
        <f t="shared" si="222"/>
        <v/>
      </c>
      <c r="G1113" s="70" t="str">
        <f t="shared" si="223"/>
        <v/>
      </c>
      <c r="H1113" s="70" t="str">
        <f>IF(M1113=0,"",1+COUNTIF(会員コール!$A$1:$A$198,M1113))</f>
        <v/>
      </c>
      <c r="I1113" s="71"/>
      <c r="J1113" s="71" t="str">
        <f t="shared" si="224"/>
        <v/>
      </c>
      <c r="K1113" s="14"/>
      <c r="L1113" s="49"/>
      <c r="M1113">
        <f t="shared" si="225"/>
        <v>0</v>
      </c>
      <c r="N1113"/>
      <c r="O1113" s="1"/>
      <c r="P1113" s="2"/>
    </row>
    <row r="1114" spans="1:16">
      <c r="A1114" s="13">
        <v>10</v>
      </c>
      <c r="B1114" s="68" t="str">
        <f t="shared" si="220"/>
        <v/>
      </c>
      <c r="C1114" s="69" t="str">
        <f t="shared" si="226"/>
        <v/>
      </c>
      <c r="D1114" s="70" t="str">
        <f t="shared" si="221"/>
        <v/>
      </c>
      <c r="E1114" s="70" t="str">
        <f t="shared" si="222"/>
        <v/>
      </c>
      <c r="F1114" s="70" t="str">
        <f t="shared" si="222"/>
        <v/>
      </c>
      <c r="G1114" s="70" t="str">
        <f t="shared" si="223"/>
        <v/>
      </c>
      <c r="H1114" s="70" t="str">
        <f>IF(M1114=0,"",1+COUNTIF(会員コール!$A$1:$A$198,M1114))</f>
        <v/>
      </c>
      <c r="I1114" s="71"/>
      <c r="J1114" s="71" t="str">
        <f t="shared" si="224"/>
        <v/>
      </c>
      <c r="K1114" s="14"/>
      <c r="L1114" s="49"/>
      <c r="M1114">
        <f t="shared" si="225"/>
        <v>0</v>
      </c>
      <c r="N1114"/>
      <c r="O1114" s="1"/>
      <c r="P1114" s="2"/>
    </row>
    <row r="1115" spans="1:16">
      <c r="A1115" s="13"/>
      <c r="B1115" s="68" t="str">
        <f t="shared" si="220"/>
        <v/>
      </c>
      <c r="C1115" s="69" t="str">
        <f t="shared" si="226"/>
        <v/>
      </c>
      <c r="D1115" s="70" t="str">
        <f t="shared" si="221"/>
        <v/>
      </c>
      <c r="E1115" s="70" t="str">
        <f t="shared" si="222"/>
        <v/>
      </c>
      <c r="F1115" s="70" t="str">
        <f t="shared" si="222"/>
        <v/>
      </c>
      <c r="G1115" s="70" t="str">
        <f t="shared" si="223"/>
        <v/>
      </c>
      <c r="H1115" s="70" t="str">
        <f>IF(M1115=0,"",1+COUNTIF(会員コール!$A$1:$A$198,M1115))</f>
        <v/>
      </c>
      <c r="I1115" s="71"/>
      <c r="J1115" s="71" t="str">
        <f t="shared" si="224"/>
        <v/>
      </c>
      <c r="K1115" s="14"/>
      <c r="L1115" s="49"/>
      <c r="M1115">
        <f t="shared" si="225"/>
        <v>0</v>
      </c>
      <c r="N1115"/>
      <c r="O1115" s="1"/>
      <c r="P1115" s="2"/>
    </row>
    <row r="1116" spans="1:16">
      <c r="A1116" s="13"/>
      <c r="B1116" s="68" t="str">
        <f t="shared" si="220"/>
        <v/>
      </c>
      <c r="C1116" s="69" t="str">
        <f t="shared" si="226"/>
        <v/>
      </c>
      <c r="D1116" s="70" t="str">
        <f t="shared" si="221"/>
        <v/>
      </c>
      <c r="E1116" s="70" t="str">
        <f t="shared" si="222"/>
        <v/>
      </c>
      <c r="F1116" s="70" t="str">
        <f t="shared" si="222"/>
        <v/>
      </c>
      <c r="G1116" s="70" t="str">
        <f t="shared" si="223"/>
        <v/>
      </c>
      <c r="H1116" s="70" t="str">
        <f>IF(M1116=0,"",1+COUNTIF(会員コール!$A$1:$A$198,M1116))</f>
        <v/>
      </c>
      <c r="I1116" s="71"/>
      <c r="J1116" s="71" t="str">
        <f t="shared" si="224"/>
        <v/>
      </c>
      <c r="K1116" s="14"/>
      <c r="L1116" s="49"/>
      <c r="M1116">
        <f t="shared" si="225"/>
        <v>0</v>
      </c>
      <c r="N1116"/>
      <c r="O1116" s="1"/>
      <c r="P1116" s="2"/>
    </row>
    <row r="1117" spans="1:16">
      <c r="A1117" s="13"/>
      <c r="B1117" s="68" t="str">
        <f t="shared" si="220"/>
        <v/>
      </c>
      <c r="C1117" s="69" t="str">
        <f t="shared" si="226"/>
        <v/>
      </c>
      <c r="D1117" s="70" t="str">
        <f t="shared" si="221"/>
        <v/>
      </c>
      <c r="E1117" s="70" t="str">
        <f t="shared" si="222"/>
        <v/>
      </c>
      <c r="F1117" s="70" t="str">
        <f t="shared" si="222"/>
        <v/>
      </c>
      <c r="G1117" s="70" t="str">
        <f t="shared" si="223"/>
        <v/>
      </c>
      <c r="H1117" s="70" t="str">
        <f>IF(M1117=0,"",1+COUNTIF(会員コール!$A$1:$A$198,M1117))</f>
        <v/>
      </c>
      <c r="I1117" s="71"/>
      <c r="J1117" s="71" t="str">
        <f t="shared" si="224"/>
        <v/>
      </c>
      <c r="K1117" s="14"/>
      <c r="L1117" s="49"/>
      <c r="M1117">
        <f t="shared" si="225"/>
        <v>0</v>
      </c>
      <c r="N1117"/>
      <c r="O1117" s="1"/>
      <c r="P1117" s="2"/>
    </row>
    <row r="1118" spans="1:16">
      <c r="A1118" s="13"/>
      <c r="B1118" s="68" t="str">
        <f t="shared" si="220"/>
        <v/>
      </c>
      <c r="C1118" s="69" t="str">
        <f t="shared" si="226"/>
        <v/>
      </c>
      <c r="D1118" s="70" t="str">
        <f t="shared" si="221"/>
        <v/>
      </c>
      <c r="E1118" s="70" t="str">
        <f t="shared" si="222"/>
        <v/>
      </c>
      <c r="F1118" s="70" t="str">
        <f t="shared" si="222"/>
        <v/>
      </c>
      <c r="G1118" s="70" t="str">
        <f t="shared" si="223"/>
        <v/>
      </c>
      <c r="H1118" s="70" t="str">
        <f>IF(M1118=0,"",1+COUNTIF(会員コール!$A$1:$A$198,M1118))</f>
        <v/>
      </c>
      <c r="I1118" s="71"/>
      <c r="J1118" s="71" t="str">
        <f t="shared" si="224"/>
        <v/>
      </c>
      <c r="K1118" s="14"/>
      <c r="L1118" s="49"/>
      <c r="M1118">
        <f t="shared" si="225"/>
        <v>0</v>
      </c>
      <c r="N1118"/>
      <c r="O1118" s="1"/>
      <c r="P1118" s="2"/>
    </row>
    <row r="1119" spans="1:16">
      <c r="A1119" s="13">
        <v>15</v>
      </c>
      <c r="B1119" s="68" t="str">
        <f t="shared" si="220"/>
        <v/>
      </c>
      <c r="C1119" s="69" t="str">
        <f t="shared" si="226"/>
        <v/>
      </c>
      <c r="D1119" s="70" t="str">
        <f t="shared" si="221"/>
        <v/>
      </c>
      <c r="E1119" s="70" t="str">
        <f t="shared" si="222"/>
        <v/>
      </c>
      <c r="F1119" s="70" t="str">
        <f t="shared" si="222"/>
        <v/>
      </c>
      <c r="G1119" s="70" t="str">
        <f t="shared" si="223"/>
        <v/>
      </c>
      <c r="H1119" s="70" t="str">
        <f>IF(M1119=0,"",1+COUNTIF(会員コール!$A$1:$A$198,M1119))</f>
        <v/>
      </c>
      <c r="I1119" s="71"/>
      <c r="J1119" s="71" t="str">
        <f t="shared" si="224"/>
        <v/>
      </c>
      <c r="K1119" s="14"/>
      <c r="L1119" s="49"/>
      <c r="M1119">
        <f t="shared" si="225"/>
        <v>0</v>
      </c>
      <c r="N1119"/>
      <c r="O1119" s="1"/>
      <c r="P1119" s="2"/>
    </row>
    <row r="1120" spans="1:16">
      <c r="A1120" s="13"/>
      <c r="B1120" s="68" t="str">
        <f t="shared" si="220"/>
        <v/>
      </c>
      <c r="C1120" s="69" t="str">
        <f t="shared" si="226"/>
        <v/>
      </c>
      <c r="D1120" s="70" t="str">
        <f t="shared" si="221"/>
        <v/>
      </c>
      <c r="E1120" s="70" t="str">
        <f t="shared" si="222"/>
        <v/>
      </c>
      <c r="F1120" s="70" t="str">
        <f t="shared" si="222"/>
        <v/>
      </c>
      <c r="G1120" s="70" t="str">
        <f t="shared" si="223"/>
        <v/>
      </c>
      <c r="H1120" s="70" t="str">
        <f>IF(M1120=0,"",1+COUNTIF(会員コール!$A$1:$A$198,M1120))</f>
        <v/>
      </c>
      <c r="I1120" s="71"/>
      <c r="J1120" s="71" t="str">
        <f t="shared" si="224"/>
        <v/>
      </c>
      <c r="K1120" s="14"/>
      <c r="L1120" s="49"/>
      <c r="M1120">
        <f t="shared" si="225"/>
        <v>0</v>
      </c>
      <c r="N1120"/>
      <c r="O1120" s="1"/>
      <c r="P1120" s="2"/>
    </row>
    <row r="1121" spans="1:16">
      <c r="A1121" s="13"/>
      <c r="B1121" s="68" t="str">
        <f t="shared" si="220"/>
        <v/>
      </c>
      <c r="C1121" s="69" t="str">
        <f t="shared" si="226"/>
        <v/>
      </c>
      <c r="D1121" s="70" t="str">
        <f t="shared" si="221"/>
        <v/>
      </c>
      <c r="E1121" s="70" t="str">
        <f t="shared" si="222"/>
        <v/>
      </c>
      <c r="F1121" s="70" t="str">
        <f t="shared" si="222"/>
        <v/>
      </c>
      <c r="G1121" s="70" t="str">
        <f t="shared" si="223"/>
        <v/>
      </c>
      <c r="H1121" s="70" t="str">
        <f>IF(M1121=0,"",1+COUNTIF(会員コール!$A$1:$A$198,M1121))</f>
        <v/>
      </c>
      <c r="I1121" s="71"/>
      <c r="J1121" s="71" t="str">
        <f t="shared" si="224"/>
        <v/>
      </c>
      <c r="K1121" s="14"/>
      <c r="L1121" s="15"/>
      <c r="M1121">
        <f t="shared" si="225"/>
        <v>0</v>
      </c>
      <c r="N1121"/>
      <c r="O1121" s="1"/>
      <c r="P1121" s="2"/>
    </row>
    <row r="1122" spans="1:16">
      <c r="A1122" s="13"/>
      <c r="B1122" s="72" t="str">
        <f t="shared" si="220"/>
        <v/>
      </c>
      <c r="C1122" s="69" t="str">
        <f t="shared" si="226"/>
        <v/>
      </c>
      <c r="D1122" s="73" t="str">
        <f t="shared" si="221"/>
        <v/>
      </c>
      <c r="E1122" s="73" t="str">
        <f t="shared" si="222"/>
        <v/>
      </c>
      <c r="F1122" s="73" t="str">
        <f t="shared" si="222"/>
        <v/>
      </c>
      <c r="G1122" s="73" t="str">
        <f t="shared" si="223"/>
        <v/>
      </c>
      <c r="H1122" s="73" t="str">
        <f>IF(M1122=0,"",1+COUNTIF(会員コール!$A$1:$A$198,M1122))</f>
        <v/>
      </c>
      <c r="I1122" s="74"/>
      <c r="J1122" s="74" t="str">
        <f t="shared" si="224"/>
        <v/>
      </c>
      <c r="K1122" s="14"/>
      <c r="L1122" s="15"/>
      <c r="M1122">
        <f t="shared" si="225"/>
        <v>0</v>
      </c>
      <c r="N1122"/>
      <c r="O1122" s="1"/>
      <c r="P1122" s="2"/>
    </row>
    <row r="1123" spans="1:16">
      <c r="A1123" s="13"/>
      <c r="B1123" s="68" t="str">
        <f t="shared" si="220"/>
        <v/>
      </c>
      <c r="C1123" s="69" t="str">
        <f t="shared" si="226"/>
        <v/>
      </c>
      <c r="D1123" s="70" t="str">
        <f t="shared" si="221"/>
        <v/>
      </c>
      <c r="E1123" s="70" t="str">
        <f t="shared" si="222"/>
        <v/>
      </c>
      <c r="F1123" s="70" t="str">
        <f t="shared" si="222"/>
        <v/>
      </c>
      <c r="G1123" s="70" t="str">
        <f t="shared" si="223"/>
        <v/>
      </c>
      <c r="H1123" s="70" t="str">
        <f>IF(M1123=0,"",1+COUNTIF(会員コール!$A$1:$A$198,M1123))</f>
        <v/>
      </c>
      <c r="I1123" s="71"/>
      <c r="J1123" s="71" t="str">
        <f t="shared" si="224"/>
        <v/>
      </c>
      <c r="K1123" s="14"/>
      <c r="L1123" s="15"/>
      <c r="M1123">
        <f t="shared" si="225"/>
        <v>0</v>
      </c>
      <c r="N1123"/>
      <c r="O1123" s="1"/>
      <c r="P1123" s="2"/>
    </row>
    <row r="1124" spans="1:16">
      <c r="A1124" s="13">
        <v>20</v>
      </c>
      <c r="B1124" s="68" t="str">
        <f t="shared" si="220"/>
        <v/>
      </c>
      <c r="C1124" s="69" t="str">
        <f t="shared" si="226"/>
        <v/>
      </c>
      <c r="D1124" s="70" t="str">
        <f t="shared" si="221"/>
        <v/>
      </c>
      <c r="E1124" s="70" t="str">
        <f t="shared" si="222"/>
        <v/>
      </c>
      <c r="F1124" s="70" t="str">
        <f t="shared" si="222"/>
        <v/>
      </c>
      <c r="G1124" s="70" t="str">
        <f t="shared" si="223"/>
        <v/>
      </c>
      <c r="H1124" s="70" t="str">
        <f>IF(M1124=0,"",1+COUNTIF(会員コール!$A$1:$A$198,M1124))</f>
        <v/>
      </c>
      <c r="I1124" s="71"/>
      <c r="J1124" s="71" t="str">
        <f t="shared" si="224"/>
        <v/>
      </c>
      <c r="K1124" s="14"/>
      <c r="L1124" s="15"/>
      <c r="M1124">
        <f t="shared" si="225"/>
        <v>0</v>
      </c>
      <c r="N1124"/>
      <c r="O1124" s="1"/>
      <c r="P1124" s="2"/>
    </row>
    <row r="1125" spans="1:16">
      <c r="A1125" s="13"/>
      <c r="B1125" s="68" t="str">
        <f t="shared" si="220"/>
        <v/>
      </c>
      <c r="C1125" s="69" t="str">
        <f t="shared" si="226"/>
        <v/>
      </c>
      <c r="D1125" s="70" t="str">
        <f t="shared" si="221"/>
        <v/>
      </c>
      <c r="E1125" s="70" t="str">
        <f t="shared" si="222"/>
        <v/>
      </c>
      <c r="F1125" s="70" t="str">
        <f t="shared" si="222"/>
        <v/>
      </c>
      <c r="G1125" s="70" t="str">
        <f t="shared" si="223"/>
        <v/>
      </c>
      <c r="H1125" s="70" t="str">
        <f>IF(M1125=0,"",1+COUNTIF(会員コール!$A$1:$A$198,M1125))</f>
        <v/>
      </c>
      <c r="I1125" s="71"/>
      <c r="J1125" s="71" t="str">
        <f t="shared" si="224"/>
        <v/>
      </c>
      <c r="K1125" s="14"/>
      <c r="L1125" s="15"/>
      <c r="M1125">
        <f t="shared" si="225"/>
        <v>0</v>
      </c>
      <c r="N1125"/>
      <c r="O1125" s="1"/>
      <c r="P1125" s="2"/>
    </row>
    <row r="1126" spans="1:16">
      <c r="A1126" s="13"/>
      <c r="B1126" s="68" t="str">
        <f t="shared" si="220"/>
        <v/>
      </c>
      <c r="C1126" s="69" t="str">
        <f t="shared" si="226"/>
        <v/>
      </c>
      <c r="D1126" s="70" t="str">
        <f t="shared" si="221"/>
        <v/>
      </c>
      <c r="E1126" s="70" t="str">
        <f t="shared" si="222"/>
        <v/>
      </c>
      <c r="F1126" s="70" t="str">
        <f t="shared" si="222"/>
        <v/>
      </c>
      <c r="G1126" s="70" t="str">
        <f t="shared" si="223"/>
        <v/>
      </c>
      <c r="H1126" s="70" t="str">
        <f>IF(M1126=0,"",1+COUNTIF(会員コール!$A$1:$A$198,M1126))</f>
        <v/>
      </c>
      <c r="I1126" s="71"/>
      <c r="J1126" s="71" t="str">
        <f t="shared" si="224"/>
        <v/>
      </c>
      <c r="K1126" s="14"/>
      <c r="L1126" s="15"/>
      <c r="M1126">
        <f t="shared" si="225"/>
        <v>0</v>
      </c>
      <c r="N1126"/>
      <c r="O1126" s="1"/>
      <c r="P1126" s="2"/>
    </row>
    <row r="1127" spans="1:16">
      <c r="A1127" s="13"/>
      <c r="B1127" s="68" t="str">
        <f t="shared" si="220"/>
        <v/>
      </c>
      <c r="C1127" s="69" t="str">
        <f t="shared" si="226"/>
        <v/>
      </c>
      <c r="D1127" s="70" t="str">
        <f t="shared" si="221"/>
        <v/>
      </c>
      <c r="E1127" s="70" t="str">
        <f t="shared" si="222"/>
        <v/>
      </c>
      <c r="F1127" s="70" t="str">
        <f t="shared" si="222"/>
        <v/>
      </c>
      <c r="G1127" s="70" t="str">
        <f t="shared" si="223"/>
        <v/>
      </c>
      <c r="H1127" s="70" t="str">
        <f>IF(M1127=0,"",1+COUNTIF(会員コール!$A$1:$A$198,M1127))</f>
        <v/>
      </c>
      <c r="I1127" s="71"/>
      <c r="J1127" s="71" t="str">
        <f t="shared" si="224"/>
        <v/>
      </c>
      <c r="K1127" s="14"/>
      <c r="L1127" s="15"/>
      <c r="M1127">
        <f t="shared" si="225"/>
        <v>0</v>
      </c>
      <c r="N1127"/>
      <c r="O1127" s="1"/>
      <c r="P1127" s="2"/>
    </row>
    <row r="1128" spans="1:16">
      <c r="A1128" s="13"/>
      <c r="B1128" s="68" t="str">
        <f t="shared" si="220"/>
        <v/>
      </c>
      <c r="C1128" s="69" t="str">
        <f t="shared" si="226"/>
        <v/>
      </c>
      <c r="D1128" s="70" t="str">
        <f t="shared" si="221"/>
        <v/>
      </c>
      <c r="E1128" s="70" t="str">
        <f t="shared" si="222"/>
        <v/>
      </c>
      <c r="F1128" s="70" t="str">
        <f t="shared" si="222"/>
        <v/>
      </c>
      <c r="G1128" s="70" t="str">
        <f t="shared" si="223"/>
        <v/>
      </c>
      <c r="H1128" s="70" t="str">
        <f>IF(M1128=0,"",1+COUNTIF(会員コール!$A$1:$A$198,M1128))</f>
        <v/>
      </c>
      <c r="I1128" s="71"/>
      <c r="J1128" s="71" t="str">
        <f t="shared" si="224"/>
        <v/>
      </c>
      <c r="K1128" s="14"/>
      <c r="L1128" s="15"/>
      <c r="M1128">
        <f t="shared" si="225"/>
        <v>0</v>
      </c>
      <c r="N1128"/>
      <c r="O1128" s="1"/>
      <c r="P1128" s="2"/>
    </row>
    <row r="1129" spans="1:16">
      <c r="A1129" s="13">
        <v>25</v>
      </c>
      <c r="B1129" s="68" t="str">
        <f t="shared" si="220"/>
        <v/>
      </c>
      <c r="C1129" s="69" t="str">
        <f t="shared" si="226"/>
        <v/>
      </c>
      <c r="D1129" s="70" t="str">
        <f t="shared" si="221"/>
        <v/>
      </c>
      <c r="E1129" s="70" t="str">
        <f t="shared" si="222"/>
        <v/>
      </c>
      <c r="F1129" s="70" t="str">
        <f t="shared" si="222"/>
        <v/>
      </c>
      <c r="G1129" s="70" t="str">
        <f t="shared" si="223"/>
        <v/>
      </c>
      <c r="H1129" s="70" t="str">
        <f>IF(M1129=0,"",1+COUNTIF(会員コール!$A$1:$A$198,M1129))</f>
        <v/>
      </c>
      <c r="I1129" s="71"/>
      <c r="J1129" s="71" t="str">
        <f t="shared" si="224"/>
        <v/>
      </c>
      <c r="K1129" s="14"/>
      <c r="L1129" s="15"/>
      <c r="M1129">
        <f t="shared" si="225"/>
        <v>0</v>
      </c>
      <c r="N1129"/>
      <c r="O1129" s="1"/>
      <c r="P1129" s="2"/>
    </row>
    <row r="1130" spans="1:16">
      <c r="A1130" s="13"/>
      <c r="B1130" s="72" t="str">
        <f t="shared" si="220"/>
        <v/>
      </c>
      <c r="C1130" s="69" t="str">
        <f t="shared" si="226"/>
        <v/>
      </c>
      <c r="D1130" s="73" t="str">
        <f t="shared" si="221"/>
        <v/>
      </c>
      <c r="E1130" s="73" t="str">
        <f t="shared" si="222"/>
        <v/>
      </c>
      <c r="F1130" s="73" t="str">
        <f t="shared" si="222"/>
        <v/>
      </c>
      <c r="G1130" s="73" t="str">
        <f t="shared" si="223"/>
        <v/>
      </c>
      <c r="H1130" s="73" t="str">
        <f>IF(M1130=0,"",1+COUNTIF(会員コール!$A$1:$A$198,M1130))</f>
        <v/>
      </c>
      <c r="I1130" s="74"/>
      <c r="J1130" s="74" t="str">
        <f t="shared" si="224"/>
        <v/>
      </c>
      <c r="K1130" s="14"/>
      <c r="L1130" s="15"/>
      <c r="M1130">
        <f t="shared" si="225"/>
        <v>0</v>
      </c>
      <c r="N1130"/>
      <c r="O1130" s="1"/>
      <c r="P1130" s="2"/>
    </row>
    <row r="1131" spans="1:16">
      <c r="A1131" s="13"/>
      <c r="B1131" s="68" t="str">
        <f t="shared" si="220"/>
        <v/>
      </c>
      <c r="C1131" s="69" t="str">
        <f t="shared" si="226"/>
        <v/>
      </c>
      <c r="D1131" s="70" t="str">
        <f t="shared" si="221"/>
        <v/>
      </c>
      <c r="E1131" s="70" t="str">
        <f t="shared" si="222"/>
        <v/>
      </c>
      <c r="F1131" s="70" t="str">
        <f t="shared" si="222"/>
        <v/>
      </c>
      <c r="G1131" s="70" t="str">
        <f t="shared" si="223"/>
        <v/>
      </c>
      <c r="H1131" s="70" t="str">
        <f>IF(M1131=0,"",1+COUNTIF(会員コール!$A$1:$A$198,M1131))</f>
        <v/>
      </c>
      <c r="I1131" s="71"/>
      <c r="J1131" s="71" t="str">
        <f t="shared" si="224"/>
        <v/>
      </c>
      <c r="K1131" s="14"/>
      <c r="L1131" s="15"/>
      <c r="M1131">
        <f t="shared" si="225"/>
        <v>0</v>
      </c>
      <c r="N1131"/>
      <c r="O1131" s="1"/>
      <c r="P1131" s="2"/>
    </row>
    <row r="1132" spans="1:16">
      <c r="A1132" s="13"/>
      <c r="B1132" s="72" t="str">
        <f t="shared" si="220"/>
        <v/>
      </c>
      <c r="C1132" s="69" t="str">
        <f t="shared" si="226"/>
        <v/>
      </c>
      <c r="D1132" s="73" t="str">
        <f t="shared" si="221"/>
        <v/>
      </c>
      <c r="E1132" s="73" t="str">
        <f t="shared" si="222"/>
        <v/>
      </c>
      <c r="F1132" s="73" t="str">
        <f t="shared" si="222"/>
        <v/>
      </c>
      <c r="G1132" s="73" t="str">
        <f t="shared" si="223"/>
        <v/>
      </c>
      <c r="H1132" s="73" t="str">
        <f>IF(M1132=0,"",1+COUNTIF(会員コール!$A$1:$A$198,M1132))</f>
        <v/>
      </c>
      <c r="I1132" s="74"/>
      <c r="J1132" s="74" t="str">
        <f t="shared" si="224"/>
        <v/>
      </c>
      <c r="K1132" s="14"/>
      <c r="L1132" s="15"/>
      <c r="M1132">
        <f t="shared" si="225"/>
        <v>0</v>
      </c>
      <c r="N1132"/>
      <c r="O1132" s="1"/>
      <c r="P1132" s="2"/>
    </row>
    <row r="1133" spans="1:16">
      <c r="A1133" s="13"/>
      <c r="B1133" s="68" t="str">
        <f t="shared" si="220"/>
        <v/>
      </c>
      <c r="C1133" s="69" t="str">
        <f t="shared" si="226"/>
        <v/>
      </c>
      <c r="D1133" s="70" t="str">
        <f t="shared" si="221"/>
        <v/>
      </c>
      <c r="E1133" s="70" t="str">
        <f t="shared" si="222"/>
        <v/>
      </c>
      <c r="F1133" s="70" t="str">
        <f t="shared" si="222"/>
        <v/>
      </c>
      <c r="G1133" s="70" t="str">
        <f t="shared" si="223"/>
        <v/>
      </c>
      <c r="H1133" s="70" t="str">
        <f>IF(M1133=0,"",1+COUNTIF(会員コール!$A$1:$A$198,M1133))</f>
        <v/>
      </c>
      <c r="I1133" s="71"/>
      <c r="J1133" s="71" t="str">
        <f t="shared" si="224"/>
        <v/>
      </c>
      <c r="K1133" s="14"/>
      <c r="L1133" s="15"/>
      <c r="M1133">
        <f t="shared" si="225"/>
        <v>0</v>
      </c>
      <c r="N1133"/>
      <c r="O1133" s="1"/>
      <c r="P1133" s="2"/>
    </row>
    <row r="1134" spans="1:16">
      <c r="A1134" s="13">
        <v>30</v>
      </c>
      <c r="B1134" s="72" t="str">
        <f t="shared" si="220"/>
        <v/>
      </c>
      <c r="C1134" s="69" t="str">
        <f t="shared" si="226"/>
        <v/>
      </c>
      <c r="D1134" s="73" t="str">
        <f t="shared" si="221"/>
        <v/>
      </c>
      <c r="E1134" s="73" t="str">
        <f t="shared" si="222"/>
        <v/>
      </c>
      <c r="F1134" s="73" t="str">
        <f t="shared" si="222"/>
        <v/>
      </c>
      <c r="G1134" s="73" t="str">
        <f t="shared" si="223"/>
        <v/>
      </c>
      <c r="H1134" s="73" t="str">
        <f>IF(M1134=0,"",1+COUNTIF(会員コール!$A$1:$A$198,M1134))</f>
        <v/>
      </c>
      <c r="I1134" s="74"/>
      <c r="J1134" s="74" t="str">
        <f t="shared" si="224"/>
        <v/>
      </c>
      <c r="K1134" s="14"/>
      <c r="L1134" s="15"/>
      <c r="M1134">
        <f t="shared" si="225"/>
        <v>0</v>
      </c>
      <c r="N1134"/>
      <c r="O1134" s="1"/>
      <c r="P1134" s="2"/>
    </row>
    <row r="1135" spans="1:16">
      <c r="A1135" s="13"/>
      <c r="B1135" s="68" t="str">
        <f t="shared" si="220"/>
        <v/>
      </c>
      <c r="C1135" s="69" t="str">
        <f t="shared" si="226"/>
        <v/>
      </c>
      <c r="D1135" s="70" t="str">
        <f t="shared" si="221"/>
        <v/>
      </c>
      <c r="E1135" s="70" t="str">
        <f t="shared" si="222"/>
        <v/>
      </c>
      <c r="F1135" s="70" t="str">
        <f t="shared" si="222"/>
        <v/>
      </c>
      <c r="G1135" s="70" t="str">
        <f t="shared" si="223"/>
        <v/>
      </c>
      <c r="H1135" s="70" t="str">
        <f>IF(M1135=0,"",1+COUNTIF(会員コール!$A$1:$A$198,M1135))</f>
        <v/>
      </c>
      <c r="I1135" s="71"/>
      <c r="J1135" s="71" t="str">
        <f t="shared" si="224"/>
        <v/>
      </c>
      <c r="K1135" s="14"/>
      <c r="L1135" s="15"/>
      <c r="M1135">
        <f t="shared" si="225"/>
        <v>0</v>
      </c>
      <c r="N1135"/>
      <c r="O1135" s="1"/>
      <c r="P1135" s="2"/>
    </row>
    <row r="1136" spans="1:16">
      <c r="A1136" s="13"/>
      <c r="B1136" s="72" t="str">
        <f t="shared" si="220"/>
        <v/>
      </c>
      <c r="C1136" s="69" t="str">
        <f t="shared" si="226"/>
        <v/>
      </c>
      <c r="D1136" s="73" t="str">
        <f t="shared" si="221"/>
        <v/>
      </c>
      <c r="E1136" s="73" t="str">
        <f t="shared" si="222"/>
        <v/>
      </c>
      <c r="F1136" s="73" t="str">
        <f t="shared" si="222"/>
        <v/>
      </c>
      <c r="G1136" s="73" t="str">
        <f t="shared" si="223"/>
        <v/>
      </c>
      <c r="H1136" s="73" t="str">
        <f>IF(M1136=0,"",1+COUNTIF(会員コール!$A$1:$A$198,M1136))</f>
        <v/>
      </c>
      <c r="I1136" s="74"/>
      <c r="J1136" s="74" t="str">
        <f t="shared" si="224"/>
        <v/>
      </c>
      <c r="K1136" s="14"/>
      <c r="L1136" s="15"/>
      <c r="M1136">
        <f t="shared" si="225"/>
        <v>0</v>
      </c>
      <c r="N1136"/>
      <c r="O1136" s="1"/>
      <c r="P1136" s="2"/>
    </row>
    <row r="1137" spans="1:16">
      <c r="A1137" s="13"/>
      <c r="B1137" s="68" t="str">
        <f t="shared" si="220"/>
        <v/>
      </c>
      <c r="C1137" s="69" t="str">
        <f t="shared" si="226"/>
        <v/>
      </c>
      <c r="D1137" s="70" t="str">
        <f t="shared" si="221"/>
        <v/>
      </c>
      <c r="E1137" s="70" t="str">
        <f t="shared" si="222"/>
        <v/>
      </c>
      <c r="F1137" s="70" t="str">
        <f t="shared" si="222"/>
        <v/>
      </c>
      <c r="G1137" s="70" t="str">
        <f t="shared" si="223"/>
        <v/>
      </c>
      <c r="H1137" s="70" t="str">
        <f>IF(M1137=0,"",1+COUNTIF(会員コール!$A$1:$A$198,M1137))</f>
        <v/>
      </c>
      <c r="I1137" s="71"/>
      <c r="J1137" s="71" t="str">
        <f t="shared" si="224"/>
        <v/>
      </c>
      <c r="K1137" s="14"/>
      <c r="L1137" s="15"/>
      <c r="M1137">
        <f t="shared" si="225"/>
        <v>0</v>
      </c>
      <c r="N1137"/>
      <c r="O1137" s="1"/>
      <c r="P1137" s="2"/>
    </row>
    <row r="1138" spans="1:16">
      <c r="A1138" s="13"/>
      <c r="B1138" s="72" t="str">
        <f t="shared" si="220"/>
        <v/>
      </c>
      <c r="C1138" s="69" t="str">
        <f t="shared" si="226"/>
        <v/>
      </c>
      <c r="D1138" s="73" t="str">
        <f t="shared" si="221"/>
        <v/>
      </c>
      <c r="E1138" s="73" t="str">
        <f t="shared" si="222"/>
        <v/>
      </c>
      <c r="F1138" s="73" t="str">
        <f t="shared" si="222"/>
        <v/>
      </c>
      <c r="G1138" s="73" t="str">
        <f t="shared" si="223"/>
        <v/>
      </c>
      <c r="H1138" s="73" t="str">
        <f>IF(M1138=0,"",1+COUNTIF(会員コール!$A$1:$A$198,M1138))</f>
        <v/>
      </c>
      <c r="I1138" s="74"/>
      <c r="J1138" s="74" t="str">
        <f t="shared" si="224"/>
        <v/>
      </c>
      <c r="K1138" s="14"/>
      <c r="L1138" s="15"/>
      <c r="M1138">
        <f t="shared" si="225"/>
        <v>0</v>
      </c>
      <c r="N1138"/>
      <c r="O1138" s="1"/>
      <c r="P1138" s="2"/>
    </row>
    <row r="1139" spans="1:16">
      <c r="A1139" s="13">
        <v>35</v>
      </c>
      <c r="B1139" s="68" t="str">
        <f t="shared" si="220"/>
        <v/>
      </c>
      <c r="C1139" s="69" t="str">
        <f t="shared" si="226"/>
        <v/>
      </c>
      <c r="D1139" s="70" t="str">
        <f t="shared" si="221"/>
        <v/>
      </c>
      <c r="E1139" s="70" t="str">
        <f t="shared" si="222"/>
        <v/>
      </c>
      <c r="F1139" s="70" t="str">
        <f t="shared" si="222"/>
        <v/>
      </c>
      <c r="G1139" s="70" t="str">
        <f t="shared" si="223"/>
        <v/>
      </c>
      <c r="H1139" s="70" t="str">
        <f>IF(M1139=0,"",1+COUNTIF(会員コール!$A$1:$A$198,M1139))</f>
        <v/>
      </c>
      <c r="I1139" s="71"/>
      <c r="J1139" s="71" t="str">
        <f t="shared" si="224"/>
        <v/>
      </c>
      <c r="K1139" s="14"/>
      <c r="L1139" s="15"/>
      <c r="M1139">
        <f t="shared" si="225"/>
        <v>0</v>
      </c>
      <c r="N1139"/>
      <c r="O1139" s="1"/>
      <c r="P1139" s="2"/>
    </row>
    <row r="1140" spans="1:16">
      <c r="A1140" s="13"/>
      <c r="B1140" s="72" t="str">
        <f t="shared" si="220"/>
        <v/>
      </c>
      <c r="C1140" s="69" t="str">
        <f t="shared" si="226"/>
        <v/>
      </c>
      <c r="D1140" s="73" t="str">
        <f t="shared" si="221"/>
        <v/>
      </c>
      <c r="E1140" s="73" t="str">
        <f t="shared" si="222"/>
        <v/>
      </c>
      <c r="F1140" s="73" t="str">
        <f t="shared" si="222"/>
        <v/>
      </c>
      <c r="G1140" s="73" t="str">
        <f t="shared" si="223"/>
        <v/>
      </c>
      <c r="H1140" s="73" t="str">
        <f>IF(M1140=0,"",1+COUNTIF(会員コール!$A$1:$A$198,M1140))</f>
        <v/>
      </c>
      <c r="I1140" s="74"/>
      <c r="J1140" s="74" t="str">
        <f t="shared" si="224"/>
        <v/>
      </c>
      <c r="K1140" s="14"/>
      <c r="L1140" s="15"/>
      <c r="M1140">
        <f t="shared" si="225"/>
        <v>0</v>
      </c>
      <c r="N1140"/>
      <c r="O1140" s="1"/>
      <c r="P1140" s="2"/>
    </row>
    <row r="1141" spans="1:16">
      <c r="A1141" s="13"/>
      <c r="B1141" s="68" t="str">
        <f t="shared" si="220"/>
        <v/>
      </c>
      <c r="C1141" s="69" t="str">
        <f t="shared" si="226"/>
        <v/>
      </c>
      <c r="D1141" s="70" t="str">
        <f t="shared" si="221"/>
        <v/>
      </c>
      <c r="E1141" s="70" t="str">
        <f t="shared" si="222"/>
        <v/>
      </c>
      <c r="F1141" s="70" t="str">
        <f t="shared" si="222"/>
        <v/>
      </c>
      <c r="G1141" s="70" t="str">
        <f t="shared" si="223"/>
        <v/>
      </c>
      <c r="H1141" s="70" t="str">
        <f>IF(M1141=0,"",1+COUNTIF(会員コール!$A$1:$A$198,M1141))</f>
        <v/>
      </c>
      <c r="I1141" s="71"/>
      <c r="J1141" s="71" t="str">
        <f t="shared" si="224"/>
        <v/>
      </c>
      <c r="K1141" s="14"/>
      <c r="L1141" s="15"/>
      <c r="M1141">
        <f t="shared" si="225"/>
        <v>0</v>
      </c>
      <c r="N1141"/>
      <c r="O1141" s="1"/>
      <c r="P1141" s="2"/>
    </row>
    <row r="1142" spans="1:16">
      <c r="A1142" s="13"/>
      <c r="B1142" s="72" t="str">
        <f t="shared" si="220"/>
        <v/>
      </c>
      <c r="C1142" s="69" t="str">
        <f t="shared" si="226"/>
        <v/>
      </c>
      <c r="D1142" s="73" t="str">
        <f t="shared" si="221"/>
        <v/>
      </c>
      <c r="E1142" s="73" t="str">
        <f t="shared" si="222"/>
        <v/>
      </c>
      <c r="F1142" s="73" t="str">
        <f t="shared" si="222"/>
        <v/>
      </c>
      <c r="G1142" s="73" t="str">
        <f t="shared" si="223"/>
        <v/>
      </c>
      <c r="H1142" s="73" t="str">
        <f>IF(M1142=0,"",1+COUNTIF(会員コール!$A$1:$A$198,M1142))</f>
        <v/>
      </c>
      <c r="I1142" s="74"/>
      <c r="J1142" s="74" t="str">
        <f t="shared" si="224"/>
        <v/>
      </c>
      <c r="K1142" s="14"/>
      <c r="L1142" s="15"/>
      <c r="M1142">
        <f t="shared" si="225"/>
        <v>0</v>
      </c>
      <c r="N1142"/>
      <c r="O1142" s="1"/>
      <c r="P1142" s="2"/>
    </row>
    <row r="1143" spans="1:16">
      <c r="A1143" s="13"/>
      <c r="B1143" s="68" t="str">
        <f t="shared" si="220"/>
        <v/>
      </c>
      <c r="C1143" s="69" t="str">
        <f t="shared" si="226"/>
        <v/>
      </c>
      <c r="D1143" s="70" t="str">
        <f t="shared" si="221"/>
        <v/>
      </c>
      <c r="E1143" s="70" t="str">
        <f t="shared" si="222"/>
        <v/>
      </c>
      <c r="F1143" s="70" t="str">
        <f t="shared" si="222"/>
        <v/>
      </c>
      <c r="G1143" s="70" t="str">
        <f t="shared" si="223"/>
        <v/>
      </c>
      <c r="H1143" s="70" t="str">
        <f>IF(M1143=0,"",1+COUNTIF(会員コール!$A$1:$A$198,M1143))</f>
        <v/>
      </c>
      <c r="I1143" s="71"/>
      <c r="J1143" s="71" t="str">
        <f t="shared" si="224"/>
        <v/>
      </c>
      <c r="K1143" s="14"/>
      <c r="L1143" s="15"/>
      <c r="M1143">
        <f t="shared" si="225"/>
        <v>0</v>
      </c>
      <c r="N1143"/>
      <c r="O1143" s="1"/>
      <c r="P1143" s="2"/>
    </row>
    <row r="1144" spans="1:16">
      <c r="A1144" s="13">
        <v>40</v>
      </c>
      <c r="B1144" s="72" t="str">
        <f t="shared" si="220"/>
        <v/>
      </c>
      <c r="C1144" s="69" t="str">
        <f t="shared" si="226"/>
        <v/>
      </c>
      <c r="D1144" s="73" t="str">
        <f t="shared" si="221"/>
        <v/>
      </c>
      <c r="E1144" s="73" t="str">
        <f t="shared" si="222"/>
        <v/>
      </c>
      <c r="F1144" s="73" t="str">
        <f t="shared" si="222"/>
        <v/>
      </c>
      <c r="G1144" s="73" t="str">
        <f t="shared" si="223"/>
        <v/>
      </c>
      <c r="H1144" s="73" t="str">
        <f>IF(M1144=0,"",1+COUNTIF(会員コール!$A$1:$A$198,M1144))</f>
        <v/>
      </c>
      <c r="I1144" s="74"/>
      <c r="J1144" s="74" t="str">
        <f t="shared" si="224"/>
        <v/>
      </c>
      <c r="K1144" s="14"/>
      <c r="L1144" s="15"/>
      <c r="M1144">
        <f t="shared" si="225"/>
        <v>0</v>
      </c>
      <c r="N1144"/>
      <c r="O1144" s="1"/>
      <c r="P1144" s="2"/>
    </row>
    <row r="1145" spans="1:16">
      <c r="A1145" s="13"/>
      <c r="B1145" s="68" t="str">
        <f t="shared" si="220"/>
        <v/>
      </c>
      <c r="C1145" s="69" t="str">
        <f t="shared" si="226"/>
        <v/>
      </c>
      <c r="D1145" s="70" t="str">
        <f t="shared" si="221"/>
        <v/>
      </c>
      <c r="E1145" s="70" t="str">
        <f t="shared" si="222"/>
        <v/>
      </c>
      <c r="F1145" s="70" t="str">
        <f t="shared" si="222"/>
        <v/>
      </c>
      <c r="G1145" s="70" t="str">
        <f t="shared" si="223"/>
        <v/>
      </c>
      <c r="H1145" s="70" t="str">
        <f>IF(M1145=0,"",1+COUNTIF(会員コール!$A$1:$A$198,M1145))</f>
        <v/>
      </c>
      <c r="I1145" s="71"/>
      <c r="J1145" s="71" t="str">
        <f t="shared" si="224"/>
        <v/>
      </c>
      <c r="K1145" s="14"/>
      <c r="L1145" s="15"/>
      <c r="M1145">
        <f t="shared" si="225"/>
        <v>0</v>
      </c>
      <c r="N1145"/>
      <c r="O1145" s="1"/>
      <c r="P1145" s="2"/>
    </row>
    <row r="1146" spans="1:16">
      <c r="A1146" s="13"/>
      <c r="B1146" s="68" t="str">
        <f t="shared" si="220"/>
        <v/>
      </c>
      <c r="C1146" s="69" t="str">
        <f t="shared" si="226"/>
        <v/>
      </c>
      <c r="D1146" s="70" t="str">
        <f t="shared" si="221"/>
        <v/>
      </c>
      <c r="E1146" s="70" t="str">
        <f t="shared" si="222"/>
        <v/>
      </c>
      <c r="F1146" s="70" t="str">
        <f t="shared" si="222"/>
        <v/>
      </c>
      <c r="G1146" s="70" t="str">
        <f t="shared" si="223"/>
        <v/>
      </c>
      <c r="H1146" s="70" t="str">
        <f>IF(M1146=0,"",1+COUNTIF(会員コール!$A$1:$A$198,M1146))</f>
        <v/>
      </c>
      <c r="I1146" s="71"/>
      <c r="J1146" s="71" t="str">
        <f t="shared" si="224"/>
        <v/>
      </c>
      <c r="K1146" s="14"/>
      <c r="L1146" s="15"/>
      <c r="M1146">
        <f t="shared" si="225"/>
        <v>0</v>
      </c>
      <c r="N1146"/>
      <c r="O1146" s="1"/>
      <c r="P1146" s="2"/>
    </row>
    <row r="1147" spans="1:16">
      <c r="A1147" s="13"/>
      <c r="B1147" s="72" t="str">
        <f t="shared" si="220"/>
        <v/>
      </c>
      <c r="C1147" s="69" t="str">
        <f t="shared" si="226"/>
        <v/>
      </c>
      <c r="D1147" s="73" t="str">
        <f t="shared" si="221"/>
        <v/>
      </c>
      <c r="E1147" s="73" t="str">
        <f t="shared" si="222"/>
        <v/>
      </c>
      <c r="F1147" s="73" t="str">
        <f t="shared" si="222"/>
        <v/>
      </c>
      <c r="G1147" s="73" t="str">
        <f t="shared" si="223"/>
        <v/>
      </c>
      <c r="H1147" s="73" t="str">
        <f>IF(M1147=0,"",1+COUNTIF(会員コール!$A$1:$A$198,M1147))</f>
        <v/>
      </c>
      <c r="I1147" s="74"/>
      <c r="J1147" s="74" t="str">
        <f t="shared" si="224"/>
        <v/>
      </c>
      <c r="K1147" s="14"/>
      <c r="L1147" s="15"/>
      <c r="M1147">
        <f t="shared" si="225"/>
        <v>0</v>
      </c>
      <c r="N1147"/>
      <c r="O1147" s="1"/>
      <c r="P1147" s="2"/>
    </row>
    <row r="1148" spans="1:16">
      <c r="A1148" s="13"/>
      <c r="B1148" s="68" t="str">
        <f t="shared" si="220"/>
        <v/>
      </c>
      <c r="C1148" s="69" t="str">
        <f t="shared" si="226"/>
        <v/>
      </c>
      <c r="D1148" s="70" t="str">
        <f t="shared" si="221"/>
        <v/>
      </c>
      <c r="E1148" s="70" t="str">
        <f t="shared" si="222"/>
        <v/>
      </c>
      <c r="F1148" s="70" t="str">
        <f t="shared" si="222"/>
        <v/>
      </c>
      <c r="G1148" s="70" t="str">
        <f t="shared" si="223"/>
        <v/>
      </c>
      <c r="H1148" s="70" t="str">
        <f>IF(M1148=0,"",1+COUNTIF(会員コール!$A$1:$A$198,M1148))</f>
        <v/>
      </c>
      <c r="I1148" s="71"/>
      <c r="J1148" s="71" t="str">
        <f t="shared" si="224"/>
        <v/>
      </c>
      <c r="K1148" s="14"/>
      <c r="L1148" s="15"/>
      <c r="M1148">
        <f t="shared" si="225"/>
        <v>0</v>
      </c>
      <c r="N1148"/>
      <c r="O1148" s="1"/>
      <c r="P1148" s="2"/>
    </row>
    <row r="1149" spans="1:16">
      <c r="A1149" s="13">
        <v>45</v>
      </c>
      <c r="B1149" s="72" t="str">
        <f t="shared" si="220"/>
        <v/>
      </c>
      <c r="C1149" s="69" t="str">
        <f t="shared" si="226"/>
        <v/>
      </c>
      <c r="D1149" s="73" t="str">
        <f t="shared" si="221"/>
        <v/>
      </c>
      <c r="E1149" s="73" t="str">
        <f t="shared" si="222"/>
        <v/>
      </c>
      <c r="F1149" s="73" t="str">
        <f t="shared" si="222"/>
        <v/>
      </c>
      <c r="G1149" s="73" t="str">
        <f t="shared" si="223"/>
        <v/>
      </c>
      <c r="H1149" s="73" t="str">
        <f>IF(M1149=0,"",1+COUNTIF(会員コール!$A$1:$A$198,M1149))</f>
        <v/>
      </c>
      <c r="I1149" s="74"/>
      <c r="J1149" s="74" t="str">
        <f t="shared" si="224"/>
        <v/>
      </c>
      <c r="K1149" s="14"/>
      <c r="L1149" s="15"/>
      <c r="M1149">
        <f t="shared" si="225"/>
        <v>0</v>
      </c>
      <c r="N1149"/>
      <c r="O1149" s="1"/>
      <c r="P1149" s="2"/>
    </row>
    <row r="1150" spans="1:16">
      <c r="A1150" s="13"/>
      <c r="B1150" s="68" t="str">
        <f t="shared" si="220"/>
        <v/>
      </c>
      <c r="C1150" s="69" t="str">
        <f t="shared" si="226"/>
        <v/>
      </c>
      <c r="D1150" s="70" t="str">
        <f t="shared" si="221"/>
        <v/>
      </c>
      <c r="E1150" s="70" t="str">
        <f t="shared" si="222"/>
        <v/>
      </c>
      <c r="F1150" s="70" t="str">
        <f t="shared" si="222"/>
        <v/>
      </c>
      <c r="G1150" s="70" t="str">
        <f t="shared" si="223"/>
        <v/>
      </c>
      <c r="H1150" s="70" t="str">
        <f>IF(M1150=0,"",1+COUNTIF(会員コール!$A$1:$A$198,M1150))</f>
        <v/>
      </c>
      <c r="I1150" s="71"/>
      <c r="J1150" s="71" t="str">
        <f t="shared" si="224"/>
        <v/>
      </c>
      <c r="K1150" s="14"/>
      <c r="L1150" s="15"/>
      <c r="M1150">
        <f t="shared" si="225"/>
        <v>0</v>
      </c>
      <c r="N1150"/>
      <c r="O1150" s="1"/>
      <c r="P1150" s="2"/>
    </row>
    <row r="1151" spans="1:16">
      <c r="A1151" s="13"/>
      <c r="B1151" s="72" t="str">
        <f t="shared" si="220"/>
        <v/>
      </c>
      <c r="C1151" s="69" t="str">
        <f t="shared" si="226"/>
        <v/>
      </c>
      <c r="D1151" s="73" t="str">
        <f t="shared" si="221"/>
        <v/>
      </c>
      <c r="E1151" s="73" t="str">
        <f t="shared" si="222"/>
        <v/>
      </c>
      <c r="F1151" s="73" t="str">
        <f t="shared" si="222"/>
        <v/>
      </c>
      <c r="G1151" s="73" t="str">
        <f t="shared" si="223"/>
        <v/>
      </c>
      <c r="H1151" s="73" t="str">
        <f>IF(M1151=0,"",1+COUNTIF(会員コール!$A$1:$A$198,M1151))</f>
        <v/>
      </c>
      <c r="I1151" s="74"/>
      <c r="J1151" s="74" t="str">
        <f t="shared" si="224"/>
        <v/>
      </c>
      <c r="K1151" s="14"/>
      <c r="L1151" s="15"/>
      <c r="M1151">
        <f t="shared" si="225"/>
        <v>0</v>
      </c>
      <c r="N1151"/>
      <c r="O1151" s="1"/>
      <c r="P1151" s="2"/>
    </row>
    <row r="1152" spans="1:16">
      <c r="A1152" s="13"/>
      <c r="B1152" s="68" t="str">
        <f t="shared" si="220"/>
        <v/>
      </c>
      <c r="C1152" s="69" t="str">
        <f t="shared" si="226"/>
        <v/>
      </c>
      <c r="D1152" s="70" t="str">
        <f t="shared" si="221"/>
        <v/>
      </c>
      <c r="E1152" s="70" t="str">
        <f t="shared" si="222"/>
        <v/>
      </c>
      <c r="F1152" s="70" t="str">
        <f t="shared" si="222"/>
        <v/>
      </c>
      <c r="G1152" s="70" t="str">
        <f t="shared" si="223"/>
        <v/>
      </c>
      <c r="H1152" s="70" t="str">
        <f>IF(M1152=0,"",1+COUNTIF(会員コール!$A$1:$A$198,M1152))</f>
        <v/>
      </c>
      <c r="I1152" s="71"/>
      <c r="J1152" s="71" t="str">
        <f t="shared" si="224"/>
        <v/>
      </c>
      <c r="K1152" s="14"/>
      <c r="L1152" s="15"/>
      <c r="M1152">
        <f t="shared" si="225"/>
        <v>0</v>
      </c>
      <c r="N1152"/>
      <c r="O1152" s="1"/>
      <c r="P1152" s="2"/>
    </row>
    <row r="1153" spans="1:20">
      <c r="A1153" s="13"/>
      <c r="B1153" s="68" t="str">
        <f t="shared" si="220"/>
        <v/>
      </c>
      <c r="C1153" s="69" t="str">
        <f t="shared" si="226"/>
        <v/>
      </c>
      <c r="D1153" s="70" t="str">
        <f t="shared" si="221"/>
        <v/>
      </c>
      <c r="E1153" s="70" t="str">
        <f t="shared" si="222"/>
        <v/>
      </c>
      <c r="F1153" s="70" t="str">
        <f t="shared" si="222"/>
        <v/>
      </c>
      <c r="G1153" s="70" t="str">
        <f t="shared" si="223"/>
        <v/>
      </c>
      <c r="H1153" s="70" t="str">
        <f>IF(M1153=0,"",1+COUNTIF(会員コール!$A$1:$A$198,M1153))</f>
        <v/>
      </c>
      <c r="I1153" s="71"/>
      <c r="J1153" s="71" t="str">
        <f t="shared" si="224"/>
        <v/>
      </c>
      <c r="K1153" s="14"/>
      <c r="L1153" s="15"/>
      <c r="M1153">
        <f t="shared" si="225"/>
        <v>0</v>
      </c>
      <c r="N1153"/>
      <c r="O1153" s="1"/>
      <c r="P1153" s="2"/>
    </row>
    <row r="1154" spans="1:20">
      <c r="A1154" s="13">
        <v>50</v>
      </c>
      <c r="B1154" s="75" t="str">
        <f t="shared" si="220"/>
        <v/>
      </c>
      <c r="C1154" s="76" t="str">
        <f>IF(P1154="","",LEFT(P1154,6))</f>
        <v/>
      </c>
      <c r="D1154" s="77" t="str">
        <f t="shared" si="221"/>
        <v/>
      </c>
      <c r="E1154" s="77" t="str">
        <f t="shared" si="222"/>
        <v/>
      </c>
      <c r="F1154" s="77" t="str">
        <f t="shared" si="222"/>
        <v/>
      </c>
      <c r="G1154" s="77" t="str">
        <f t="shared" si="223"/>
        <v/>
      </c>
      <c r="H1154" s="77" t="str">
        <f>IF(M1154=0,"",1+COUNTIF(会員コール!$A$1:$A$198,M1154))</f>
        <v/>
      </c>
      <c r="I1154" s="78"/>
      <c r="J1154" s="78" t="str">
        <f t="shared" si="224"/>
        <v/>
      </c>
      <c r="K1154" s="14"/>
      <c r="L1154" s="15"/>
      <c r="M1154">
        <f t="shared" si="225"/>
        <v>0</v>
      </c>
      <c r="N1154"/>
      <c r="O1154" s="1"/>
      <c r="P1154" s="2"/>
    </row>
    <row r="1155" spans="1:20">
      <c r="A1155" s="13"/>
      <c r="B1155" s="166" t="s">
        <v>7</v>
      </c>
      <c r="C1155" s="167"/>
      <c r="D1155" s="24">
        <f>50-COUNTBLANK(D1105:D1154)</f>
        <v>0</v>
      </c>
      <c r="E1155" s="20"/>
      <c r="F1155" s="21" t="s">
        <v>7</v>
      </c>
      <c r="G1155" s="19"/>
      <c r="H1155" s="25">
        <f>SUM(H1105:H1154)</f>
        <v>0</v>
      </c>
      <c r="I1155" s="22"/>
      <c r="J1155" s="22"/>
      <c r="K1155" s="14"/>
      <c r="L1155" s="15"/>
      <c r="N1155"/>
      <c r="O1155" s="1"/>
      <c r="P1155" s="2"/>
    </row>
    <row r="1156" spans="1:20" ht="14.25">
      <c r="A1156" s="8"/>
      <c r="B1156" s="168" t="s">
        <v>9</v>
      </c>
      <c r="C1156" s="168"/>
      <c r="D1156" s="168"/>
      <c r="E1156" s="62" t="s">
        <v>135</v>
      </c>
      <c r="F1156" s="50">
        <f>基本データ入力!$B$6</f>
        <v>2016</v>
      </c>
      <c r="G1156" s="169" t="str">
        <f>基本データ入力!$B$4</f>
        <v>第13回　JARL横須賀ｸﾗﾌﾞﾏﾗｿﾝｺﾝﾃｽﾄ</v>
      </c>
      <c r="H1156" s="169"/>
      <c r="I1156" s="169"/>
      <c r="J1156" s="169"/>
      <c r="K1156" s="10"/>
      <c r="L1156" s="8"/>
      <c r="M1156" s="8"/>
      <c r="N1156" s="9"/>
      <c r="O1156" s="8"/>
      <c r="P1156" s="8"/>
      <c r="Q1156" s="8"/>
      <c r="R1156" s="8"/>
      <c r="S1156" s="8"/>
      <c r="T1156" s="8"/>
    </row>
    <row r="1157" spans="1:20">
      <c r="A1157" s="8"/>
      <c r="B1157" s="170" t="s">
        <v>10</v>
      </c>
      <c r="C1157" s="170"/>
      <c r="D1157" s="47" t="str">
        <f>基本データ入力!$B$8</f>
        <v>JA1QRZ</v>
      </c>
      <c r="E1157" s="52" t="s">
        <v>136</v>
      </c>
      <c r="F1157" s="47" t="s">
        <v>288</v>
      </c>
      <c r="G1157" s="171" t="s">
        <v>137</v>
      </c>
      <c r="H1157" s="171"/>
      <c r="I1157" s="171"/>
      <c r="J1157" s="53" t="s">
        <v>402</v>
      </c>
      <c r="K1157" s="10"/>
      <c r="L1157" s="8"/>
      <c r="M1157" s="8"/>
      <c r="N1157" s="9"/>
      <c r="O1157" s="8"/>
      <c r="P1157" s="8"/>
      <c r="Q1157" s="8"/>
      <c r="R1157" s="8"/>
      <c r="S1157" s="8"/>
      <c r="T1157" s="8"/>
    </row>
    <row r="1158" spans="1:20">
      <c r="B1158" s="88" t="s">
        <v>11</v>
      </c>
      <c r="C1158" s="91" t="s">
        <v>411</v>
      </c>
      <c r="D1158" s="88" t="s">
        <v>12</v>
      </c>
      <c r="E1158" s="172" t="s">
        <v>13</v>
      </c>
      <c r="F1158" s="172"/>
      <c r="G1158" s="88" t="s">
        <v>14</v>
      </c>
      <c r="H1158" s="17" t="s">
        <v>15</v>
      </c>
      <c r="I1158" s="88" t="s">
        <v>16</v>
      </c>
      <c r="J1158" s="88" t="s">
        <v>17</v>
      </c>
      <c r="L1158" s="173" t="s">
        <v>134</v>
      </c>
      <c r="M1158" s="174"/>
      <c r="N1158" s="165" t="s">
        <v>31</v>
      </c>
      <c r="O1158" s="165"/>
      <c r="P1158" s="165"/>
      <c r="Q1158" s="165"/>
      <c r="R1158" s="165"/>
      <c r="S1158" s="165"/>
      <c r="T1158" s="165"/>
    </row>
    <row r="1159" spans="1:20">
      <c r="B1159" s="88" t="s">
        <v>8</v>
      </c>
      <c r="C1159" s="91" t="s">
        <v>412</v>
      </c>
      <c r="D1159" s="88" t="s">
        <v>0</v>
      </c>
      <c r="E1159" s="88" t="s">
        <v>1</v>
      </c>
      <c r="F1159" s="88" t="s">
        <v>2</v>
      </c>
      <c r="G1159" s="88" t="s">
        <v>3</v>
      </c>
      <c r="H1159" s="17" t="s">
        <v>4</v>
      </c>
      <c r="I1159" s="88" t="s">
        <v>5</v>
      </c>
      <c r="J1159" s="88" t="s">
        <v>6</v>
      </c>
      <c r="K1159" s="4"/>
      <c r="L1159" s="175"/>
      <c r="M1159" s="176"/>
      <c r="N1159" s="89" t="s">
        <v>33</v>
      </c>
      <c r="O1159" s="89" t="s">
        <v>34</v>
      </c>
      <c r="P1159" s="89" t="s">
        <v>35</v>
      </c>
      <c r="Q1159" s="89" t="s">
        <v>36</v>
      </c>
      <c r="R1159" s="89" t="s">
        <v>37</v>
      </c>
      <c r="S1159" s="89" t="s">
        <v>38</v>
      </c>
      <c r="T1159" s="89" t="s">
        <v>39</v>
      </c>
    </row>
    <row r="1160" spans="1:20">
      <c r="A1160" s="13">
        <v>1</v>
      </c>
      <c r="B1160" s="64" t="str">
        <f t="shared" ref="B1160:B1209" si="227">IF(O1160="","",O1160)</f>
        <v/>
      </c>
      <c r="C1160" s="65" t="str">
        <f>IF(P1160="","",LEFT(P1160,6))</f>
        <v/>
      </c>
      <c r="D1160" s="66" t="str">
        <f t="shared" ref="D1160:D1209" si="228">IF(N1160="","",N1160)</f>
        <v/>
      </c>
      <c r="E1160" s="66" t="str">
        <f t="shared" ref="E1160:F1209" si="229">IF(Q1160="","",Q1160)</f>
        <v/>
      </c>
      <c r="F1160" s="66" t="str">
        <f t="shared" si="229"/>
        <v/>
      </c>
      <c r="G1160" s="66" t="str">
        <f t="shared" ref="G1160:G1209" si="230">IF(H1160="","",IF(H1160=1,"","M"))</f>
        <v/>
      </c>
      <c r="H1160" s="66" t="str">
        <f>IF(M1160=0,"",1+COUNTIF(会員コール!$A$1:$A$198,M1160))</f>
        <v/>
      </c>
      <c r="I1160" s="67"/>
      <c r="J1160" s="67" t="str">
        <f t="shared" ref="J1160:J1209" si="231">IF(T1160="","",T1160)</f>
        <v/>
      </c>
      <c r="K1160" s="14"/>
      <c r="L1160" s="49"/>
      <c r="M1160">
        <f t="shared" ref="M1160:M1209" si="232">IF(MID(N1160,6,1)="/",LEFT(N1160,5),IF(MID(N1160,7,1)="/",LEFT(N1160,6),N1160))</f>
        <v>0</v>
      </c>
      <c r="N1160"/>
      <c r="O1160" s="1"/>
      <c r="P1160" s="2"/>
    </row>
    <row r="1161" spans="1:20">
      <c r="A1161" s="13"/>
      <c r="B1161" s="68" t="str">
        <f t="shared" si="227"/>
        <v/>
      </c>
      <c r="C1161" s="69" t="str">
        <f>IF(P1161="","",LEFT(P1161,6))</f>
        <v/>
      </c>
      <c r="D1161" s="70" t="str">
        <f t="shared" si="228"/>
        <v/>
      </c>
      <c r="E1161" s="70" t="str">
        <f t="shared" si="229"/>
        <v/>
      </c>
      <c r="F1161" s="70" t="str">
        <f t="shared" si="229"/>
        <v/>
      </c>
      <c r="G1161" s="70" t="str">
        <f t="shared" si="230"/>
        <v/>
      </c>
      <c r="H1161" s="70" t="str">
        <f>IF(M1161=0,"",1+COUNTIF(会員コール!$A$1:$A$198,M1161))</f>
        <v/>
      </c>
      <c r="I1161" s="71"/>
      <c r="J1161" s="71" t="str">
        <f t="shared" si="231"/>
        <v/>
      </c>
      <c r="K1161" s="14"/>
      <c r="L1161" s="49"/>
      <c r="M1161">
        <f t="shared" si="232"/>
        <v>0</v>
      </c>
      <c r="N1161"/>
      <c r="O1161" s="1"/>
      <c r="P1161" s="2"/>
    </row>
    <row r="1162" spans="1:20">
      <c r="A1162" s="13"/>
      <c r="B1162" s="68" t="str">
        <f t="shared" si="227"/>
        <v/>
      </c>
      <c r="C1162" s="69" t="str">
        <f t="shared" ref="C1162:C1208" si="233">IF(P1162="","",LEFT(P1162,6))</f>
        <v/>
      </c>
      <c r="D1162" s="70" t="str">
        <f t="shared" si="228"/>
        <v/>
      </c>
      <c r="E1162" s="70" t="str">
        <f t="shared" si="229"/>
        <v/>
      </c>
      <c r="F1162" s="70" t="str">
        <f t="shared" si="229"/>
        <v/>
      </c>
      <c r="G1162" s="70" t="str">
        <f t="shared" si="230"/>
        <v/>
      </c>
      <c r="H1162" s="70" t="str">
        <f>IF(M1162=0,"",1+COUNTIF(会員コール!$A$1:$A$198,M1162))</f>
        <v/>
      </c>
      <c r="I1162" s="71"/>
      <c r="J1162" s="71" t="str">
        <f t="shared" si="231"/>
        <v/>
      </c>
      <c r="K1162" s="14"/>
      <c r="L1162" s="49"/>
      <c r="M1162">
        <f t="shared" si="232"/>
        <v>0</v>
      </c>
      <c r="N1162"/>
      <c r="O1162" s="1"/>
      <c r="P1162" s="2"/>
    </row>
    <row r="1163" spans="1:20">
      <c r="A1163" s="13"/>
      <c r="B1163" s="68" t="str">
        <f t="shared" si="227"/>
        <v/>
      </c>
      <c r="C1163" s="69" t="str">
        <f t="shared" si="233"/>
        <v/>
      </c>
      <c r="D1163" s="70" t="str">
        <f t="shared" si="228"/>
        <v/>
      </c>
      <c r="E1163" s="70" t="str">
        <f t="shared" si="229"/>
        <v/>
      </c>
      <c r="F1163" s="70" t="str">
        <f t="shared" si="229"/>
        <v/>
      </c>
      <c r="G1163" s="70" t="str">
        <f t="shared" si="230"/>
        <v/>
      </c>
      <c r="H1163" s="70" t="str">
        <f>IF(M1163=0,"",1+COUNTIF(会員コール!$A$1:$A$198,M1163))</f>
        <v/>
      </c>
      <c r="I1163" s="71"/>
      <c r="J1163" s="71" t="str">
        <f t="shared" si="231"/>
        <v/>
      </c>
      <c r="K1163" s="14"/>
      <c r="L1163" s="49"/>
      <c r="M1163">
        <f t="shared" si="232"/>
        <v>0</v>
      </c>
      <c r="N1163"/>
      <c r="O1163" s="1"/>
      <c r="P1163" s="2"/>
    </row>
    <row r="1164" spans="1:20">
      <c r="A1164" s="13">
        <v>5</v>
      </c>
      <c r="B1164" s="68" t="str">
        <f t="shared" si="227"/>
        <v/>
      </c>
      <c r="C1164" s="69" t="str">
        <f t="shared" si="233"/>
        <v/>
      </c>
      <c r="D1164" s="70" t="str">
        <f t="shared" si="228"/>
        <v/>
      </c>
      <c r="E1164" s="70" t="str">
        <f t="shared" si="229"/>
        <v/>
      </c>
      <c r="F1164" s="70" t="str">
        <f t="shared" si="229"/>
        <v/>
      </c>
      <c r="G1164" s="70" t="str">
        <f t="shared" si="230"/>
        <v/>
      </c>
      <c r="H1164" s="70" t="str">
        <f>IF(M1164=0,"",1+COUNTIF(会員コール!$A$1:$A$198,M1164))</f>
        <v/>
      </c>
      <c r="I1164" s="71"/>
      <c r="J1164" s="71" t="str">
        <f t="shared" si="231"/>
        <v/>
      </c>
      <c r="K1164" s="14"/>
      <c r="L1164" s="49"/>
      <c r="M1164">
        <f t="shared" si="232"/>
        <v>0</v>
      </c>
      <c r="N1164"/>
      <c r="O1164" s="1"/>
      <c r="P1164" s="2"/>
    </row>
    <row r="1165" spans="1:20">
      <c r="A1165" s="13"/>
      <c r="B1165" s="68" t="str">
        <f t="shared" si="227"/>
        <v/>
      </c>
      <c r="C1165" s="69" t="str">
        <f t="shared" si="233"/>
        <v/>
      </c>
      <c r="D1165" s="70" t="str">
        <f t="shared" si="228"/>
        <v/>
      </c>
      <c r="E1165" s="70" t="str">
        <f t="shared" si="229"/>
        <v/>
      </c>
      <c r="F1165" s="70" t="str">
        <f t="shared" si="229"/>
        <v/>
      </c>
      <c r="G1165" s="70" t="str">
        <f t="shared" si="230"/>
        <v/>
      </c>
      <c r="H1165" s="70" t="str">
        <f>IF(M1165=0,"",1+COUNTIF(会員コール!$A$1:$A$198,M1165))</f>
        <v/>
      </c>
      <c r="I1165" s="71"/>
      <c r="J1165" s="71" t="str">
        <f t="shared" si="231"/>
        <v/>
      </c>
      <c r="K1165" s="14"/>
      <c r="L1165" s="49"/>
      <c r="M1165">
        <f t="shared" si="232"/>
        <v>0</v>
      </c>
      <c r="N1165"/>
      <c r="O1165" s="1"/>
      <c r="P1165" s="2"/>
    </row>
    <row r="1166" spans="1:20">
      <c r="A1166" s="13"/>
      <c r="B1166" s="68" t="str">
        <f t="shared" si="227"/>
        <v/>
      </c>
      <c r="C1166" s="69" t="str">
        <f t="shared" si="233"/>
        <v/>
      </c>
      <c r="D1166" s="70" t="str">
        <f t="shared" si="228"/>
        <v/>
      </c>
      <c r="E1166" s="70" t="str">
        <f t="shared" si="229"/>
        <v/>
      </c>
      <c r="F1166" s="70" t="str">
        <f t="shared" si="229"/>
        <v/>
      </c>
      <c r="G1166" s="70" t="str">
        <f t="shared" si="230"/>
        <v/>
      </c>
      <c r="H1166" s="70" t="str">
        <f>IF(M1166=0,"",1+COUNTIF(会員コール!$A$1:$A$198,M1166))</f>
        <v/>
      </c>
      <c r="I1166" s="71"/>
      <c r="J1166" s="71" t="str">
        <f t="shared" si="231"/>
        <v/>
      </c>
      <c r="K1166" s="14"/>
      <c r="L1166" s="49"/>
      <c r="M1166">
        <f t="shared" si="232"/>
        <v>0</v>
      </c>
      <c r="N1166"/>
      <c r="O1166" s="1"/>
      <c r="P1166" s="2"/>
    </row>
    <row r="1167" spans="1:20">
      <c r="A1167" s="13"/>
      <c r="B1167" s="68" t="str">
        <f t="shared" si="227"/>
        <v/>
      </c>
      <c r="C1167" s="69" t="str">
        <f t="shared" si="233"/>
        <v/>
      </c>
      <c r="D1167" s="70" t="str">
        <f t="shared" si="228"/>
        <v/>
      </c>
      <c r="E1167" s="70" t="str">
        <f t="shared" si="229"/>
        <v/>
      </c>
      <c r="F1167" s="70" t="str">
        <f t="shared" si="229"/>
        <v/>
      </c>
      <c r="G1167" s="70" t="str">
        <f t="shared" si="230"/>
        <v/>
      </c>
      <c r="H1167" s="70" t="str">
        <f>IF(M1167=0,"",1+COUNTIF(会員コール!$A$1:$A$198,M1167))</f>
        <v/>
      </c>
      <c r="I1167" s="71"/>
      <c r="J1167" s="71" t="str">
        <f t="shared" si="231"/>
        <v/>
      </c>
      <c r="K1167" s="14"/>
      <c r="L1167" s="49"/>
      <c r="M1167">
        <f t="shared" si="232"/>
        <v>0</v>
      </c>
      <c r="N1167"/>
      <c r="O1167" s="1"/>
      <c r="P1167" s="2"/>
    </row>
    <row r="1168" spans="1:20">
      <c r="A1168" s="13"/>
      <c r="B1168" s="68" t="str">
        <f t="shared" si="227"/>
        <v/>
      </c>
      <c r="C1168" s="69" t="str">
        <f t="shared" si="233"/>
        <v/>
      </c>
      <c r="D1168" s="70" t="str">
        <f t="shared" si="228"/>
        <v/>
      </c>
      <c r="E1168" s="70" t="str">
        <f t="shared" si="229"/>
        <v/>
      </c>
      <c r="F1168" s="70" t="str">
        <f t="shared" si="229"/>
        <v/>
      </c>
      <c r="G1168" s="70" t="str">
        <f t="shared" si="230"/>
        <v/>
      </c>
      <c r="H1168" s="70" t="str">
        <f>IF(M1168=0,"",1+COUNTIF(会員コール!$A$1:$A$198,M1168))</f>
        <v/>
      </c>
      <c r="I1168" s="71"/>
      <c r="J1168" s="71" t="str">
        <f t="shared" si="231"/>
        <v/>
      </c>
      <c r="K1168" s="14"/>
      <c r="L1168" s="49"/>
      <c r="M1168">
        <f t="shared" si="232"/>
        <v>0</v>
      </c>
      <c r="N1168"/>
      <c r="O1168" s="1"/>
      <c r="P1168" s="2"/>
    </row>
    <row r="1169" spans="1:16">
      <c r="A1169" s="13">
        <v>10</v>
      </c>
      <c r="B1169" s="68" t="str">
        <f t="shared" si="227"/>
        <v/>
      </c>
      <c r="C1169" s="69" t="str">
        <f t="shared" si="233"/>
        <v/>
      </c>
      <c r="D1169" s="70" t="str">
        <f t="shared" si="228"/>
        <v/>
      </c>
      <c r="E1169" s="70" t="str">
        <f t="shared" si="229"/>
        <v/>
      </c>
      <c r="F1169" s="70" t="str">
        <f t="shared" si="229"/>
        <v/>
      </c>
      <c r="G1169" s="70" t="str">
        <f t="shared" si="230"/>
        <v/>
      </c>
      <c r="H1169" s="70" t="str">
        <f>IF(M1169=0,"",1+COUNTIF(会員コール!$A$1:$A$198,M1169))</f>
        <v/>
      </c>
      <c r="I1169" s="71"/>
      <c r="J1169" s="71" t="str">
        <f t="shared" si="231"/>
        <v/>
      </c>
      <c r="K1169" s="14"/>
      <c r="L1169" s="49"/>
      <c r="M1169">
        <f t="shared" si="232"/>
        <v>0</v>
      </c>
      <c r="N1169"/>
      <c r="O1169" s="1"/>
      <c r="P1169" s="2"/>
    </row>
    <row r="1170" spans="1:16">
      <c r="A1170" s="13"/>
      <c r="B1170" s="68" t="str">
        <f t="shared" si="227"/>
        <v/>
      </c>
      <c r="C1170" s="69" t="str">
        <f t="shared" si="233"/>
        <v/>
      </c>
      <c r="D1170" s="70" t="str">
        <f t="shared" si="228"/>
        <v/>
      </c>
      <c r="E1170" s="70" t="str">
        <f t="shared" si="229"/>
        <v/>
      </c>
      <c r="F1170" s="70" t="str">
        <f t="shared" si="229"/>
        <v/>
      </c>
      <c r="G1170" s="70" t="str">
        <f t="shared" si="230"/>
        <v/>
      </c>
      <c r="H1170" s="70" t="str">
        <f>IF(M1170=0,"",1+COUNTIF(会員コール!$A$1:$A$198,M1170))</f>
        <v/>
      </c>
      <c r="I1170" s="71"/>
      <c r="J1170" s="71" t="str">
        <f t="shared" si="231"/>
        <v/>
      </c>
      <c r="K1170" s="14"/>
      <c r="L1170" s="49"/>
      <c r="M1170">
        <f t="shared" si="232"/>
        <v>0</v>
      </c>
      <c r="N1170"/>
      <c r="O1170" s="1"/>
      <c r="P1170" s="2"/>
    </row>
    <row r="1171" spans="1:16">
      <c r="A1171" s="13"/>
      <c r="B1171" s="68" t="str">
        <f t="shared" si="227"/>
        <v/>
      </c>
      <c r="C1171" s="69" t="str">
        <f t="shared" si="233"/>
        <v/>
      </c>
      <c r="D1171" s="70" t="str">
        <f t="shared" si="228"/>
        <v/>
      </c>
      <c r="E1171" s="70" t="str">
        <f t="shared" si="229"/>
        <v/>
      </c>
      <c r="F1171" s="70" t="str">
        <f t="shared" si="229"/>
        <v/>
      </c>
      <c r="G1171" s="70" t="str">
        <f t="shared" si="230"/>
        <v/>
      </c>
      <c r="H1171" s="70" t="str">
        <f>IF(M1171=0,"",1+COUNTIF(会員コール!$A$1:$A$198,M1171))</f>
        <v/>
      </c>
      <c r="I1171" s="71"/>
      <c r="J1171" s="71" t="str">
        <f t="shared" si="231"/>
        <v/>
      </c>
      <c r="K1171" s="14"/>
      <c r="L1171" s="49"/>
      <c r="M1171">
        <f t="shared" si="232"/>
        <v>0</v>
      </c>
      <c r="N1171"/>
      <c r="O1171" s="1"/>
      <c r="P1171" s="2"/>
    </row>
    <row r="1172" spans="1:16">
      <c r="A1172" s="13"/>
      <c r="B1172" s="68" t="str">
        <f t="shared" si="227"/>
        <v/>
      </c>
      <c r="C1172" s="69" t="str">
        <f t="shared" si="233"/>
        <v/>
      </c>
      <c r="D1172" s="70" t="str">
        <f t="shared" si="228"/>
        <v/>
      </c>
      <c r="E1172" s="70" t="str">
        <f t="shared" si="229"/>
        <v/>
      </c>
      <c r="F1172" s="70" t="str">
        <f t="shared" si="229"/>
        <v/>
      </c>
      <c r="G1172" s="70" t="str">
        <f t="shared" si="230"/>
        <v/>
      </c>
      <c r="H1172" s="70" t="str">
        <f>IF(M1172=0,"",1+COUNTIF(会員コール!$A$1:$A$198,M1172))</f>
        <v/>
      </c>
      <c r="I1172" s="71"/>
      <c r="J1172" s="71" t="str">
        <f t="shared" si="231"/>
        <v/>
      </c>
      <c r="K1172" s="14"/>
      <c r="L1172" s="49"/>
      <c r="M1172">
        <f t="shared" si="232"/>
        <v>0</v>
      </c>
      <c r="N1172"/>
      <c r="O1172" s="1"/>
      <c r="P1172" s="2"/>
    </row>
    <row r="1173" spans="1:16">
      <c r="A1173" s="13"/>
      <c r="B1173" s="68" t="str">
        <f t="shared" si="227"/>
        <v/>
      </c>
      <c r="C1173" s="69" t="str">
        <f t="shared" si="233"/>
        <v/>
      </c>
      <c r="D1173" s="70" t="str">
        <f t="shared" si="228"/>
        <v/>
      </c>
      <c r="E1173" s="70" t="str">
        <f t="shared" si="229"/>
        <v/>
      </c>
      <c r="F1173" s="70" t="str">
        <f t="shared" si="229"/>
        <v/>
      </c>
      <c r="G1173" s="70" t="str">
        <f t="shared" si="230"/>
        <v/>
      </c>
      <c r="H1173" s="70" t="str">
        <f>IF(M1173=0,"",1+COUNTIF(会員コール!$A$1:$A$198,M1173))</f>
        <v/>
      </c>
      <c r="I1173" s="71"/>
      <c r="J1173" s="71" t="str">
        <f t="shared" si="231"/>
        <v/>
      </c>
      <c r="K1173" s="14"/>
      <c r="L1173" s="49"/>
      <c r="M1173">
        <f t="shared" si="232"/>
        <v>0</v>
      </c>
      <c r="N1173"/>
      <c r="O1173" s="1"/>
      <c r="P1173" s="2"/>
    </row>
    <row r="1174" spans="1:16">
      <c r="A1174" s="13">
        <v>15</v>
      </c>
      <c r="B1174" s="68" t="str">
        <f t="shared" si="227"/>
        <v/>
      </c>
      <c r="C1174" s="69" t="str">
        <f t="shared" si="233"/>
        <v/>
      </c>
      <c r="D1174" s="70" t="str">
        <f t="shared" si="228"/>
        <v/>
      </c>
      <c r="E1174" s="70" t="str">
        <f t="shared" si="229"/>
        <v/>
      </c>
      <c r="F1174" s="70" t="str">
        <f t="shared" si="229"/>
        <v/>
      </c>
      <c r="G1174" s="70" t="str">
        <f t="shared" si="230"/>
        <v/>
      </c>
      <c r="H1174" s="70" t="str">
        <f>IF(M1174=0,"",1+COUNTIF(会員コール!$A$1:$A$198,M1174))</f>
        <v/>
      </c>
      <c r="I1174" s="71"/>
      <c r="J1174" s="71" t="str">
        <f t="shared" si="231"/>
        <v/>
      </c>
      <c r="K1174" s="14"/>
      <c r="L1174" s="49"/>
      <c r="M1174">
        <f t="shared" si="232"/>
        <v>0</v>
      </c>
      <c r="N1174"/>
      <c r="O1174" s="1"/>
      <c r="P1174" s="2"/>
    </row>
    <row r="1175" spans="1:16">
      <c r="A1175" s="13"/>
      <c r="B1175" s="68" t="str">
        <f t="shared" si="227"/>
        <v/>
      </c>
      <c r="C1175" s="69" t="str">
        <f t="shared" si="233"/>
        <v/>
      </c>
      <c r="D1175" s="70" t="str">
        <f t="shared" si="228"/>
        <v/>
      </c>
      <c r="E1175" s="70" t="str">
        <f t="shared" si="229"/>
        <v/>
      </c>
      <c r="F1175" s="70" t="str">
        <f t="shared" si="229"/>
        <v/>
      </c>
      <c r="G1175" s="70" t="str">
        <f t="shared" si="230"/>
        <v/>
      </c>
      <c r="H1175" s="70" t="str">
        <f>IF(M1175=0,"",1+COUNTIF(会員コール!$A$1:$A$198,M1175))</f>
        <v/>
      </c>
      <c r="I1175" s="71"/>
      <c r="J1175" s="71" t="str">
        <f t="shared" si="231"/>
        <v/>
      </c>
      <c r="K1175" s="14"/>
      <c r="L1175" s="49"/>
      <c r="M1175">
        <f t="shared" si="232"/>
        <v>0</v>
      </c>
      <c r="N1175"/>
      <c r="O1175" s="1"/>
      <c r="P1175" s="2"/>
    </row>
    <row r="1176" spans="1:16">
      <c r="A1176" s="13"/>
      <c r="B1176" s="68" t="str">
        <f t="shared" si="227"/>
        <v/>
      </c>
      <c r="C1176" s="69" t="str">
        <f t="shared" si="233"/>
        <v/>
      </c>
      <c r="D1176" s="70" t="str">
        <f t="shared" si="228"/>
        <v/>
      </c>
      <c r="E1176" s="70" t="str">
        <f t="shared" si="229"/>
        <v/>
      </c>
      <c r="F1176" s="70" t="str">
        <f t="shared" si="229"/>
        <v/>
      </c>
      <c r="G1176" s="70" t="str">
        <f t="shared" si="230"/>
        <v/>
      </c>
      <c r="H1176" s="70" t="str">
        <f>IF(M1176=0,"",1+COUNTIF(会員コール!$A$1:$A$198,M1176))</f>
        <v/>
      </c>
      <c r="I1176" s="71"/>
      <c r="J1176" s="71" t="str">
        <f t="shared" si="231"/>
        <v/>
      </c>
      <c r="K1176" s="14"/>
      <c r="L1176" s="15"/>
      <c r="M1176">
        <f t="shared" si="232"/>
        <v>0</v>
      </c>
      <c r="N1176"/>
      <c r="O1176" s="1"/>
      <c r="P1176" s="2"/>
    </row>
    <row r="1177" spans="1:16">
      <c r="A1177" s="13"/>
      <c r="B1177" s="72" t="str">
        <f t="shared" si="227"/>
        <v/>
      </c>
      <c r="C1177" s="69" t="str">
        <f t="shared" si="233"/>
        <v/>
      </c>
      <c r="D1177" s="73" t="str">
        <f t="shared" si="228"/>
        <v/>
      </c>
      <c r="E1177" s="73" t="str">
        <f t="shared" si="229"/>
        <v/>
      </c>
      <c r="F1177" s="73" t="str">
        <f t="shared" si="229"/>
        <v/>
      </c>
      <c r="G1177" s="73" t="str">
        <f t="shared" si="230"/>
        <v/>
      </c>
      <c r="H1177" s="73" t="str">
        <f>IF(M1177=0,"",1+COUNTIF(会員コール!$A$1:$A$198,M1177))</f>
        <v/>
      </c>
      <c r="I1177" s="74"/>
      <c r="J1177" s="74" t="str">
        <f t="shared" si="231"/>
        <v/>
      </c>
      <c r="K1177" s="14"/>
      <c r="L1177" s="15"/>
      <c r="M1177">
        <f t="shared" si="232"/>
        <v>0</v>
      </c>
      <c r="N1177"/>
      <c r="O1177" s="1"/>
      <c r="P1177" s="2"/>
    </row>
    <row r="1178" spans="1:16">
      <c r="A1178" s="13"/>
      <c r="B1178" s="68" t="str">
        <f t="shared" si="227"/>
        <v/>
      </c>
      <c r="C1178" s="69" t="str">
        <f t="shared" si="233"/>
        <v/>
      </c>
      <c r="D1178" s="70" t="str">
        <f t="shared" si="228"/>
        <v/>
      </c>
      <c r="E1178" s="70" t="str">
        <f t="shared" si="229"/>
        <v/>
      </c>
      <c r="F1178" s="70" t="str">
        <f t="shared" si="229"/>
        <v/>
      </c>
      <c r="G1178" s="70" t="str">
        <f t="shared" si="230"/>
        <v/>
      </c>
      <c r="H1178" s="70" t="str">
        <f>IF(M1178=0,"",1+COUNTIF(会員コール!$A$1:$A$198,M1178))</f>
        <v/>
      </c>
      <c r="I1178" s="71"/>
      <c r="J1178" s="71" t="str">
        <f t="shared" si="231"/>
        <v/>
      </c>
      <c r="K1178" s="14"/>
      <c r="L1178" s="15"/>
      <c r="M1178">
        <f t="shared" si="232"/>
        <v>0</v>
      </c>
      <c r="N1178"/>
      <c r="O1178" s="1"/>
      <c r="P1178" s="2"/>
    </row>
    <row r="1179" spans="1:16">
      <c r="A1179" s="13">
        <v>20</v>
      </c>
      <c r="B1179" s="68" t="str">
        <f t="shared" si="227"/>
        <v/>
      </c>
      <c r="C1179" s="69" t="str">
        <f t="shared" si="233"/>
        <v/>
      </c>
      <c r="D1179" s="70" t="str">
        <f t="shared" si="228"/>
        <v/>
      </c>
      <c r="E1179" s="70" t="str">
        <f t="shared" si="229"/>
        <v/>
      </c>
      <c r="F1179" s="70" t="str">
        <f t="shared" si="229"/>
        <v/>
      </c>
      <c r="G1179" s="70" t="str">
        <f t="shared" si="230"/>
        <v/>
      </c>
      <c r="H1179" s="70" t="str">
        <f>IF(M1179=0,"",1+COUNTIF(会員コール!$A$1:$A$198,M1179))</f>
        <v/>
      </c>
      <c r="I1179" s="71"/>
      <c r="J1179" s="71" t="str">
        <f t="shared" si="231"/>
        <v/>
      </c>
      <c r="K1179" s="14"/>
      <c r="L1179" s="15"/>
      <c r="M1179">
        <f t="shared" si="232"/>
        <v>0</v>
      </c>
      <c r="N1179"/>
      <c r="O1179" s="1"/>
      <c r="P1179" s="2"/>
    </row>
    <row r="1180" spans="1:16">
      <c r="A1180" s="13"/>
      <c r="B1180" s="68" t="str">
        <f t="shared" si="227"/>
        <v/>
      </c>
      <c r="C1180" s="69" t="str">
        <f t="shared" si="233"/>
        <v/>
      </c>
      <c r="D1180" s="70" t="str">
        <f t="shared" si="228"/>
        <v/>
      </c>
      <c r="E1180" s="70" t="str">
        <f t="shared" si="229"/>
        <v/>
      </c>
      <c r="F1180" s="70" t="str">
        <f t="shared" si="229"/>
        <v/>
      </c>
      <c r="G1180" s="70" t="str">
        <f t="shared" si="230"/>
        <v/>
      </c>
      <c r="H1180" s="70" t="str">
        <f>IF(M1180=0,"",1+COUNTIF(会員コール!$A$1:$A$198,M1180))</f>
        <v/>
      </c>
      <c r="I1180" s="71"/>
      <c r="J1180" s="71" t="str">
        <f t="shared" si="231"/>
        <v/>
      </c>
      <c r="K1180" s="14"/>
      <c r="L1180" s="15"/>
      <c r="M1180">
        <f t="shared" si="232"/>
        <v>0</v>
      </c>
      <c r="N1180"/>
      <c r="O1180" s="1"/>
      <c r="P1180" s="2"/>
    </row>
    <row r="1181" spans="1:16">
      <c r="A1181" s="13"/>
      <c r="B1181" s="68" t="str">
        <f t="shared" si="227"/>
        <v/>
      </c>
      <c r="C1181" s="69" t="str">
        <f t="shared" si="233"/>
        <v/>
      </c>
      <c r="D1181" s="70" t="str">
        <f t="shared" si="228"/>
        <v/>
      </c>
      <c r="E1181" s="70" t="str">
        <f t="shared" si="229"/>
        <v/>
      </c>
      <c r="F1181" s="70" t="str">
        <f t="shared" si="229"/>
        <v/>
      </c>
      <c r="G1181" s="70" t="str">
        <f t="shared" si="230"/>
        <v/>
      </c>
      <c r="H1181" s="70" t="str">
        <f>IF(M1181=0,"",1+COUNTIF(会員コール!$A$1:$A$198,M1181))</f>
        <v/>
      </c>
      <c r="I1181" s="71"/>
      <c r="J1181" s="71" t="str">
        <f t="shared" si="231"/>
        <v/>
      </c>
      <c r="K1181" s="14"/>
      <c r="L1181" s="15"/>
      <c r="M1181">
        <f t="shared" si="232"/>
        <v>0</v>
      </c>
      <c r="N1181"/>
      <c r="O1181" s="1"/>
      <c r="P1181" s="2"/>
    </row>
    <row r="1182" spans="1:16">
      <c r="A1182" s="13"/>
      <c r="B1182" s="68" t="str">
        <f t="shared" si="227"/>
        <v/>
      </c>
      <c r="C1182" s="69" t="str">
        <f t="shared" si="233"/>
        <v/>
      </c>
      <c r="D1182" s="70" t="str">
        <f t="shared" si="228"/>
        <v/>
      </c>
      <c r="E1182" s="70" t="str">
        <f t="shared" si="229"/>
        <v/>
      </c>
      <c r="F1182" s="70" t="str">
        <f t="shared" si="229"/>
        <v/>
      </c>
      <c r="G1182" s="70" t="str">
        <f t="shared" si="230"/>
        <v/>
      </c>
      <c r="H1182" s="70" t="str">
        <f>IF(M1182=0,"",1+COUNTIF(会員コール!$A$1:$A$198,M1182))</f>
        <v/>
      </c>
      <c r="I1182" s="71"/>
      <c r="J1182" s="71" t="str">
        <f t="shared" si="231"/>
        <v/>
      </c>
      <c r="K1182" s="14"/>
      <c r="L1182" s="15"/>
      <c r="M1182">
        <f t="shared" si="232"/>
        <v>0</v>
      </c>
      <c r="N1182"/>
      <c r="O1182" s="1"/>
      <c r="P1182" s="2"/>
    </row>
    <row r="1183" spans="1:16">
      <c r="A1183" s="13"/>
      <c r="B1183" s="68" t="str">
        <f t="shared" si="227"/>
        <v/>
      </c>
      <c r="C1183" s="69" t="str">
        <f t="shared" si="233"/>
        <v/>
      </c>
      <c r="D1183" s="70" t="str">
        <f t="shared" si="228"/>
        <v/>
      </c>
      <c r="E1183" s="70" t="str">
        <f t="shared" si="229"/>
        <v/>
      </c>
      <c r="F1183" s="70" t="str">
        <f t="shared" si="229"/>
        <v/>
      </c>
      <c r="G1183" s="70" t="str">
        <f t="shared" si="230"/>
        <v/>
      </c>
      <c r="H1183" s="70" t="str">
        <f>IF(M1183=0,"",1+COUNTIF(会員コール!$A$1:$A$198,M1183))</f>
        <v/>
      </c>
      <c r="I1183" s="71"/>
      <c r="J1183" s="71" t="str">
        <f t="shared" si="231"/>
        <v/>
      </c>
      <c r="K1183" s="14"/>
      <c r="L1183" s="15"/>
      <c r="M1183">
        <f t="shared" si="232"/>
        <v>0</v>
      </c>
      <c r="N1183"/>
      <c r="O1183" s="1"/>
      <c r="P1183" s="2"/>
    </row>
    <row r="1184" spans="1:16">
      <c r="A1184" s="13">
        <v>25</v>
      </c>
      <c r="B1184" s="68" t="str">
        <f t="shared" si="227"/>
        <v/>
      </c>
      <c r="C1184" s="69" t="str">
        <f t="shared" si="233"/>
        <v/>
      </c>
      <c r="D1184" s="70" t="str">
        <f t="shared" si="228"/>
        <v/>
      </c>
      <c r="E1184" s="70" t="str">
        <f t="shared" si="229"/>
        <v/>
      </c>
      <c r="F1184" s="70" t="str">
        <f t="shared" si="229"/>
        <v/>
      </c>
      <c r="G1184" s="70" t="str">
        <f t="shared" si="230"/>
        <v/>
      </c>
      <c r="H1184" s="70" t="str">
        <f>IF(M1184=0,"",1+COUNTIF(会員コール!$A$1:$A$198,M1184))</f>
        <v/>
      </c>
      <c r="I1184" s="71"/>
      <c r="J1184" s="71" t="str">
        <f t="shared" si="231"/>
        <v/>
      </c>
      <c r="K1184" s="14"/>
      <c r="L1184" s="15"/>
      <c r="M1184">
        <f t="shared" si="232"/>
        <v>0</v>
      </c>
      <c r="N1184"/>
      <c r="O1184" s="1"/>
      <c r="P1184" s="2"/>
    </row>
    <row r="1185" spans="1:16">
      <c r="A1185" s="13"/>
      <c r="B1185" s="72" t="str">
        <f t="shared" si="227"/>
        <v/>
      </c>
      <c r="C1185" s="69" t="str">
        <f t="shared" si="233"/>
        <v/>
      </c>
      <c r="D1185" s="73" t="str">
        <f t="shared" si="228"/>
        <v/>
      </c>
      <c r="E1185" s="73" t="str">
        <f t="shared" si="229"/>
        <v/>
      </c>
      <c r="F1185" s="73" t="str">
        <f t="shared" si="229"/>
        <v/>
      </c>
      <c r="G1185" s="73" t="str">
        <f t="shared" si="230"/>
        <v/>
      </c>
      <c r="H1185" s="73" t="str">
        <f>IF(M1185=0,"",1+COUNTIF(会員コール!$A$1:$A$198,M1185))</f>
        <v/>
      </c>
      <c r="I1185" s="74"/>
      <c r="J1185" s="74" t="str">
        <f t="shared" si="231"/>
        <v/>
      </c>
      <c r="K1185" s="14"/>
      <c r="L1185" s="15"/>
      <c r="M1185">
        <f t="shared" si="232"/>
        <v>0</v>
      </c>
      <c r="N1185"/>
      <c r="O1185" s="1"/>
      <c r="P1185" s="2"/>
    </row>
    <row r="1186" spans="1:16">
      <c r="A1186" s="13"/>
      <c r="B1186" s="68" t="str">
        <f t="shared" si="227"/>
        <v/>
      </c>
      <c r="C1186" s="69" t="str">
        <f t="shared" si="233"/>
        <v/>
      </c>
      <c r="D1186" s="70" t="str">
        <f t="shared" si="228"/>
        <v/>
      </c>
      <c r="E1186" s="70" t="str">
        <f t="shared" si="229"/>
        <v/>
      </c>
      <c r="F1186" s="70" t="str">
        <f t="shared" si="229"/>
        <v/>
      </c>
      <c r="G1186" s="70" t="str">
        <f t="shared" si="230"/>
        <v/>
      </c>
      <c r="H1186" s="70" t="str">
        <f>IF(M1186=0,"",1+COUNTIF(会員コール!$A$1:$A$198,M1186))</f>
        <v/>
      </c>
      <c r="I1186" s="71"/>
      <c r="J1186" s="71" t="str">
        <f t="shared" si="231"/>
        <v/>
      </c>
      <c r="K1186" s="14"/>
      <c r="L1186" s="15"/>
      <c r="M1186">
        <f t="shared" si="232"/>
        <v>0</v>
      </c>
      <c r="N1186"/>
      <c r="O1186" s="1"/>
      <c r="P1186" s="2"/>
    </row>
    <row r="1187" spans="1:16">
      <c r="A1187" s="13"/>
      <c r="B1187" s="72" t="str">
        <f t="shared" si="227"/>
        <v/>
      </c>
      <c r="C1187" s="69" t="str">
        <f t="shared" si="233"/>
        <v/>
      </c>
      <c r="D1187" s="73" t="str">
        <f t="shared" si="228"/>
        <v/>
      </c>
      <c r="E1187" s="73" t="str">
        <f t="shared" si="229"/>
        <v/>
      </c>
      <c r="F1187" s="73" t="str">
        <f t="shared" si="229"/>
        <v/>
      </c>
      <c r="G1187" s="73" t="str">
        <f t="shared" si="230"/>
        <v/>
      </c>
      <c r="H1187" s="73" t="str">
        <f>IF(M1187=0,"",1+COUNTIF(会員コール!$A$1:$A$198,M1187))</f>
        <v/>
      </c>
      <c r="I1187" s="74"/>
      <c r="J1187" s="74" t="str">
        <f t="shared" si="231"/>
        <v/>
      </c>
      <c r="K1187" s="14"/>
      <c r="L1187" s="15"/>
      <c r="M1187">
        <f t="shared" si="232"/>
        <v>0</v>
      </c>
      <c r="N1187"/>
      <c r="O1187" s="1"/>
      <c r="P1187" s="2"/>
    </row>
    <row r="1188" spans="1:16">
      <c r="A1188" s="13"/>
      <c r="B1188" s="68" t="str">
        <f t="shared" si="227"/>
        <v/>
      </c>
      <c r="C1188" s="69" t="str">
        <f t="shared" si="233"/>
        <v/>
      </c>
      <c r="D1188" s="70" t="str">
        <f t="shared" si="228"/>
        <v/>
      </c>
      <c r="E1188" s="70" t="str">
        <f t="shared" si="229"/>
        <v/>
      </c>
      <c r="F1188" s="70" t="str">
        <f t="shared" si="229"/>
        <v/>
      </c>
      <c r="G1188" s="70" t="str">
        <f t="shared" si="230"/>
        <v/>
      </c>
      <c r="H1188" s="70" t="str">
        <f>IF(M1188=0,"",1+COUNTIF(会員コール!$A$1:$A$198,M1188))</f>
        <v/>
      </c>
      <c r="I1188" s="71"/>
      <c r="J1188" s="71" t="str">
        <f t="shared" si="231"/>
        <v/>
      </c>
      <c r="K1188" s="14"/>
      <c r="L1188" s="15"/>
      <c r="M1188">
        <f t="shared" si="232"/>
        <v>0</v>
      </c>
      <c r="N1188"/>
      <c r="O1188" s="1"/>
      <c r="P1188" s="2"/>
    </row>
    <row r="1189" spans="1:16">
      <c r="A1189" s="13">
        <v>30</v>
      </c>
      <c r="B1189" s="72" t="str">
        <f t="shared" si="227"/>
        <v/>
      </c>
      <c r="C1189" s="69" t="str">
        <f t="shared" si="233"/>
        <v/>
      </c>
      <c r="D1189" s="73" t="str">
        <f t="shared" si="228"/>
        <v/>
      </c>
      <c r="E1189" s="73" t="str">
        <f t="shared" si="229"/>
        <v/>
      </c>
      <c r="F1189" s="73" t="str">
        <f t="shared" si="229"/>
        <v/>
      </c>
      <c r="G1189" s="73" t="str">
        <f t="shared" si="230"/>
        <v/>
      </c>
      <c r="H1189" s="73" t="str">
        <f>IF(M1189=0,"",1+COUNTIF(会員コール!$A$1:$A$198,M1189))</f>
        <v/>
      </c>
      <c r="I1189" s="74"/>
      <c r="J1189" s="74" t="str">
        <f t="shared" si="231"/>
        <v/>
      </c>
      <c r="K1189" s="14"/>
      <c r="L1189" s="15"/>
      <c r="M1189">
        <f t="shared" si="232"/>
        <v>0</v>
      </c>
      <c r="N1189"/>
      <c r="O1189" s="1"/>
      <c r="P1189" s="2"/>
    </row>
    <row r="1190" spans="1:16">
      <c r="A1190" s="13"/>
      <c r="B1190" s="68" t="str">
        <f t="shared" si="227"/>
        <v/>
      </c>
      <c r="C1190" s="69" t="str">
        <f t="shared" si="233"/>
        <v/>
      </c>
      <c r="D1190" s="70" t="str">
        <f t="shared" si="228"/>
        <v/>
      </c>
      <c r="E1190" s="70" t="str">
        <f t="shared" si="229"/>
        <v/>
      </c>
      <c r="F1190" s="70" t="str">
        <f t="shared" si="229"/>
        <v/>
      </c>
      <c r="G1190" s="70" t="str">
        <f t="shared" si="230"/>
        <v/>
      </c>
      <c r="H1190" s="70" t="str">
        <f>IF(M1190=0,"",1+COUNTIF(会員コール!$A$1:$A$198,M1190))</f>
        <v/>
      </c>
      <c r="I1190" s="71"/>
      <c r="J1190" s="71" t="str">
        <f t="shared" si="231"/>
        <v/>
      </c>
      <c r="K1190" s="14"/>
      <c r="L1190" s="15"/>
      <c r="M1190">
        <f t="shared" si="232"/>
        <v>0</v>
      </c>
      <c r="N1190"/>
      <c r="O1190" s="1"/>
      <c r="P1190" s="2"/>
    </row>
    <row r="1191" spans="1:16">
      <c r="A1191" s="13"/>
      <c r="B1191" s="72" t="str">
        <f t="shared" si="227"/>
        <v/>
      </c>
      <c r="C1191" s="69" t="str">
        <f t="shared" si="233"/>
        <v/>
      </c>
      <c r="D1191" s="73" t="str">
        <f t="shared" si="228"/>
        <v/>
      </c>
      <c r="E1191" s="73" t="str">
        <f t="shared" si="229"/>
        <v/>
      </c>
      <c r="F1191" s="73" t="str">
        <f t="shared" si="229"/>
        <v/>
      </c>
      <c r="G1191" s="73" t="str">
        <f t="shared" si="230"/>
        <v/>
      </c>
      <c r="H1191" s="73" t="str">
        <f>IF(M1191=0,"",1+COUNTIF(会員コール!$A$1:$A$198,M1191))</f>
        <v/>
      </c>
      <c r="I1191" s="74"/>
      <c r="J1191" s="74" t="str">
        <f t="shared" si="231"/>
        <v/>
      </c>
      <c r="K1191" s="14"/>
      <c r="L1191" s="15"/>
      <c r="M1191">
        <f t="shared" si="232"/>
        <v>0</v>
      </c>
      <c r="N1191"/>
      <c r="O1191" s="1"/>
      <c r="P1191" s="2"/>
    </row>
    <row r="1192" spans="1:16">
      <c r="A1192" s="13"/>
      <c r="B1192" s="68" t="str">
        <f t="shared" si="227"/>
        <v/>
      </c>
      <c r="C1192" s="69" t="str">
        <f t="shared" si="233"/>
        <v/>
      </c>
      <c r="D1192" s="70" t="str">
        <f t="shared" si="228"/>
        <v/>
      </c>
      <c r="E1192" s="70" t="str">
        <f t="shared" si="229"/>
        <v/>
      </c>
      <c r="F1192" s="70" t="str">
        <f t="shared" si="229"/>
        <v/>
      </c>
      <c r="G1192" s="70" t="str">
        <f t="shared" si="230"/>
        <v/>
      </c>
      <c r="H1192" s="70" t="str">
        <f>IF(M1192=0,"",1+COUNTIF(会員コール!$A$1:$A$198,M1192))</f>
        <v/>
      </c>
      <c r="I1192" s="71"/>
      <c r="J1192" s="71" t="str">
        <f t="shared" si="231"/>
        <v/>
      </c>
      <c r="K1192" s="14"/>
      <c r="L1192" s="15"/>
      <c r="M1192">
        <f t="shared" si="232"/>
        <v>0</v>
      </c>
      <c r="N1192"/>
      <c r="O1192" s="1"/>
      <c r="P1192" s="2"/>
    </row>
    <row r="1193" spans="1:16">
      <c r="A1193" s="13"/>
      <c r="B1193" s="72" t="str">
        <f t="shared" si="227"/>
        <v/>
      </c>
      <c r="C1193" s="69" t="str">
        <f t="shared" si="233"/>
        <v/>
      </c>
      <c r="D1193" s="73" t="str">
        <f t="shared" si="228"/>
        <v/>
      </c>
      <c r="E1193" s="73" t="str">
        <f t="shared" si="229"/>
        <v/>
      </c>
      <c r="F1193" s="73" t="str">
        <f t="shared" si="229"/>
        <v/>
      </c>
      <c r="G1193" s="73" t="str">
        <f t="shared" si="230"/>
        <v/>
      </c>
      <c r="H1193" s="73" t="str">
        <f>IF(M1193=0,"",1+COUNTIF(会員コール!$A$1:$A$198,M1193))</f>
        <v/>
      </c>
      <c r="I1193" s="74"/>
      <c r="J1193" s="74" t="str">
        <f t="shared" si="231"/>
        <v/>
      </c>
      <c r="K1193" s="14"/>
      <c r="L1193" s="15"/>
      <c r="M1193">
        <f t="shared" si="232"/>
        <v>0</v>
      </c>
      <c r="N1193"/>
      <c r="O1193" s="1"/>
      <c r="P1193" s="2"/>
    </row>
    <row r="1194" spans="1:16">
      <c r="A1194" s="13">
        <v>35</v>
      </c>
      <c r="B1194" s="68" t="str">
        <f t="shared" si="227"/>
        <v/>
      </c>
      <c r="C1194" s="69" t="str">
        <f t="shared" si="233"/>
        <v/>
      </c>
      <c r="D1194" s="70" t="str">
        <f t="shared" si="228"/>
        <v/>
      </c>
      <c r="E1194" s="70" t="str">
        <f t="shared" si="229"/>
        <v/>
      </c>
      <c r="F1194" s="70" t="str">
        <f t="shared" si="229"/>
        <v/>
      </c>
      <c r="G1194" s="70" t="str">
        <f t="shared" si="230"/>
        <v/>
      </c>
      <c r="H1194" s="70" t="str">
        <f>IF(M1194=0,"",1+COUNTIF(会員コール!$A$1:$A$198,M1194))</f>
        <v/>
      </c>
      <c r="I1194" s="71"/>
      <c r="J1194" s="71" t="str">
        <f t="shared" si="231"/>
        <v/>
      </c>
      <c r="K1194" s="14"/>
      <c r="L1194" s="15"/>
      <c r="M1194">
        <f t="shared" si="232"/>
        <v>0</v>
      </c>
      <c r="N1194"/>
      <c r="O1194" s="1"/>
      <c r="P1194" s="2"/>
    </row>
    <row r="1195" spans="1:16">
      <c r="A1195" s="13"/>
      <c r="B1195" s="72" t="str">
        <f t="shared" si="227"/>
        <v/>
      </c>
      <c r="C1195" s="69" t="str">
        <f t="shared" si="233"/>
        <v/>
      </c>
      <c r="D1195" s="73" t="str">
        <f t="shared" si="228"/>
        <v/>
      </c>
      <c r="E1195" s="73" t="str">
        <f t="shared" si="229"/>
        <v/>
      </c>
      <c r="F1195" s="73" t="str">
        <f t="shared" si="229"/>
        <v/>
      </c>
      <c r="G1195" s="73" t="str">
        <f t="shared" si="230"/>
        <v/>
      </c>
      <c r="H1195" s="73" t="str">
        <f>IF(M1195=0,"",1+COUNTIF(会員コール!$A$1:$A$198,M1195))</f>
        <v/>
      </c>
      <c r="I1195" s="74"/>
      <c r="J1195" s="74" t="str">
        <f t="shared" si="231"/>
        <v/>
      </c>
      <c r="K1195" s="14"/>
      <c r="L1195" s="15"/>
      <c r="M1195">
        <f t="shared" si="232"/>
        <v>0</v>
      </c>
      <c r="N1195"/>
      <c r="O1195" s="1"/>
      <c r="P1195" s="2"/>
    </row>
    <row r="1196" spans="1:16">
      <c r="A1196" s="13"/>
      <c r="B1196" s="68" t="str">
        <f t="shared" si="227"/>
        <v/>
      </c>
      <c r="C1196" s="69" t="str">
        <f t="shared" si="233"/>
        <v/>
      </c>
      <c r="D1196" s="70" t="str">
        <f t="shared" si="228"/>
        <v/>
      </c>
      <c r="E1196" s="70" t="str">
        <f t="shared" si="229"/>
        <v/>
      </c>
      <c r="F1196" s="70" t="str">
        <f t="shared" si="229"/>
        <v/>
      </c>
      <c r="G1196" s="70" t="str">
        <f t="shared" si="230"/>
        <v/>
      </c>
      <c r="H1196" s="70" t="str">
        <f>IF(M1196=0,"",1+COUNTIF(会員コール!$A$1:$A$198,M1196))</f>
        <v/>
      </c>
      <c r="I1196" s="71"/>
      <c r="J1196" s="71" t="str">
        <f t="shared" si="231"/>
        <v/>
      </c>
      <c r="K1196" s="14"/>
      <c r="L1196" s="15"/>
      <c r="M1196">
        <f t="shared" si="232"/>
        <v>0</v>
      </c>
      <c r="N1196"/>
      <c r="O1196" s="1"/>
      <c r="P1196" s="2"/>
    </row>
    <row r="1197" spans="1:16">
      <c r="A1197" s="13"/>
      <c r="B1197" s="72" t="str">
        <f t="shared" si="227"/>
        <v/>
      </c>
      <c r="C1197" s="69" t="str">
        <f t="shared" si="233"/>
        <v/>
      </c>
      <c r="D1197" s="73" t="str">
        <f t="shared" si="228"/>
        <v/>
      </c>
      <c r="E1197" s="73" t="str">
        <f t="shared" si="229"/>
        <v/>
      </c>
      <c r="F1197" s="73" t="str">
        <f t="shared" si="229"/>
        <v/>
      </c>
      <c r="G1197" s="73" t="str">
        <f t="shared" si="230"/>
        <v/>
      </c>
      <c r="H1197" s="73" t="str">
        <f>IF(M1197=0,"",1+COUNTIF(会員コール!$A$1:$A$198,M1197))</f>
        <v/>
      </c>
      <c r="I1197" s="74"/>
      <c r="J1197" s="74" t="str">
        <f t="shared" si="231"/>
        <v/>
      </c>
      <c r="K1197" s="14"/>
      <c r="L1197" s="15"/>
      <c r="M1197">
        <f t="shared" si="232"/>
        <v>0</v>
      </c>
      <c r="N1197"/>
      <c r="O1197" s="1"/>
      <c r="P1197" s="2"/>
    </row>
    <row r="1198" spans="1:16">
      <c r="A1198" s="13"/>
      <c r="B1198" s="68" t="str">
        <f t="shared" si="227"/>
        <v/>
      </c>
      <c r="C1198" s="69" t="str">
        <f t="shared" si="233"/>
        <v/>
      </c>
      <c r="D1198" s="70" t="str">
        <f t="shared" si="228"/>
        <v/>
      </c>
      <c r="E1198" s="70" t="str">
        <f t="shared" si="229"/>
        <v/>
      </c>
      <c r="F1198" s="70" t="str">
        <f t="shared" si="229"/>
        <v/>
      </c>
      <c r="G1198" s="70" t="str">
        <f t="shared" si="230"/>
        <v/>
      </c>
      <c r="H1198" s="70" t="str">
        <f>IF(M1198=0,"",1+COUNTIF(会員コール!$A$1:$A$198,M1198))</f>
        <v/>
      </c>
      <c r="I1198" s="71"/>
      <c r="J1198" s="71" t="str">
        <f t="shared" si="231"/>
        <v/>
      </c>
      <c r="K1198" s="14"/>
      <c r="L1198" s="15"/>
      <c r="M1198">
        <f t="shared" si="232"/>
        <v>0</v>
      </c>
      <c r="N1198"/>
      <c r="O1198" s="1"/>
      <c r="P1198" s="2"/>
    </row>
    <row r="1199" spans="1:16">
      <c r="A1199" s="13">
        <v>40</v>
      </c>
      <c r="B1199" s="72" t="str">
        <f t="shared" si="227"/>
        <v/>
      </c>
      <c r="C1199" s="69" t="str">
        <f t="shared" si="233"/>
        <v/>
      </c>
      <c r="D1199" s="73" t="str">
        <f t="shared" si="228"/>
        <v/>
      </c>
      <c r="E1199" s="73" t="str">
        <f t="shared" si="229"/>
        <v/>
      </c>
      <c r="F1199" s="73" t="str">
        <f t="shared" si="229"/>
        <v/>
      </c>
      <c r="G1199" s="73" t="str">
        <f t="shared" si="230"/>
        <v/>
      </c>
      <c r="H1199" s="73" t="str">
        <f>IF(M1199=0,"",1+COUNTIF(会員コール!$A$1:$A$198,M1199))</f>
        <v/>
      </c>
      <c r="I1199" s="74"/>
      <c r="J1199" s="74" t="str">
        <f t="shared" si="231"/>
        <v/>
      </c>
      <c r="K1199" s="14"/>
      <c r="L1199" s="15"/>
      <c r="M1199">
        <f t="shared" si="232"/>
        <v>0</v>
      </c>
      <c r="N1199"/>
      <c r="O1199" s="1"/>
      <c r="P1199" s="2"/>
    </row>
    <row r="1200" spans="1:16">
      <c r="A1200" s="13"/>
      <c r="B1200" s="68" t="str">
        <f t="shared" si="227"/>
        <v/>
      </c>
      <c r="C1200" s="69" t="str">
        <f t="shared" si="233"/>
        <v/>
      </c>
      <c r="D1200" s="70" t="str">
        <f t="shared" si="228"/>
        <v/>
      </c>
      <c r="E1200" s="70" t="str">
        <f t="shared" si="229"/>
        <v/>
      </c>
      <c r="F1200" s="70" t="str">
        <f t="shared" si="229"/>
        <v/>
      </c>
      <c r="G1200" s="70" t="str">
        <f t="shared" si="230"/>
        <v/>
      </c>
      <c r="H1200" s="70" t="str">
        <f>IF(M1200=0,"",1+COUNTIF(会員コール!$A$1:$A$198,M1200))</f>
        <v/>
      </c>
      <c r="I1200" s="71"/>
      <c r="J1200" s="71" t="str">
        <f t="shared" si="231"/>
        <v/>
      </c>
      <c r="K1200" s="14"/>
      <c r="L1200" s="15"/>
      <c r="M1200">
        <f t="shared" si="232"/>
        <v>0</v>
      </c>
      <c r="N1200"/>
      <c r="O1200" s="1"/>
      <c r="P1200" s="2"/>
    </row>
    <row r="1201" spans="1:20">
      <c r="A1201" s="13"/>
      <c r="B1201" s="68" t="str">
        <f t="shared" si="227"/>
        <v/>
      </c>
      <c r="C1201" s="69" t="str">
        <f t="shared" si="233"/>
        <v/>
      </c>
      <c r="D1201" s="70" t="str">
        <f t="shared" si="228"/>
        <v/>
      </c>
      <c r="E1201" s="70" t="str">
        <f t="shared" si="229"/>
        <v/>
      </c>
      <c r="F1201" s="70" t="str">
        <f t="shared" si="229"/>
        <v/>
      </c>
      <c r="G1201" s="70" t="str">
        <f t="shared" si="230"/>
        <v/>
      </c>
      <c r="H1201" s="70" t="str">
        <f>IF(M1201=0,"",1+COUNTIF(会員コール!$A$1:$A$198,M1201))</f>
        <v/>
      </c>
      <c r="I1201" s="71"/>
      <c r="J1201" s="71" t="str">
        <f t="shared" si="231"/>
        <v/>
      </c>
      <c r="K1201" s="14"/>
      <c r="L1201" s="15"/>
      <c r="M1201">
        <f t="shared" si="232"/>
        <v>0</v>
      </c>
      <c r="N1201"/>
      <c r="O1201" s="1"/>
      <c r="P1201" s="2"/>
    </row>
    <row r="1202" spans="1:20">
      <c r="A1202" s="13"/>
      <c r="B1202" s="72" t="str">
        <f t="shared" si="227"/>
        <v/>
      </c>
      <c r="C1202" s="69" t="str">
        <f t="shared" si="233"/>
        <v/>
      </c>
      <c r="D1202" s="73" t="str">
        <f t="shared" si="228"/>
        <v/>
      </c>
      <c r="E1202" s="73" t="str">
        <f t="shared" si="229"/>
        <v/>
      </c>
      <c r="F1202" s="73" t="str">
        <f t="shared" si="229"/>
        <v/>
      </c>
      <c r="G1202" s="73" t="str">
        <f t="shared" si="230"/>
        <v/>
      </c>
      <c r="H1202" s="73" t="str">
        <f>IF(M1202=0,"",1+COUNTIF(会員コール!$A$1:$A$198,M1202))</f>
        <v/>
      </c>
      <c r="I1202" s="74"/>
      <c r="J1202" s="74" t="str">
        <f t="shared" si="231"/>
        <v/>
      </c>
      <c r="K1202" s="14"/>
      <c r="L1202" s="15"/>
      <c r="M1202">
        <f t="shared" si="232"/>
        <v>0</v>
      </c>
      <c r="N1202"/>
      <c r="O1202" s="1"/>
      <c r="P1202" s="2"/>
    </row>
    <row r="1203" spans="1:20">
      <c r="A1203" s="13"/>
      <c r="B1203" s="68" t="str">
        <f t="shared" si="227"/>
        <v/>
      </c>
      <c r="C1203" s="69" t="str">
        <f t="shared" si="233"/>
        <v/>
      </c>
      <c r="D1203" s="70" t="str">
        <f t="shared" si="228"/>
        <v/>
      </c>
      <c r="E1203" s="70" t="str">
        <f t="shared" si="229"/>
        <v/>
      </c>
      <c r="F1203" s="70" t="str">
        <f t="shared" si="229"/>
        <v/>
      </c>
      <c r="G1203" s="70" t="str">
        <f t="shared" si="230"/>
        <v/>
      </c>
      <c r="H1203" s="70" t="str">
        <f>IF(M1203=0,"",1+COUNTIF(会員コール!$A$1:$A$198,M1203))</f>
        <v/>
      </c>
      <c r="I1203" s="71"/>
      <c r="J1203" s="71" t="str">
        <f t="shared" si="231"/>
        <v/>
      </c>
      <c r="K1203" s="14"/>
      <c r="L1203" s="15"/>
      <c r="M1203">
        <f t="shared" si="232"/>
        <v>0</v>
      </c>
      <c r="N1203"/>
      <c r="O1203" s="1"/>
      <c r="P1203" s="2"/>
    </row>
    <row r="1204" spans="1:20">
      <c r="A1204" s="13">
        <v>45</v>
      </c>
      <c r="B1204" s="72" t="str">
        <f t="shared" si="227"/>
        <v/>
      </c>
      <c r="C1204" s="69" t="str">
        <f t="shared" si="233"/>
        <v/>
      </c>
      <c r="D1204" s="73" t="str">
        <f t="shared" si="228"/>
        <v/>
      </c>
      <c r="E1204" s="73" t="str">
        <f t="shared" si="229"/>
        <v/>
      </c>
      <c r="F1204" s="73" t="str">
        <f t="shared" si="229"/>
        <v/>
      </c>
      <c r="G1204" s="73" t="str">
        <f t="shared" si="230"/>
        <v/>
      </c>
      <c r="H1204" s="73" t="str">
        <f>IF(M1204=0,"",1+COUNTIF(会員コール!$A$1:$A$198,M1204))</f>
        <v/>
      </c>
      <c r="I1204" s="74"/>
      <c r="J1204" s="74" t="str">
        <f t="shared" si="231"/>
        <v/>
      </c>
      <c r="K1204" s="14"/>
      <c r="L1204" s="15"/>
      <c r="M1204">
        <f t="shared" si="232"/>
        <v>0</v>
      </c>
      <c r="N1204"/>
      <c r="O1204" s="1"/>
      <c r="P1204" s="2"/>
    </row>
    <row r="1205" spans="1:20">
      <c r="A1205" s="13"/>
      <c r="B1205" s="68" t="str">
        <f t="shared" si="227"/>
        <v/>
      </c>
      <c r="C1205" s="69" t="str">
        <f t="shared" si="233"/>
        <v/>
      </c>
      <c r="D1205" s="70" t="str">
        <f t="shared" si="228"/>
        <v/>
      </c>
      <c r="E1205" s="70" t="str">
        <f t="shared" si="229"/>
        <v/>
      </c>
      <c r="F1205" s="70" t="str">
        <f t="shared" si="229"/>
        <v/>
      </c>
      <c r="G1205" s="70" t="str">
        <f t="shared" si="230"/>
        <v/>
      </c>
      <c r="H1205" s="70" t="str">
        <f>IF(M1205=0,"",1+COUNTIF(会員コール!$A$1:$A$198,M1205))</f>
        <v/>
      </c>
      <c r="I1205" s="71"/>
      <c r="J1205" s="71" t="str">
        <f t="shared" si="231"/>
        <v/>
      </c>
      <c r="K1205" s="14"/>
      <c r="L1205" s="15"/>
      <c r="M1205">
        <f t="shared" si="232"/>
        <v>0</v>
      </c>
      <c r="N1205"/>
      <c r="O1205" s="1"/>
      <c r="P1205" s="2"/>
    </row>
    <row r="1206" spans="1:20">
      <c r="A1206" s="13"/>
      <c r="B1206" s="72" t="str">
        <f t="shared" si="227"/>
        <v/>
      </c>
      <c r="C1206" s="69" t="str">
        <f t="shared" si="233"/>
        <v/>
      </c>
      <c r="D1206" s="73" t="str">
        <f t="shared" si="228"/>
        <v/>
      </c>
      <c r="E1206" s="73" t="str">
        <f t="shared" si="229"/>
        <v/>
      </c>
      <c r="F1206" s="73" t="str">
        <f t="shared" si="229"/>
        <v/>
      </c>
      <c r="G1206" s="73" t="str">
        <f t="shared" si="230"/>
        <v/>
      </c>
      <c r="H1206" s="73" t="str">
        <f>IF(M1206=0,"",1+COUNTIF(会員コール!$A$1:$A$198,M1206))</f>
        <v/>
      </c>
      <c r="I1206" s="74"/>
      <c r="J1206" s="74" t="str">
        <f t="shared" si="231"/>
        <v/>
      </c>
      <c r="K1206" s="14"/>
      <c r="L1206" s="15"/>
      <c r="M1206">
        <f t="shared" si="232"/>
        <v>0</v>
      </c>
      <c r="N1206"/>
      <c r="O1206" s="1"/>
      <c r="P1206" s="2"/>
    </row>
    <row r="1207" spans="1:20">
      <c r="A1207" s="13"/>
      <c r="B1207" s="68" t="str">
        <f t="shared" si="227"/>
        <v/>
      </c>
      <c r="C1207" s="69" t="str">
        <f t="shared" si="233"/>
        <v/>
      </c>
      <c r="D1207" s="70" t="str">
        <f t="shared" si="228"/>
        <v/>
      </c>
      <c r="E1207" s="70" t="str">
        <f t="shared" si="229"/>
        <v/>
      </c>
      <c r="F1207" s="70" t="str">
        <f t="shared" si="229"/>
        <v/>
      </c>
      <c r="G1207" s="70" t="str">
        <f t="shared" si="230"/>
        <v/>
      </c>
      <c r="H1207" s="70" t="str">
        <f>IF(M1207=0,"",1+COUNTIF(会員コール!$A$1:$A$198,M1207))</f>
        <v/>
      </c>
      <c r="I1207" s="71"/>
      <c r="J1207" s="71" t="str">
        <f t="shared" si="231"/>
        <v/>
      </c>
      <c r="K1207" s="14"/>
      <c r="L1207" s="15"/>
      <c r="M1207">
        <f t="shared" si="232"/>
        <v>0</v>
      </c>
      <c r="N1207"/>
      <c r="O1207" s="1"/>
      <c r="P1207" s="2"/>
    </row>
    <row r="1208" spans="1:20">
      <c r="A1208" s="13"/>
      <c r="B1208" s="68" t="str">
        <f t="shared" si="227"/>
        <v/>
      </c>
      <c r="C1208" s="69" t="str">
        <f t="shared" si="233"/>
        <v/>
      </c>
      <c r="D1208" s="70" t="str">
        <f t="shared" si="228"/>
        <v/>
      </c>
      <c r="E1208" s="70" t="str">
        <f t="shared" si="229"/>
        <v/>
      </c>
      <c r="F1208" s="70" t="str">
        <f t="shared" si="229"/>
        <v/>
      </c>
      <c r="G1208" s="70" t="str">
        <f t="shared" si="230"/>
        <v/>
      </c>
      <c r="H1208" s="70" t="str">
        <f>IF(M1208=0,"",1+COUNTIF(会員コール!$A$1:$A$198,M1208))</f>
        <v/>
      </c>
      <c r="I1208" s="71"/>
      <c r="J1208" s="71" t="str">
        <f t="shared" si="231"/>
        <v/>
      </c>
      <c r="K1208" s="14"/>
      <c r="L1208" s="15"/>
      <c r="M1208">
        <f t="shared" si="232"/>
        <v>0</v>
      </c>
      <c r="N1208"/>
      <c r="O1208" s="1"/>
      <c r="P1208" s="2"/>
    </row>
    <row r="1209" spans="1:20">
      <c r="A1209" s="13">
        <v>50</v>
      </c>
      <c r="B1209" s="75" t="str">
        <f t="shared" si="227"/>
        <v/>
      </c>
      <c r="C1209" s="76" t="str">
        <f>IF(P1209="","",LEFT(P1209,6))</f>
        <v/>
      </c>
      <c r="D1209" s="77" t="str">
        <f t="shared" si="228"/>
        <v/>
      </c>
      <c r="E1209" s="77" t="str">
        <f t="shared" si="229"/>
        <v/>
      </c>
      <c r="F1209" s="77" t="str">
        <f t="shared" si="229"/>
        <v/>
      </c>
      <c r="G1209" s="77" t="str">
        <f t="shared" si="230"/>
        <v/>
      </c>
      <c r="H1209" s="77" t="str">
        <f>IF(M1209=0,"",1+COUNTIF(会員コール!$A$1:$A$198,M1209))</f>
        <v/>
      </c>
      <c r="I1209" s="78"/>
      <c r="J1209" s="78" t="str">
        <f t="shared" si="231"/>
        <v/>
      </c>
      <c r="K1209" s="14"/>
      <c r="L1209" s="15"/>
      <c r="M1209">
        <f t="shared" si="232"/>
        <v>0</v>
      </c>
      <c r="N1209"/>
      <c r="O1209" s="1"/>
      <c r="P1209" s="2"/>
    </row>
    <row r="1210" spans="1:20">
      <c r="A1210" s="13"/>
      <c r="B1210" s="166" t="s">
        <v>7</v>
      </c>
      <c r="C1210" s="167"/>
      <c r="D1210" s="24">
        <f>50-COUNTBLANK(D1160:D1209)</f>
        <v>0</v>
      </c>
      <c r="E1210" s="20"/>
      <c r="F1210" s="21" t="s">
        <v>7</v>
      </c>
      <c r="G1210" s="19"/>
      <c r="H1210" s="25">
        <f>SUM(H1160:H1209)</f>
        <v>0</v>
      </c>
      <c r="I1210" s="22"/>
      <c r="J1210" s="22"/>
      <c r="K1210" s="14"/>
      <c r="L1210" s="15"/>
      <c r="N1210"/>
      <c r="O1210" s="1"/>
      <c r="P1210" s="2"/>
    </row>
    <row r="1211" spans="1:20" ht="14.25">
      <c r="A1211" s="8"/>
      <c r="B1211" s="168" t="s">
        <v>9</v>
      </c>
      <c r="C1211" s="168"/>
      <c r="D1211" s="168"/>
      <c r="E1211" s="62" t="s">
        <v>135</v>
      </c>
      <c r="F1211" s="50">
        <f>基本データ入力!$B$6</f>
        <v>2016</v>
      </c>
      <c r="G1211" s="169" t="str">
        <f>基本データ入力!$B$4</f>
        <v>第13回　JARL横須賀ｸﾗﾌﾞﾏﾗｿﾝｺﾝﾃｽﾄ</v>
      </c>
      <c r="H1211" s="169"/>
      <c r="I1211" s="169"/>
      <c r="J1211" s="169"/>
      <c r="K1211" s="10"/>
      <c r="L1211" s="8"/>
      <c r="M1211" s="8"/>
      <c r="N1211" s="9"/>
      <c r="O1211" s="8"/>
      <c r="P1211" s="8"/>
      <c r="Q1211" s="8"/>
      <c r="R1211" s="8"/>
      <c r="S1211" s="8"/>
      <c r="T1211" s="8"/>
    </row>
    <row r="1212" spans="1:20">
      <c r="A1212" s="8"/>
      <c r="B1212" s="170" t="s">
        <v>10</v>
      </c>
      <c r="C1212" s="170"/>
      <c r="D1212" s="47" t="str">
        <f>基本データ入力!$B$8</f>
        <v>JA1QRZ</v>
      </c>
      <c r="E1212" s="52" t="s">
        <v>136</v>
      </c>
      <c r="F1212" s="47" t="s">
        <v>288</v>
      </c>
      <c r="G1212" s="171" t="s">
        <v>137</v>
      </c>
      <c r="H1212" s="171"/>
      <c r="I1212" s="171"/>
      <c r="J1212" s="53" t="s">
        <v>403</v>
      </c>
      <c r="K1212" s="10"/>
      <c r="L1212" s="8"/>
      <c r="M1212" s="8"/>
      <c r="N1212" s="9"/>
      <c r="O1212" s="8"/>
      <c r="P1212" s="8"/>
      <c r="Q1212" s="8"/>
      <c r="R1212" s="8"/>
      <c r="S1212" s="8"/>
      <c r="T1212" s="8"/>
    </row>
    <row r="1213" spans="1:20">
      <c r="B1213" s="88" t="s">
        <v>11</v>
      </c>
      <c r="C1213" s="91" t="s">
        <v>411</v>
      </c>
      <c r="D1213" s="88" t="s">
        <v>12</v>
      </c>
      <c r="E1213" s="172" t="s">
        <v>13</v>
      </c>
      <c r="F1213" s="172"/>
      <c r="G1213" s="88" t="s">
        <v>14</v>
      </c>
      <c r="H1213" s="17" t="s">
        <v>15</v>
      </c>
      <c r="I1213" s="88" t="s">
        <v>16</v>
      </c>
      <c r="J1213" s="88" t="s">
        <v>17</v>
      </c>
      <c r="L1213" s="173" t="s">
        <v>134</v>
      </c>
      <c r="M1213" s="174"/>
      <c r="N1213" s="165" t="s">
        <v>31</v>
      </c>
      <c r="O1213" s="165"/>
      <c r="P1213" s="165"/>
      <c r="Q1213" s="165"/>
      <c r="R1213" s="165"/>
      <c r="S1213" s="165"/>
      <c r="T1213" s="165"/>
    </row>
    <row r="1214" spans="1:20">
      <c r="B1214" s="88" t="s">
        <v>8</v>
      </c>
      <c r="C1214" s="91" t="s">
        <v>412</v>
      </c>
      <c r="D1214" s="88" t="s">
        <v>0</v>
      </c>
      <c r="E1214" s="88" t="s">
        <v>1</v>
      </c>
      <c r="F1214" s="88" t="s">
        <v>2</v>
      </c>
      <c r="G1214" s="88" t="s">
        <v>3</v>
      </c>
      <c r="H1214" s="17" t="s">
        <v>4</v>
      </c>
      <c r="I1214" s="88" t="s">
        <v>5</v>
      </c>
      <c r="J1214" s="88" t="s">
        <v>6</v>
      </c>
      <c r="K1214" s="4"/>
      <c r="L1214" s="175"/>
      <c r="M1214" s="176"/>
      <c r="N1214" s="89" t="s">
        <v>33</v>
      </c>
      <c r="O1214" s="89" t="s">
        <v>34</v>
      </c>
      <c r="P1214" s="89" t="s">
        <v>35</v>
      </c>
      <c r="Q1214" s="89" t="s">
        <v>36</v>
      </c>
      <c r="R1214" s="89" t="s">
        <v>37</v>
      </c>
      <c r="S1214" s="89" t="s">
        <v>38</v>
      </c>
      <c r="T1214" s="89" t="s">
        <v>39</v>
      </c>
    </row>
    <row r="1215" spans="1:20">
      <c r="A1215" s="13">
        <v>1</v>
      </c>
      <c r="B1215" s="64" t="str">
        <f t="shared" ref="B1215:B1264" si="234">IF(O1215="","",O1215)</f>
        <v/>
      </c>
      <c r="C1215" s="65" t="str">
        <f>IF(P1215="","",LEFT(P1215,6))</f>
        <v/>
      </c>
      <c r="D1215" s="66" t="str">
        <f t="shared" ref="D1215:D1264" si="235">IF(N1215="","",N1215)</f>
        <v/>
      </c>
      <c r="E1215" s="66" t="str">
        <f t="shared" ref="E1215:F1264" si="236">IF(Q1215="","",Q1215)</f>
        <v/>
      </c>
      <c r="F1215" s="66" t="str">
        <f t="shared" si="236"/>
        <v/>
      </c>
      <c r="G1215" s="66" t="str">
        <f t="shared" ref="G1215:G1264" si="237">IF(H1215="","",IF(H1215=1,"","M"))</f>
        <v/>
      </c>
      <c r="H1215" s="66" t="str">
        <f>IF(M1215=0,"",1+COUNTIF(会員コール!$A$1:$A$198,M1215))</f>
        <v/>
      </c>
      <c r="I1215" s="67"/>
      <c r="J1215" s="67" t="str">
        <f t="shared" ref="J1215:J1264" si="238">IF(T1215="","",T1215)</f>
        <v/>
      </c>
      <c r="K1215" s="14"/>
      <c r="L1215" s="49"/>
      <c r="M1215">
        <f t="shared" ref="M1215:M1264" si="239">IF(MID(N1215,6,1)="/",LEFT(N1215,5),IF(MID(N1215,7,1)="/",LEFT(N1215,6),N1215))</f>
        <v>0</v>
      </c>
      <c r="N1215"/>
      <c r="O1215" s="1"/>
      <c r="P1215" s="2"/>
    </row>
    <row r="1216" spans="1:20">
      <c r="A1216" s="13"/>
      <c r="B1216" s="68" t="str">
        <f t="shared" si="234"/>
        <v/>
      </c>
      <c r="C1216" s="69" t="str">
        <f>IF(P1216="","",LEFT(P1216,6))</f>
        <v/>
      </c>
      <c r="D1216" s="70" t="str">
        <f t="shared" si="235"/>
        <v/>
      </c>
      <c r="E1216" s="70" t="str">
        <f t="shared" si="236"/>
        <v/>
      </c>
      <c r="F1216" s="70" t="str">
        <f t="shared" si="236"/>
        <v/>
      </c>
      <c r="G1216" s="70" t="str">
        <f t="shared" si="237"/>
        <v/>
      </c>
      <c r="H1216" s="70" t="str">
        <f>IF(M1216=0,"",1+COUNTIF(会員コール!$A$1:$A$198,M1216))</f>
        <v/>
      </c>
      <c r="I1216" s="71"/>
      <c r="J1216" s="71" t="str">
        <f t="shared" si="238"/>
        <v/>
      </c>
      <c r="K1216" s="14"/>
      <c r="L1216" s="49"/>
      <c r="M1216">
        <f t="shared" si="239"/>
        <v>0</v>
      </c>
      <c r="N1216"/>
      <c r="O1216" s="1"/>
      <c r="P1216" s="2"/>
    </row>
    <row r="1217" spans="1:16">
      <c r="A1217" s="13"/>
      <c r="B1217" s="68" t="str">
        <f t="shared" si="234"/>
        <v/>
      </c>
      <c r="C1217" s="69" t="str">
        <f t="shared" ref="C1217:C1263" si="240">IF(P1217="","",LEFT(P1217,6))</f>
        <v/>
      </c>
      <c r="D1217" s="70" t="str">
        <f t="shared" si="235"/>
        <v/>
      </c>
      <c r="E1217" s="70" t="str">
        <f t="shared" si="236"/>
        <v/>
      </c>
      <c r="F1217" s="70" t="str">
        <f t="shared" si="236"/>
        <v/>
      </c>
      <c r="G1217" s="70" t="str">
        <f t="shared" si="237"/>
        <v/>
      </c>
      <c r="H1217" s="70" t="str">
        <f>IF(M1217=0,"",1+COUNTIF(会員コール!$A$1:$A$198,M1217))</f>
        <v/>
      </c>
      <c r="I1217" s="71"/>
      <c r="J1217" s="71" t="str">
        <f t="shared" si="238"/>
        <v/>
      </c>
      <c r="K1217" s="14"/>
      <c r="L1217" s="49"/>
      <c r="M1217">
        <f t="shared" si="239"/>
        <v>0</v>
      </c>
      <c r="N1217"/>
      <c r="O1217" s="1"/>
      <c r="P1217" s="2"/>
    </row>
    <row r="1218" spans="1:16">
      <c r="A1218" s="13"/>
      <c r="B1218" s="68" t="str">
        <f t="shared" si="234"/>
        <v/>
      </c>
      <c r="C1218" s="69" t="str">
        <f t="shared" si="240"/>
        <v/>
      </c>
      <c r="D1218" s="70" t="str">
        <f t="shared" si="235"/>
        <v/>
      </c>
      <c r="E1218" s="70" t="str">
        <f t="shared" si="236"/>
        <v/>
      </c>
      <c r="F1218" s="70" t="str">
        <f t="shared" si="236"/>
        <v/>
      </c>
      <c r="G1218" s="70" t="str">
        <f t="shared" si="237"/>
        <v/>
      </c>
      <c r="H1218" s="70" t="str">
        <f>IF(M1218=0,"",1+COUNTIF(会員コール!$A$1:$A$198,M1218))</f>
        <v/>
      </c>
      <c r="I1218" s="71"/>
      <c r="J1218" s="71" t="str">
        <f t="shared" si="238"/>
        <v/>
      </c>
      <c r="K1218" s="14"/>
      <c r="L1218" s="49"/>
      <c r="M1218">
        <f t="shared" si="239"/>
        <v>0</v>
      </c>
      <c r="N1218"/>
      <c r="O1218" s="1"/>
      <c r="P1218" s="2"/>
    </row>
    <row r="1219" spans="1:16">
      <c r="A1219" s="13">
        <v>5</v>
      </c>
      <c r="B1219" s="68" t="str">
        <f t="shared" si="234"/>
        <v/>
      </c>
      <c r="C1219" s="69" t="str">
        <f t="shared" si="240"/>
        <v/>
      </c>
      <c r="D1219" s="70" t="str">
        <f t="shared" si="235"/>
        <v/>
      </c>
      <c r="E1219" s="70" t="str">
        <f t="shared" si="236"/>
        <v/>
      </c>
      <c r="F1219" s="70" t="str">
        <f t="shared" si="236"/>
        <v/>
      </c>
      <c r="G1219" s="70" t="str">
        <f t="shared" si="237"/>
        <v/>
      </c>
      <c r="H1219" s="70" t="str">
        <f>IF(M1219=0,"",1+COUNTIF(会員コール!$A$1:$A$198,M1219))</f>
        <v/>
      </c>
      <c r="I1219" s="71"/>
      <c r="J1219" s="71" t="str">
        <f t="shared" si="238"/>
        <v/>
      </c>
      <c r="K1219" s="14"/>
      <c r="L1219" s="49"/>
      <c r="M1219">
        <f t="shared" si="239"/>
        <v>0</v>
      </c>
      <c r="N1219"/>
      <c r="O1219" s="1"/>
      <c r="P1219" s="2"/>
    </row>
    <row r="1220" spans="1:16">
      <c r="A1220" s="13"/>
      <c r="B1220" s="68" t="str">
        <f t="shared" si="234"/>
        <v/>
      </c>
      <c r="C1220" s="69" t="str">
        <f t="shared" si="240"/>
        <v/>
      </c>
      <c r="D1220" s="70" t="str">
        <f t="shared" si="235"/>
        <v/>
      </c>
      <c r="E1220" s="70" t="str">
        <f t="shared" si="236"/>
        <v/>
      </c>
      <c r="F1220" s="70" t="str">
        <f t="shared" si="236"/>
        <v/>
      </c>
      <c r="G1220" s="70" t="str">
        <f t="shared" si="237"/>
        <v/>
      </c>
      <c r="H1220" s="70" t="str">
        <f>IF(M1220=0,"",1+COUNTIF(会員コール!$A$1:$A$198,M1220))</f>
        <v/>
      </c>
      <c r="I1220" s="71"/>
      <c r="J1220" s="71" t="str">
        <f t="shared" si="238"/>
        <v/>
      </c>
      <c r="K1220" s="14"/>
      <c r="L1220" s="49"/>
      <c r="M1220">
        <f t="shared" si="239"/>
        <v>0</v>
      </c>
      <c r="N1220"/>
      <c r="O1220" s="1"/>
      <c r="P1220" s="2"/>
    </row>
    <row r="1221" spans="1:16">
      <c r="A1221" s="13"/>
      <c r="B1221" s="68" t="str">
        <f t="shared" si="234"/>
        <v/>
      </c>
      <c r="C1221" s="69" t="str">
        <f t="shared" si="240"/>
        <v/>
      </c>
      <c r="D1221" s="70" t="str">
        <f t="shared" si="235"/>
        <v/>
      </c>
      <c r="E1221" s="70" t="str">
        <f t="shared" si="236"/>
        <v/>
      </c>
      <c r="F1221" s="70" t="str">
        <f t="shared" si="236"/>
        <v/>
      </c>
      <c r="G1221" s="70" t="str">
        <f t="shared" si="237"/>
        <v/>
      </c>
      <c r="H1221" s="70" t="str">
        <f>IF(M1221=0,"",1+COUNTIF(会員コール!$A$1:$A$198,M1221))</f>
        <v/>
      </c>
      <c r="I1221" s="71"/>
      <c r="J1221" s="71" t="str">
        <f t="shared" si="238"/>
        <v/>
      </c>
      <c r="K1221" s="14"/>
      <c r="L1221" s="49"/>
      <c r="M1221">
        <f t="shared" si="239"/>
        <v>0</v>
      </c>
      <c r="N1221"/>
      <c r="O1221" s="1"/>
      <c r="P1221" s="2"/>
    </row>
    <row r="1222" spans="1:16">
      <c r="A1222" s="13"/>
      <c r="B1222" s="68" t="str">
        <f t="shared" si="234"/>
        <v/>
      </c>
      <c r="C1222" s="69" t="str">
        <f t="shared" si="240"/>
        <v/>
      </c>
      <c r="D1222" s="70" t="str">
        <f t="shared" si="235"/>
        <v/>
      </c>
      <c r="E1222" s="70" t="str">
        <f t="shared" si="236"/>
        <v/>
      </c>
      <c r="F1222" s="70" t="str">
        <f t="shared" si="236"/>
        <v/>
      </c>
      <c r="G1222" s="70" t="str">
        <f t="shared" si="237"/>
        <v/>
      </c>
      <c r="H1222" s="70" t="str">
        <f>IF(M1222=0,"",1+COUNTIF(会員コール!$A$1:$A$198,M1222))</f>
        <v/>
      </c>
      <c r="I1222" s="71"/>
      <c r="J1222" s="71" t="str">
        <f t="shared" si="238"/>
        <v/>
      </c>
      <c r="K1222" s="14"/>
      <c r="L1222" s="49"/>
      <c r="M1222">
        <f t="shared" si="239"/>
        <v>0</v>
      </c>
      <c r="N1222"/>
      <c r="O1222" s="1"/>
      <c r="P1222" s="2"/>
    </row>
    <row r="1223" spans="1:16">
      <c r="A1223" s="13"/>
      <c r="B1223" s="68" t="str">
        <f t="shared" si="234"/>
        <v/>
      </c>
      <c r="C1223" s="69" t="str">
        <f t="shared" si="240"/>
        <v/>
      </c>
      <c r="D1223" s="70" t="str">
        <f t="shared" si="235"/>
        <v/>
      </c>
      <c r="E1223" s="70" t="str">
        <f t="shared" si="236"/>
        <v/>
      </c>
      <c r="F1223" s="70" t="str">
        <f t="shared" si="236"/>
        <v/>
      </c>
      <c r="G1223" s="70" t="str">
        <f t="shared" si="237"/>
        <v/>
      </c>
      <c r="H1223" s="70" t="str">
        <f>IF(M1223=0,"",1+COUNTIF(会員コール!$A$1:$A$198,M1223))</f>
        <v/>
      </c>
      <c r="I1223" s="71"/>
      <c r="J1223" s="71" t="str">
        <f t="shared" si="238"/>
        <v/>
      </c>
      <c r="K1223" s="14"/>
      <c r="L1223" s="49"/>
      <c r="M1223">
        <f t="shared" si="239"/>
        <v>0</v>
      </c>
      <c r="N1223"/>
      <c r="O1223" s="1"/>
      <c r="P1223" s="2"/>
    </row>
    <row r="1224" spans="1:16">
      <c r="A1224" s="13">
        <v>10</v>
      </c>
      <c r="B1224" s="68" t="str">
        <f t="shared" si="234"/>
        <v/>
      </c>
      <c r="C1224" s="69" t="str">
        <f t="shared" si="240"/>
        <v/>
      </c>
      <c r="D1224" s="70" t="str">
        <f t="shared" si="235"/>
        <v/>
      </c>
      <c r="E1224" s="70" t="str">
        <f t="shared" si="236"/>
        <v/>
      </c>
      <c r="F1224" s="70" t="str">
        <f t="shared" si="236"/>
        <v/>
      </c>
      <c r="G1224" s="70" t="str">
        <f t="shared" si="237"/>
        <v/>
      </c>
      <c r="H1224" s="70" t="str">
        <f>IF(M1224=0,"",1+COUNTIF(会員コール!$A$1:$A$198,M1224))</f>
        <v/>
      </c>
      <c r="I1224" s="71"/>
      <c r="J1224" s="71" t="str">
        <f t="shared" si="238"/>
        <v/>
      </c>
      <c r="K1224" s="14"/>
      <c r="L1224" s="49"/>
      <c r="M1224">
        <f t="shared" si="239"/>
        <v>0</v>
      </c>
      <c r="N1224"/>
      <c r="O1224" s="1"/>
      <c r="P1224" s="2"/>
    </row>
    <row r="1225" spans="1:16">
      <c r="A1225" s="13"/>
      <c r="B1225" s="68" t="str">
        <f t="shared" si="234"/>
        <v/>
      </c>
      <c r="C1225" s="69" t="str">
        <f t="shared" si="240"/>
        <v/>
      </c>
      <c r="D1225" s="70" t="str">
        <f t="shared" si="235"/>
        <v/>
      </c>
      <c r="E1225" s="70" t="str">
        <f t="shared" si="236"/>
        <v/>
      </c>
      <c r="F1225" s="70" t="str">
        <f t="shared" si="236"/>
        <v/>
      </c>
      <c r="G1225" s="70" t="str">
        <f t="shared" si="237"/>
        <v/>
      </c>
      <c r="H1225" s="70" t="str">
        <f>IF(M1225=0,"",1+COUNTIF(会員コール!$A$1:$A$198,M1225))</f>
        <v/>
      </c>
      <c r="I1225" s="71"/>
      <c r="J1225" s="71" t="str">
        <f t="shared" si="238"/>
        <v/>
      </c>
      <c r="K1225" s="14"/>
      <c r="L1225" s="49"/>
      <c r="M1225">
        <f t="shared" si="239"/>
        <v>0</v>
      </c>
      <c r="N1225"/>
      <c r="O1225" s="1"/>
      <c r="P1225" s="2"/>
    </row>
    <row r="1226" spans="1:16">
      <c r="A1226" s="13"/>
      <c r="B1226" s="68" t="str">
        <f t="shared" si="234"/>
        <v/>
      </c>
      <c r="C1226" s="69" t="str">
        <f t="shared" si="240"/>
        <v/>
      </c>
      <c r="D1226" s="70" t="str">
        <f t="shared" si="235"/>
        <v/>
      </c>
      <c r="E1226" s="70" t="str">
        <f t="shared" si="236"/>
        <v/>
      </c>
      <c r="F1226" s="70" t="str">
        <f t="shared" si="236"/>
        <v/>
      </c>
      <c r="G1226" s="70" t="str">
        <f t="shared" si="237"/>
        <v/>
      </c>
      <c r="H1226" s="70" t="str">
        <f>IF(M1226=0,"",1+COUNTIF(会員コール!$A$1:$A$198,M1226))</f>
        <v/>
      </c>
      <c r="I1226" s="71"/>
      <c r="J1226" s="71" t="str">
        <f t="shared" si="238"/>
        <v/>
      </c>
      <c r="K1226" s="14"/>
      <c r="L1226" s="49"/>
      <c r="M1226">
        <f t="shared" si="239"/>
        <v>0</v>
      </c>
      <c r="N1226"/>
      <c r="O1226" s="1"/>
      <c r="P1226" s="2"/>
    </row>
    <row r="1227" spans="1:16">
      <c r="A1227" s="13"/>
      <c r="B1227" s="68" t="str">
        <f t="shared" si="234"/>
        <v/>
      </c>
      <c r="C1227" s="69" t="str">
        <f t="shared" si="240"/>
        <v/>
      </c>
      <c r="D1227" s="70" t="str">
        <f t="shared" si="235"/>
        <v/>
      </c>
      <c r="E1227" s="70" t="str">
        <f t="shared" si="236"/>
        <v/>
      </c>
      <c r="F1227" s="70" t="str">
        <f t="shared" si="236"/>
        <v/>
      </c>
      <c r="G1227" s="70" t="str">
        <f t="shared" si="237"/>
        <v/>
      </c>
      <c r="H1227" s="70" t="str">
        <f>IF(M1227=0,"",1+COUNTIF(会員コール!$A$1:$A$198,M1227))</f>
        <v/>
      </c>
      <c r="I1227" s="71"/>
      <c r="J1227" s="71" t="str">
        <f t="shared" si="238"/>
        <v/>
      </c>
      <c r="K1227" s="14"/>
      <c r="L1227" s="49"/>
      <c r="M1227">
        <f t="shared" si="239"/>
        <v>0</v>
      </c>
      <c r="N1227"/>
      <c r="O1227" s="1"/>
      <c r="P1227" s="2"/>
    </row>
    <row r="1228" spans="1:16">
      <c r="A1228" s="13"/>
      <c r="B1228" s="68" t="str">
        <f t="shared" si="234"/>
        <v/>
      </c>
      <c r="C1228" s="69" t="str">
        <f t="shared" si="240"/>
        <v/>
      </c>
      <c r="D1228" s="70" t="str">
        <f t="shared" si="235"/>
        <v/>
      </c>
      <c r="E1228" s="70" t="str">
        <f t="shared" si="236"/>
        <v/>
      </c>
      <c r="F1228" s="70" t="str">
        <f t="shared" si="236"/>
        <v/>
      </c>
      <c r="G1228" s="70" t="str">
        <f t="shared" si="237"/>
        <v/>
      </c>
      <c r="H1228" s="70" t="str">
        <f>IF(M1228=0,"",1+COUNTIF(会員コール!$A$1:$A$198,M1228))</f>
        <v/>
      </c>
      <c r="I1228" s="71"/>
      <c r="J1228" s="71" t="str">
        <f t="shared" si="238"/>
        <v/>
      </c>
      <c r="K1228" s="14"/>
      <c r="L1228" s="49"/>
      <c r="M1228">
        <f t="shared" si="239"/>
        <v>0</v>
      </c>
      <c r="N1228"/>
      <c r="O1228" s="1"/>
      <c r="P1228" s="2"/>
    </row>
    <row r="1229" spans="1:16">
      <c r="A1229" s="13">
        <v>15</v>
      </c>
      <c r="B1229" s="68" t="str">
        <f t="shared" si="234"/>
        <v/>
      </c>
      <c r="C1229" s="69" t="str">
        <f t="shared" si="240"/>
        <v/>
      </c>
      <c r="D1229" s="70" t="str">
        <f t="shared" si="235"/>
        <v/>
      </c>
      <c r="E1229" s="70" t="str">
        <f t="shared" si="236"/>
        <v/>
      </c>
      <c r="F1229" s="70" t="str">
        <f t="shared" si="236"/>
        <v/>
      </c>
      <c r="G1229" s="70" t="str">
        <f t="shared" si="237"/>
        <v/>
      </c>
      <c r="H1229" s="70" t="str">
        <f>IF(M1229=0,"",1+COUNTIF(会員コール!$A$1:$A$198,M1229))</f>
        <v/>
      </c>
      <c r="I1229" s="71"/>
      <c r="J1229" s="71" t="str">
        <f t="shared" si="238"/>
        <v/>
      </c>
      <c r="K1229" s="14"/>
      <c r="L1229" s="49"/>
      <c r="M1229">
        <f t="shared" si="239"/>
        <v>0</v>
      </c>
      <c r="N1229"/>
      <c r="O1229" s="1"/>
      <c r="P1229" s="2"/>
    </row>
    <row r="1230" spans="1:16">
      <c r="A1230" s="13"/>
      <c r="B1230" s="68" t="str">
        <f t="shared" si="234"/>
        <v/>
      </c>
      <c r="C1230" s="69" t="str">
        <f t="shared" si="240"/>
        <v/>
      </c>
      <c r="D1230" s="70" t="str">
        <f t="shared" si="235"/>
        <v/>
      </c>
      <c r="E1230" s="70" t="str">
        <f t="shared" si="236"/>
        <v/>
      </c>
      <c r="F1230" s="70" t="str">
        <f t="shared" si="236"/>
        <v/>
      </c>
      <c r="G1230" s="70" t="str">
        <f t="shared" si="237"/>
        <v/>
      </c>
      <c r="H1230" s="70" t="str">
        <f>IF(M1230=0,"",1+COUNTIF(会員コール!$A$1:$A$198,M1230))</f>
        <v/>
      </c>
      <c r="I1230" s="71"/>
      <c r="J1230" s="71" t="str">
        <f t="shared" si="238"/>
        <v/>
      </c>
      <c r="K1230" s="14"/>
      <c r="L1230" s="49"/>
      <c r="M1230">
        <f t="shared" si="239"/>
        <v>0</v>
      </c>
      <c r="N1230"/>
      <c r="O1230" s="1"/>
      <c r="P1230" s="2"/>
    </row>
    <row r="1231" spans="1:16">
      <c r="A1231" s="13"/>
      <c r="B1231" s="68" t="str">
        <f t="shared" si="234"/>
        <v/>
      </c>
      <c r="C1231" s="69" t="str">
        <f t="shared" si="240"/>
        <v/>
      </c>
      <c r="D1231" s="70" t="str">
        <f t="shared" si="235"/>
        <v/>
      </c>
      <c r="E1231" s="70" t="str">
        <f t="shared" si="236"/>
        <v/>
      </c>
      <c r="F1231" s="70" t="str">
        <f t="shared" si="236"/>
        <v/>
      </c>
      <c r="G1231" s="70" t="str">
        <f t="shared" si="237"/>
        <v/>
      </c>
      <c r="H1231" s="70" t="str">
        <f>IF(M1231=0,"",1+COUNTIF(会員コール!$A$1:$A$198,M1231))</f>
        <v/>
      </c>
      <c r="I1231" s="71"/>
      <c r="J1231" s="71" t="str">
        <f t="shared" si="238"/>
        <v/>
      </c>
      <c r="K1231" s="14"/>
      <c r="L1231" s="15"/>
      <c r="M1231">
        <f t="shared" si="239"/>
        <v>0</v>
      </c>
      <c r="N1231"/>
      <c r="O1231" s="1"/>
      <c r="P1231" s="2"/>
    </row>
    <row r="1232" spans="1:16">
      <c r="A1232" s="13"/>
      <c r="B1232" s="72" t="str">
        <f t="shared" si="234"/>
        <v/>
      </c>
      <c r="C1232" s="69" t="str">
        <f t="shared" si="240"/>
        <v/>
      </c>
      <c r="D1232" s="73" t="str">
        <f t="shared" si="235"/>
        <v/>
      </c>
      <c r="E1232" s="73" t="str">
        <f t="shared" si="236"/>
        <v/>
      </c>
      <c r="F1232" s="73" t="str">
        <f t="shared" si="236"/>
        <v/>
      </c>
      <c r="G1232" s="73" t="str">
        <f t="shared" si="237"/>
        <v/>
      </c>
      <c r="H1232" s="73" t="str">
        <f>IF(M1232=0,"",1+COUNTIF(会員コール!$A$1:$A$198,M1232))</f>
        <v/>
      </c>
      <c r="I1232" s="74"/>
      <c r="J1232" s="74" t="str">
        <f t="shared" si="238"/>
        <v/>
      </c>
      <c r="K1232" s="14"/>
      <c r="L1232" s="15"/>
      <c r="M1232">
        <f t="shared" si="239"/>
        <v>0</v>
      </c>
      <c r="N1232"/>
      <c r="O1232" s="1"/>
      <c r="P1232" s="2"/>
    </row>
    <row r="1233" spans="1:16">
      <c r="A1233" s="13"/>
      <c r="B1233" s="68" t="str">
        <f t="shared" si="234"/>
        <v/>
      </c>
      <c r="C1233" s="69" t="str">
        <f t="shared" si="240"/>
        <v/>
      </c>
      <c r="D1233" s="70" t="str">
        <f t="shared" si="235"/>
        <v/>
      </c>
      <c r="E1233" s="70" t="str">
        <f t="shared" si="236"/>
        <v/>
      </c>
      <c r="F1233" s="70" t="str">
        <f t="shared" si="236"/>
        <v/>
      </c>
      <c r="G1233" s="70" t="str">
        <f t="shared" si="237"/>
        <v/>
      </c>
      <c r="H1233" s="70" t="str">
        <f>IF(M1233=0,"",1+COUNTIF(会員コール!$A$1:$A$198,M1233))</f>
        <v/>
      </c>
      <c r="I1233" s="71"/>
      <c r="J1233" s="71" t="str">
        <f t="shared" si="238"/>
        <v/>
      </c>
      <c r="K1233" s="14"/>
      <c r="L1233" s="15"/>
      <c r="M1233">
        <f t="shared" si="239"/>
        <v>0</v>
      </c>
      <c r="N1233"/>
      <c r="O1233" s="1"/>
      <c r="P1233" s="2"/>
    </row>
    <row r="1234" spans="1:16">
      <c r="A1234" s="13">
        <v>20</v>
      </c>
      <c r="B1234" s="68" t="str">
        <f t="shared" si="234"/>
        <v/>
      </c>
      <c r="C1234" s="69" t="str">
        <f t="shared" si="240"/>
        <v/>
      </c>
      <c r="D1234" s="70" t="str">
        <f t="shared" si="235"/>
        <v/>
      </c>
      <c r="E1234" s="70" t="str">
        <f t="shared" si="236"/>
        <v/>
      </c>
      <c r="F1234" s="70" t="str">
        <f t="shared" si="236"/>
        <v/>
      </c>
      <c r="G1234" s="70" t="str">
        <f t="shared" si="237"/>
        <v/>
      </c>
      <c r="H1234" s="70" t="str">
        <f>IF(M1234=0,"",1+COUNTIF(会員コール!$A$1:$A$198,M1234))</f>
        <v/>
      </c>
      <c r="I1234" s="71"/>
      <c r="J1234" s="71" t="str">
        <f t="shared" si="238"/>
        <v/>
      </c>
      <c r="K1234" s="14"/>
      <c r="L1234" s="15"/>
      <c r="M1234">
        <f t="shared" si="239"/>
        <v>0</v>
      </c>
      <c r="N1234"/>
      <c r="O1234" s="1"/>
      <c r="P1234" s="2"/>
    </row>
    <row r="1235" spans="1:16">
      <c r="A1235" s="13"/>
      <c r="B1235" s="68" t="str">
        <f t="shared" si="234"/>
        <v/>
      </c>
      <c r="C1235" s="69" t="str">
        <f t="shared" si="240"/>
        <v/>
      </c>
      <c r="D1235" s="70" t="str">
        <f t="shared" si="235"/>
        <v/>
      </c>
      <c r="E1235" s="70" t="str">
        <f t="shared" si="236"/>
        <v/>
      </c>
      <c r="F1235" s="70" t="str">
        <f t="shared" si="236"/>
        <v/>
      </c>
      <c r="G1235" s="70" t="str">
        <f t="shared" si="237"/>
        <v/>
      </c>
      <c r="H1235" s="70" t="str">
        <f>IF(M1235=0,"",1+COUNTIF(会員コール!$A$1:$A$198,M1235))</f>
        <v/>
      </c>
      <c r="I1235" s="71"/>
      <c r="J1235" s="71" t="str">
        <f t="shared" si="238"/>
        <v/>
      </c>
      <c r="K1235" s="14"/>
      <c r="L1235" s="15"/>
      <c r="M1235">
        <f t="shared" si="239"/>
        <v>0</v>
      </c>
      <c r="N1235"/>
      <c r="O1235" s="1"/>
      <c r="P1235" s="2"/>
    </row>
    <row r="1236" spans="1:16">
      <c r="A1236" s="13"/>
      <c r="B1236" s="68" t="str">
        <f t="shared" si="234"/>
        <v/>
      </c>
      <c r="C1236" s="69" t="str">
        <f t="shared" si="240"/>
        <v/>
      </c>
      <c r="D1236" s="70" t="str">
        <f t="shared" si="235"/>
        <v/>
      </c>
      <c r="E1236" s="70" t="str">
        <f t="shared" si="236"/>
        <v/>
      </c>
      <c r="F1236" s="70" t="str">
        <f t="shared" si="236"/>
        <v/>
      </c>
      <c r="G1236" s="70" t="str">
        <f t="shared" si="237"/>
        <v/>
      </c>
      <c r="H1236" s="70" t="str">
        <f>IF(M1236=0,"",1+COUNTIF(会員コール!$A$1:$A$198,M1236))</f>
        <v/>
      </c>
      <c r="I1236" s="71"/>
      <c r="J1236" s="71" t="str">
        <f t="shared" si="238"/>
        <v/>
      </c>
      <c r="K1236" s="14"/>
      <c r="L1236" s="15"/>
      <c r="M1236">
        <f t="shared" si="239"/>
        <v>0</v>
      </c>
      <c r="N1236"/>
      <c r="O1236" s="1"/>
      <c r="P1236" s="2"/>
    </row>
    <row r="1237" spans="1:16">
      <c r="A1237" s="13"/>
      <c r="B1237" s="68" t="str">
        <f t="shared" si="234"/>
        <v/>
      </c>
      <c r="C1237" s="69" t="str">
        <f t="shared" si="240"/>
        <v/>
      </c>
      <c r="D1237" s="70" t="str">
        <f t="shared" si="235"/>
        <v/>
      </c>
      <c r="E1237" s="70" t="str">
        <f t="shared" si="236"/>
        <v/>
      </c>
      <c r="F1237" s="70" t="str">
        <f t="shared" si="236"/>
        <v/>
      </c>
      <c r="G1237" s="70" t="str">
        <f t="shared" si="237"/>
        <v/>
      </c>
      <c r="H1237" s="70" t="str">
        <f>IF(M1237=0,"",1+COUNTIF(会員コール!$A$1:$A$198,M1237))</f>
        <v/>
      </c>
      <c r="I1237" s="71"/>
      <c r="J1237" s="71" t="str">
        <f t="shared" si="238"/>
        <v/>
      </c>
      <c r="K1237" s="14"/>
      <c r="L1237" s="15"/>
      <c r="M1237">
        <f t="shared" si="239"/>
        <v>0</v>
      </c>
      <c r="N1237"/>
      <c r="O1237" s="1"/>
      <c r="P1237" s="2"/>
    </row>
    <row r="1238" spans="1:16">
      <c r="A1238" s="13"/>
      <c r="B1238" s="68" t="str">
        <f t="shared" si="234"/>
        <v/>
      </c>
      <c r="C1238" s="69" t="str">
        <f t="shared" si="240"/>
        <v/>
      </c>
      <c r="D1238" s="70" t="str">
        <f t="shared" si="235"/>
        <v/>
      </c>
      <c r="E1238" s="70" t="str">
        <f t="shared" si="236"/>
        <v/>
      </c>
      <c r="F1238" s="70" t="str">
        <f t="shared" si="236"/>
        <v/>
      </c>
      <c r="G1238" s="70" t="str">
        <f t="shared" si="237"/>
        <v/>
      </c>
      <c r="H1238" s="70" t="str">
        <f>IF(M1238=0,"",1+COUNTIF(会員コール!$A$1:$A$198,M1238))</f>
        <v/>
      </c>
      <c r="I1238" s="71"/>
      <c r="J1238" s="71" t="str">
        <f t="shared" si="238"/>
        <v/>
      </c>
      <c r="K1238" s="14"/>
      <c r="L1238" s="15"/>
      <c r="M1238">
        <f t="shared" si="239"/>
        <v>0</v>
      </c>
      <c r="N1238"/>
      <c r="O1238" s="1"/>
      <c r="P1238" s="2"/>
    </row>
    <row r="1239" spans="1:16">
      <c r="A1239" s="13">
        <v>25</v>
      </c>
      <c r="B1239" s="68" t="str">
        <f t="shared" si="234"/>
        <v/>
      </c>
      <c r="C1239" s="69" t="str">
        <f t="shared" si="240"/>
        <v/>
      </c>
      <c r="D1239" s="70" t="str">
        <f t="shared" si="235"/>
        <v/>
      </c>
      <c r="E1239" s="70" t="str">
        <f t="shared" si="236"/>
        <v/>
      </c>
      <c r="F1239" s="70" t="str">
        <f t="shared" si="236"/>
        <v/>
      </c>
      <c r="G1239" s="70" t="str">
        <f t="shared" si="237"/>
        <v/>
      </c>
      <c r="H1239" s="70" t="str">
        <f>IF(M1239=0,"",1+COUNTIF(会員コール!$A$1:$A$198,M1239))</f>
        <v/>
      </c>
      <c r="I1239" s="71"/>
      <c r="J1239" s="71" t="str">
        <f t="shared" si="238"/>
        <v/>
      </c>
      <c r="K1239" s="14"/>
      <c r="L1239" s="15"/>
      <c r="M1239">
        <f t="shared" si="239"/>
        <v>0</v>
      </c>
      <c r="N1239"/>
      <c r="O1239" s="1"/>
      <c r="P1239" s="2"/>
    </row>
    <row r="1240" spans="1:16">
      <c r="A1240" s="13"/>
      <c r="B1240" s="72" t="str">
        <f t="shared" si="234"/>
        <v/>
      </c>
      <c r="C1240" s="69" t="str">
        <f t="shared" si="240"/>
        <v/>
      </c>
      <c r="D1240" s="73" t="str">
        <f t="shared" si="235"/>
        <v/>
      </c>
      <c r="E1240" s="73" t="str">
        <f t="shared" si="236"/>
        <v/>
      </c>
      <c r="F1240" s="73" t="str">
        <f t="shared" si="236"/>
        <v/>
      </c>
      <c r="G1240" s="73" t="str">
        <f t="shared" si="237"/>
        <v/>
      </c>
      <c r="H1240" s="73" t="str">
        <f>IF(M1240=0,"",1+COUNTIF(会員コール!$A$1:$A$198,M1240))</f>
        <v/>
      </c>
      <c r="I1240" s="74"/>
      <c r="J1240" s="74" t="str">
        <f t="shared" si="238"/>
        <v/>
      </c>
      <c r="K1240" s="14"/>
      <c r="L1240" s="15"/>
      <c r="M1240">
        <f t="shared" si="239"/>
        <v>0</v>
      </c>
      <c r="N1240"/>
      <c r="O1240" s="1"/>
      <c r="P1240" s="2"/>
    </row>
    <row r="1241" spans="1:16">
      <c r="A1241" s="13"/>
      <c r="B1241" s="68" t="str">
        <f t="shared" si="234"/>
        <v/>
      </c>
      <c r="C1241" s="69" t="str">
        <f t="shared" si="240"/>
        <v/>
      </c>
      <c r="D1241" s="70" t="str">
        <f t="shared" si="235"/>
        <v/>
      </c>
      <c r="E1241" s="70" t="str">
        <f t="shared" si="236"/>
        <v/>
      </c>
      <c r="F1241" s="70" t="str">
        <f t="shared" si="236"/>
        <v/>
      </c>
      <c r="G1241" s="70" t="str">
        <f t="shared" si="237"/>
        <v/>
      </c>
      <c r="H1241" s="70" t="str">
        <f>IF(M1241=0,"",1+COUNTIF(会員コール!$A$1:$A$198,M1241))</f>
        <v/>
      </c>
      <c r="I1241" s="71"/>
      <c r="J1241" s="71" t="str">
        <f t="shared" si="238"/>
        <v/>
      </c>
      <c r="K1241" s="14"/>
      <c r="L1241" s="15"/>
      <c r="M1241">
        <f t="shared" si="239"/>
        <v>0</v>
      </c>
      <c r="N1241"/>
      <c r="O1241" s="1"/>
      <c r="P1241" s="2"/>
    </row>
    <row r="1242" spans="1:16">
      <c r="A1242" s="13"/>
      <c r="B1242" s="72" t="str">
        <f t="shared" si="234"/>
        <v/>
      </c>
      <c r="C1242" s="69" t="str">
        <f t="shared" si="240"/>
        <v/>
      </c>
      <c r="D1242" s="73" t="str">
        <f t="shared" si="235"/>
        <v/>
      </c>
      <c r="E1242" s="73" t="str">
        <f t="shared" si="236"/>
        <v/>
      </c>
      <c r="F1242" s="73" t="str">
        <f t="shared" si="236"/>
        <v/>
      </c>
      <c r="G1242" s="73" t="str">
        <f t="shared" si="237"/>
        <v/>
      </c>
      <c r="H1242" s="73" t="str">
        <f>IF(M1242=0,"",1+COUNTIF(会員コール!$A$1:$A$198,M1242))</f>
        <v/>
      </c>
      <c r="I1242" s="74"/>
      <c r="J1242" s="74" t="str">
        <f t="shared" si="238"/>
        <v/>
      </c>
      <c r="K1242" s="14"/>
      <c r="L1242" s="15"/>
      <c r="M1242">
        <f t="shared" si="239"/>
        <v>0</v>
      </c>
      <c r="N1242"/>
      <c r="O1242" s="1"/>
      <c r="P1242" s="2"/>
    </row>
    <row r="1243" spans="1:16">
      <c r="A1243" s="13"/>
      <c r="B1243" s="68" t="str">
        <f t="shared" si="234"/>
        <v/>
      </c>
      <c r="C1243" s="69" t="str">
        <f t="shared" si="240"/>
        <v/>
      </c>
      <c r="D1243" s="70" t="str">
        <f t="shared" si="235"/>
        <v/>
      </c>
      <c r="E1243" s="70" t="str">
        <f t="shared" si="236"/>
        <v/>
      </c>
      <c r="F1243" s="70" t="str">
        <f t="shared" si="236"/>
        <v/>
      </c>
      <c r="G1243" s="70" t="str">
        <f t="shared" si="237"/>
        <v/>
      </c>
      <c r="H1243" s="70" t="str">
        <f>IF(M1243=0,"",1+COUNTIF(会員コール!$A$1:$A$198,M1243))</f>
        <v/>
      </c>
      <c r="I1243" s="71"/>
      <c r="J1243" s="71" t="str">
        <f t="shared" si="238"/>
        <v/>
      </c>
      <c r="K1243" s="14"/>
      <c r="L1243" s="15"/>
      <c r="M1243">
        <f t="shared" si="239"/>
        <v>0</v>
      </c>
      <c r="N1243"/>
      <c r="O1243" s="1"/>
      <c r="P1243" s="2"/>
    </row>
    <row r="1244" spans="1:16">
      <c r="A1244" s="13">
        <v>30</v>
      </c>
      <c r="B1244" s="72" t="str">
        <f t="shared" si="234"/>
        <v/>
      </c>
      <c r="C1244" s="69" t="str">
        <f t="shared" si="240"/>
        <v/>
      </c>
      <c r="D1244" s="73" t="str">
        <f t="shared" si="235"/>
        <v/>
      </c>
      <c r="E1244" s="73" t="str">
        <f t="shared" si="236"/>
        <v/>
      </c>
      <c r="F1244" s="73" t="str">
        <f t="shared" si="236"/>
        <v/>
      </c>
      <c r="G1244" s="73" t="str">
        <f t="shared" si="237"/>
        <v/>
      </c>
      <c r="H1244" s="73" t="str">
        <f>IF(M1244=0,"",1+COUNTIF(会員コール!$A$1:$A$198,M1244))</f>
        <v/>
      </c>
      <c r="I1244" s="74"/>
      <c r="J1244" s="74" t="str">
        <f t="shared" si="238"/>
        <v/>
      </c>
      <c r="K1244" s="14"/>
      <c r="L1244" s="15"/>
      <c r="M1244">
        <f t="shared" si="239"/>
        <v>0</v>
      </c>
      <c r="N1244"/>
      <c r="O1244" s="1"/>
      <c r="P1244" s="2"/>
    </row>
    <row r="1245" spans="1:16">
      <c r="A1245" s="13"/>
      <c r="B1245" s="68" t="str">
        <f t="shared" si="234"/>
        <v/>
      </c>
      <c r="C1245" s="69" t="str">
        <f t="shared" si="240"/>
        <v/>
      </c>
      <c r="D1245" s="70" t="str">
        <f t="shared" si="235"/>
        <v/>
      </c>
      <c r="E1245" s="70" t="str">
        <f t="shared" si="236"/>
        <v/>
      </c>
      <c r="F1245" s="70" t="str">
        <f t="shared" si="236"/>
        <v/>
      </c>
      <c r="G1245" s="70" t="str">
        <f t="shared" si="237"/>
        <v/>
      </c>
      <c r="H1245" s="70" t="str">
        <f>IF(M1245=0,"",1+COUNTIF(会員コール!$A$1:$A$198,M1245))</f>
        <v/>
      </c>
      <c r="I1245" s="71"/>
      <c r="J1245" s="71" t="str">
        <f t="shared" si="238"/>
        <v/>
      </c>
      <c r="K1245" s="14"/>
      <c r="L1245" s="15"/>
      <c r="M1245">
        <f t="shared" si="239"/>
        <v>0</v>
      </c>
      <c r="N1245"/>
      <c r="O1245" s="1"/>
      <c r="P1245" s="2"/>
    </row>
    <row r="1246" spans="1:16">
      <c r="A1246" s="13"/>
      <c r="B1246" s="72" t="str">
        <f t="shared" si="234"/>
        <v/>
      </c>
      <c r="C1246" s="69" t="str">
        <f t="shared" si="240"/>
        <v/>
      </c>
      <c r="D1246" s="73" t="str">
        <f t="shared" si="235"/>
        <v/>
      </c>
      <c r="E1246" s="73" t="str">
        <f t="shared" si="236"/>
        <v/>
      </c>
      <c r="F1246" s="73" t="str">
        <f t="shared" si="236"/>
        <v/>
      </c>
      <c r="G1246" s="73" t="str">
        <f t="shared" si="237"/>
        <v/>
      </c>
      <c r="H1246" s="73" t="str">
        <f>IF(M1246=0,"",1+COUNTIF(会員コール!$A$1:$A$198,M1246))</f>
        <v/>
      </c>
      <c r="I1246" s="74"/>
      <c r="J1246" s="74" t="str">
        <f t="shared" si="238"/>
        <v/>
      </c>
      <c r="K1246" s="14"/>
      <c r="L1246" s="15"/>
      <c r="M1246">
        <f t="shared" si="239"/>
        <v>0</v>
      </c>
      <c r="N1246"/>
      <c r="O1246" s="1"/>
      <c r="P1246" s="2"/>
    </row>
    <row r="1247" spans="1:16">
      <c r="A1247" s="13"/>
      <c r="B1247" s="68" t="str">
        <f t="shared" si="234"/>
        <v/>
      </c>
      <c r="C1247" s="69" t="str">
        <f t="shared" si="240"/>
        <v/>
      </c>
      <c r="D1247" s="70" t="str">
        <f t="shared" si="235"/>
        <v/>
      </c>
      <c r="E1247" s="70" t="str">
        <f t="shared" si="236"/>
        <v/>
      </c>
      <c r="F1247" s="70" t="str">
        <f t="shared" si="236"/>
        <v/>
      </c>
      <c r="G1247" s="70" t="str">
        <f t="shared" si="237"/>
        <v/>
      </c>
      <c r="H1247" s="70" t="str">
        <f>IF(M1247=0,"",1+COUNTIF(会員コール!$A$1:$A$198,M1247))</f>
        <v/>
      </c>
      <c r="I1247" s="71"/>
      <c r="J1247" s="71" t="str">
        <f t="shared" si="238"/>
        <v/>
      </c>
      <c r="K1247" s="14"/>
      <c r="L1247" s="15"/>
      <c r="M1247">
        <f t="shared" si="239"/>
        <v>0</v>
      </c>
      <c r="N1247"/>
      <c r="O1247" s="1"/>
      <c r="P1247" s="2"/>
    </row>
    <row r="1248" spans="1:16">
      <c r="A1248" s="13"/>
      <c r="B1248" s="72" t="str">
        <f t="shared" si="234"/>
        <v/>
      </c>
      <c r="C1248" s="69" t="str">
        <f t="shared" si="240"/>
        <v/>
      </c>
      <c r="D1248" s="73" t="str">
        <f t="shared" si="235"/>
        <v/>
      </c>
      <c r="E1248" s="73" t="str">
        <f t="shared" si="236"/>
        <v/>
      </c>
      <c r="F1248" s="73" t="str">
        <f t="shared" si="236"/>
        <v/>
      </c>
      <c r="G1248" s="73" t="str">
        <f t="shared" si="237"/>
        <v/>
      </c>
      <c r="H1248" s="73" t="str">
        <f>IF(M1248=0,"",1+COUNTIF(会員コール!$A$1:$A$198,M1248))</f>
        <v/>
      </c>
      <c r="I1248" s="74"/>
      <c r="J1248" s="74" t="str">
        <f t="shared" si="238"/>
        <v/>
      </c>
      <c r="K1248" s="14"/>
      <c r="L1248" s="15"/>
      <c r="M1248">
        <f t="shared" si="239"/>
        <v>0</v>
      </c>
      <c r="N1248"/>
      <c r="O1248" s="1"/>
      <c r="P1248" s="2"/>
    </row>
    <row r="1249" spans="1:16">
      <c r="A1249" s="13">
        <v>35</v>
      </c>
      <c r="B1249" s="68" t="str">
        <f t="shared" si="234"/>
        <v/>
      </c>
      <c r="C1249" s="69" t="str">
        <f t="shared" si="240"/>
        <v/>
      </c>
      <c r="D1249" s="70" t="str">
        <f t="shared" si="235"/>
        <v/>
      </c>
      <c r="E1249" s="70" t="str">
        <f t="shared" si="236"/>
        <v/>
      </c>
      <c r="F1249" s="70" t="str">
        <f t="shared" si="236"/>
        <v/>
      </c>
      <c r="G1249" s="70" t="str">
        <f t="shared" si="237"/>
        <v/>
      </c>
      <c r="H1249" s="70" t="str">
        <f>IF(M1249=0,"",1+COUNTIF(会員コール!$A$1:$A$198,M1249))</f>
        <v/>
      </c>
      <c r="I1249" s="71"/>
      <c r="J1249" s="71" t="str">
        <f t="shared" si="238"/>
        <v/>
      </c>
      <c r="K1249" s="14"/>
      <c r="L1249" s="15"/>
      <c r="M1249">
        <f t="shared" si="239"/>
        <v>0</v>
      </c>
      <c r="N1249"/>
      <c r="O1249" s="1"/>
      <c r="P1249" s="2"/>
    </row>
    <row r="1250" spans="1:16">
      <c r="A1250" s="13"/>
      <c r="B1250" s="72" t="str">
        <f t="shared" si="234"/>
        <v/>
      </c>
      <c r="C1250" s="69" t="str">
        <f t="shared" si="240"/>
        <v/>
      </c>
      <c r="D1250" s="73" t="str">
        <f t="shared" si="235"/>
        <v/>
      </c>
      <c r="E1250" s="73" t="str">
        <f t="shared" si="236"/>
        <v/>
      </c>
      <c r="F1250" s="73" t="str">
        <f t="shared" si="236"/>
        <v/>
      </c>
      <c r="G1250" s="73" t="str">
        <f t="shared" si="237"/>
        <v/>
      </c>
      <c r="H1250" s="73" t="str">
        <f>IF(M1250=0,"",1+COUNTIF(会員コール!$A$1:$A$198,M1250))</f>
        <v/>
      </c>
      <c r="I1250" s="74"/>
      <c r="J1250" s="74" t="str">
        <f t="shared" si="238"/>
        <v/>
      </c>
      <c r="K1250" s="14"/>
      <c r="L1250" s="15"/>
      <c r="M1250">
        <f t="shared" si="239"/>
        <v>0</v>
      </c>
      <c r="N1250"/>
      <c r="O1250" s="1"/>
      <c r="P1250" s="2"/>
    </row>
    <row r="1251" spans="1:16">
      <c r="A1251" s="13"/>
      <c r="B1251" s="68" t="str">
        <f t="shared" si="234"/>
        <v/>
      </c>
      <c r="C1251" s="69" t="str">
        <f t="shared" si="240"/>
        <v/>
      </c>
      <c r="D1251" s="70" t="str">
        <f t="shared" si="235"/>
        <v/>
      </c>
      <c r="E1251" s="70" t="str">
        <f t="shared" si="236"/>
        <v/>
      </c>
      <c r="F1251" s="70" t="str">
        <f t="shared" si="236"/>
        <v/>
      </c>
      <c r="G1251" s="70" t="str">
        <f t="shared" si="237"/>
        <v/>
      </c>
      <c r="H1251" s="70" t="str">
        <f>IF(M1251=0,"",1+COUNTIF(会員コール!$A$1:$A$198,M1251))</f>
        <v/>
      </c>
      <c r="I1251" s="71"/>
      <c r="J1251" s="71" t="str">
        <f t="shared" si="238"/>
        <v/>
      </c>
      <c r="K1251" s="14"/>
      <c r="L1251" s="15"/>
      <c r="M1251">
        <f t="shared" si="239"/>
        <v>0</v>
      </c>
      <c r="N1251"/>
      <c r="O1251" s="1"/>
      <c r="P1251" s="2"/>
    </row>
    <row r="1252" spans="1:16">
      <c r="A1252" s="13"/>
      <c r="B1252" s="72" t="str">
        <f t="shared" si="234"/>
        <v/>
      </c>
      <c r="C1252" s="69" t="str">
        <f t="shared" si="240"/>
        <v/>
      </c>
      <c r="D1252" s="73" t="str">
        <f t="shared" si="235"/>
        <v/>
      </c>
      <c r="E1252" s="73" t="str">
        <f t="shared" si="236"/>
        <v/>
      </c>
      <c r="F1252" s="73" t="str">
        <f t="shared" si="236"/>
        <v/>
      </c>
      <c r="G1252" s="73" t="str">
        <f t="shared" si="237"/>
        <v/>
      </c>
      <c r="H1252" s="73" t="str">
        <f>IF(M1252=0,"",1+COUNTIF(会員コール!$A$1:$A$198,M1252))</f>
        <v/>
      </c>
      <c r="I1252" s="74"/>
      <c r="J1252" s="74" t="str">
        <f t="shared" si="238"/>
        <v/>
      </c>
      <c r="K1252" s="14"/>
      <c r="L1252" s="15"/>
      <c r="M1252">
        <f t="shared" si="239"/>
        <v>0</v>
      </c>
      <c r="N1252"/>
      <c r="O1252" s="1"/>
      <c r="P1252" s="2"/>
    </row>
    <row r="1253" spans="1:16">
      <c r="A1253" s="13"/>
      <c r="B1253" s="68" t="str">
        <f t="shared" si="234"/>
        <v/>
      </c>
      <c r="C1253" s="69" t="str">
        <f t="shared" si="240"/>
        <v/>
      </c>
      <c r="D1253" s="70" t="str">
        <f t="shared" si="235"/>
        <v/>
      </c>
      <c r="E1253" s="70" t="str">
        <f t="shared" si="236"/>
        <v/>
      </c>
      <c r="F1253" s="70" t="str">
        <f t="shared" si="236"/>
        <v/>
      </c>
      <c r="G1253" s="70" t="str">
        <f t="shared" si="237"/>
        <v/>
      </c>
      <c r="H1253" s="70" t="str">
        <f>IF(M1253=0,"",1+COUNTIF(会員コール!$A$1:$A$198,M1253))</f>
        <v/>
      </c>
      <c r="I1253" s="71"/>
      <c r="J1253" s="71" t="str">
        <f t="shared" si="238"/>
        <v/>
      </c>
      <c r="K1253" s="14"/>
      <c r="L1253" s="15"/>
      <c r="M1253">
        <f t="shared" si="239"/>
        <v>0</v>
      </c>
      <c r="N1253"/>
      <c r="O1253" s="1"/>
      <c r="P1253" s="2"/>
    </row>
    <row r="1254" spans="1:16">
      <c r="A1254" s="13">
        <v>40</v>
      </c>
      <c r="B1254" s="72" t="str">
        <f t="shared" si="234"/>
        <v/>
      </c>
      <c r="C1254" s="69" t="str">
        <f t="shared" si="240"/>
        <v/>
      </c>
      <c r="D1254" s="73" t="str">
        <f t="shared" si="235"/>
        <v/>
      </c>
      <c r="E1254" s="73" t="str">
        <f t="shared" si="236"/>
        <v/>
      </c>
      <c r="F1254" s="73" t="str">
        <f t="shared" si="236"/>
        <v/>
      </c>
      <c r="G1254" s="73" t="str">
        <f t="shared" si="237"/>
        <v/>
      </c>
      <c r="H1254" s="73" t="str">
        <f>IF(M1254=0,"",1+COUNTIF(会員コール!$A$1:$A$198,M1254))</f>
        <v/>
      </c>
      <c r="I1254" s="74"/>
      <c r="J1254" s="74" t="str">
        <f t="shared" si="238"/>
        <v/>
      </c>
      <c r="K1254" s="14"/>
      <c r="L1254" s="15"/>
      <c r="M1254">
        <f t="shared" si="239"/>
        <v>0</v>
      </c>
      <c r="N1254"/>
      <c r="O1254" s="1"/>
      <c r="P1254" s="2"/>
    </row>
    <row r="1255" spans="1:16">
      <c r="A1255" s="13"/>
      <c r="B1255" s="68" t="str">
        <f t="shared" si="234"/>
        <v/>
      </c>
      <c r="C1255" s="69" t="str">
        <f t="shared" si="240"/>
        <v/>
      </c>
      <c r="D1255" s="70" t="str">
        <f t="shared" si="235"/>
        <v/>
      </c>
      <c r="E1255" s="70" t="str">
        <f t="shared" si="236"/>
        <v/>
      </c>
      <c r="F1255" s="70" t="str">
        <f t="shared" si="236"/>
        <v/>
      </c>
      <c r="G1255" s="70" t="str">
        <f t="shared" si="237"/>
        <v/>
      </c>
      <c r="H1255" s="70" t="str">
        <f>IF(M1255=0,"",1+COUNTIF(会員コール!$A$1:$A$198,M1255))</f>
        <v/>
      </c>
      <c r="I1255" s="71"/>
      <c r="J1255" s="71" t="str">
        <f t="shared" si="238"/>
        <v/>
      </c>
      <c r="K1255" s="14"/>
      <c r="L1255" s="15"/>
      <c r="M1255">
        <f t="shared" si="239"/>
        <v>0</v>
      </c>
      <c r="N1255"/>
      <c r="O1255" s="1"/>
      <c r="P1255" s="2"/>
    </row>
    <row r="1256" spans="1:16">
      <c r="A1256" s="13"/>
      <c r="B1256" s="68" t="str">
        <f t="shared" si="234"/>
        <v/>
      </c>
      <c r="C1256" s="69" t="str">
        <f t="shared" si="240"/>
        <v/>
      </c>
      <c r="D1256" s="70" t="str">
        <f t="shared" si="235"/>
        <v/>
      </c>
      <c r="E1256" s="70" t="str">
        <f t="shared" si="236"/>
        <v/>
      </c>
      <c r="F1256" s="70" t="str">
        <f t="shared" si="236"/>
        <v/>
      </c>
      <c r="G1256" s="70" t="str">
        <f t="shared" si="237"/>
        <v/>
      </c>
      <c r="H1256" s="70" t="str">
        <f>IF(M1256=0,"",1+COUNTIF(会員コール!$A$1:$A$198,M1256))</f>
        <v/>
      </c>
      <c r="I1256" s="71"/>
      <c r="J1256" s="71" t="str">
        <f t="shared" si="238"/>
        <v/>
      </c>
      <c r="K1256" s="14"/>
      <c r="L1256" s="15"/>
      <c r="M1256">
        <f t="shared" si="239"/>
        <v>0</v>
      </c>
      <c r="N1256"/>
      <c r="O1256" s="1"/>
      <c r="P1256" s="2"/>
    </row>
    <row r="1257" spans="1:16">
      <c r="A1257" s="13"/>
      <c r="B1257" s="72" t="str">
        <f t="shared" si="234"/>
        <v/>
      </c>
      <c r="C1257" s="69" t="str">
        <f t="shared" si="240"/>
        <v/>
      </c>
      <c r="D1257" s="73" t="str">
        <f t="shared" si="235"/>
        <v/>
      </c>
      <c r="E1257" s="73" t="str">
        <f t="shared" si="236"/>
        <v/>
      </c>
      <c r="F1257" s="73" t="str">
        <f t="shared" si="236"/>
        <v/>
      </c>
      <c r="G1257" s="73" t="str">
        <f t="shared" si="237"/>
        <v/>
      </c>
      <c r="H1257" s="73" t="str">
        <f>IF(M1257=0,"",1+COUNTIF(会員コール!$A$1:$A$198,M1257))</f>
        <v/>
      </c>
      <c r="I1257" s="74"/>
      <c r="J1257" s="74" t="str">
        <f t="shared" si="238"/>
        <v/>
      </c>
      <c r="K1257" s="14"/>
      <c r="L1257" s="15"/>
      <c r="M1257">
        <f t="shared" si="239"/>
        <v>0</v>
      </c>
      <c r="N1257"/>
      <c r="O1257" s="1"/>
      <c r="P1257" s="2"/>
    </row>
    <row r="1258" spans="1:16">
      <c r="A1258" s="13"/>
      <c r="B1258" s="68" t="str">
        <f t="shared" si="234"/>
        <v/>
      </c>
      <c r="C1258" s="69" t="str">
        <f t="shared" si="240"/>
        <v/>
      </c>
      <c r="D1258" s="70" t="str">
        <f t="shared" si="235"/>
        <v/>
      </c>
      <c r="E1258" s="70" t="str">
        <f t="shared" si="236"/>
        <v/>
      </c>
      <c r="F1258" s="70" t="str">
        <f t="shared" si="236"/>
        <v/>
      </c>
      <c r="G1258" s="70" t="str">
        <f t="shared" si="237"/>
        <v/>
      </c>
      <c r="H1258" s="70" t="str">
        <f>IF(M1258=0,"",1+COUNTIF(会員コール!$A$1:$A$198,M1258))</f>
        <v/>
      </c>
      <c r="I1258" s="71"/>
      <c r="J1258" s="71" t="str">
        <f t="shared" si="238"/>
        <v/>
      </c>
      <c r="K1258" s="14"/>
      <c r="L1258" s="15"/>
      <c r="M1258">
        <f t="shared" si="239"/>
        <v>0</v>
      </c>
      <c r="N1258"/>
      <c r="O1258" s="1"/>
      <c r="P1258" s="2"/>
    </row>
    <row r="1259" spans="1:16">
      <c r="A1259" s="13">
        <v>45</v>
      </c>
      <c r="B1259" s="72" t="str">
        <f t="shared" si="234"/>
        <v/>
      </c>
      <c r="C1259" s="69" t="str">
        <f t="shared" si="240"/>
        <v/>
      </c>
      <c r="D1259" s="73" t="str">
        <f t="shared" si="235"/>
        <v/>
      </c>
      <c r="E1259" s="73" t="str">
        <f t="shared" si="236"/>
        <v/>
      </c>
      <c r="F1259" s="73" t="str">
        <f t="shared" si="236"/>
        <v/>
      </c>
      <c r="G1259" s="73" t="str">
        <f t="shared" si="237"/>
        <v/>
      </c>
      <c r="H1259" s="73" t="str">
        <f>IF(M1259=0,"",1+COUNTIF(会員コール!$A$1:$A$198,M1259))</f>
        <v/>
      </c>
      <c r="I1259" s="74"/>
      <c r="J1259" s="74" t="str">
        <f t="shared" si="238"/>
        <v/>
      </c>
      <c r="K1259" s="14"/>
      <c r="L1259" s="15"/>
      <c r="M1259">
        <f t="shared" si="239"/>
        <v>0</v>
      </c>
      <c r="N1259"/>
      <c r="O1259" s="1"/>
      <c r="P1259" s="2"/>
    </row>
    <row r="1260" spans="1:16">
      <c r="A1260" s="13"/>
      <c r="B1260" s="68" t="str">
        <f t="shared" si="234"/>
        <v/>
      </c>
      <c r="C1260" s="69" t="str">
        <f t="shared" si="240"/>
        <v/>
      </c>
      <c r="D1260" s="70" t="str">
        <f t="shared" si="235"/>
        <v/>
      </c>
      <c r="E1260" s="70" t="str">
        <f t="shared" si="236"/>
        <v/>
      </c>
      <c r="F1260" s="70" t="str">
        <f t="shared" si="236"/>
        <v/>
      </c>
      <c r="G1260" s="70" t="str">
        <f t="shared" si="237"/>
        <v/>
      </c>
      <c r="H1260" s="70" t="str">
        <f>IF(M1260=0,"",1+COUNTIF(会員コール!$A$1:$A$198,M1260))</f>
        <v/>
      </c>
      <c r="I1260" s="71"/>
      <c r="J1260" s="71" t="str">
        <f t="shared" si="238"/>
        <v/>
      </c>
      <c r="K1260" s="14"/>
      <c r="L1260" s="15"/>
      <c r="M1260">
        <f t="shared" si="239"/>
        <v>0</v>
      </c>
      <c r="N1260"/>
      <c r="O1260" s="1"/>
      <c r="P1260" s="2"/>
    </row>
    <row r="1261" spans="1:16">
      <c r="A1261" s="13"/>
      <c r="B1261" s="72" t="str">
        <f t="shared" si="234"/>
        <v/>
      </c>
      <c r="C1261" s="69" t="str">
        <f t="shared" si="240"/>
        <v/>
      </c>
      <c r="D1261" s="73" t="str">
        <f t="shared" si="235"/>
        <v/>
      </c>
      <c r="E1261" s="73" t="str">
        <f t="shared" si="236"/>
        <v/>
      </c>
      <c r="F1261" s="73" t="str">
        <f t="shared" si="236"/>
        <v/>
      </c>
      <c r="G1261" s="73" t="str">
        <f t="shared" si="237"/>
        <v/>
      </c>
      <c r="H1261" s="73" t="str">
        <f>IF(M1261=0,"",1+COUNTIF(会員コール!$A$1:$A$198,M1261))</f>
        <v/>
      </c>
      <c r="I1261" s="74"/>
      <c r="J1261" s="74" t="str">
        <f t="shared" si="238"/>
        <v/>
      </c>
      <c r="K1261" s="14"/>
      <c r="L1261" s="15"/>
      <c r="M1261">
        <f t="shared" si="239"/>
        <v>0</v>
      </c>
      <c r="N1261"/>
      <c r="O1261" s="1"/>
      <c r="P1261" s="2"/>
    </row>
    <row r="1262" spans="1:16">
      <c r="A1262" s="13"/>
      <c r="B1262" s="68" t="str">
        <f t="shared" si="234"/>
        <v/>
      </c>
      <c r="C1262" s="69" t="str">
        <f t="shared" si="240"/>
        <v/>
      </c>
      <c r="D1262" s="70" t="str">
        <f t="shared" si="235"/>
        <v/>
      </c>
      <c r="E1262" s="70" t="str">
        <f t="shared" si="236"/>
        <v/>
      </c>
      <c r="F1262" s="70" t="str">
        <f t="shared" si="236"/>
        <v/>
      </c>
      <c r="G1262" s="70" t="str">
        <f t="shared" si="237"/>
        <v/>
      </c>
      <c r="H1262" s="70" t="str">
        <f>IF(M1262=0,"",1+COUNTIF(会員コール!$A$1:$A$198,M1262))</f>
        <v/>
      </c>
      <c r="I1262" s="71"/>
      <c r="J1262" s="71" t="str">
        <f t="shared" si="238"/>
        <v/>
      </c>
      <c r="K1262" s="14"/>
      <c r="L1262" s="15"/>
      <c r="M1262">
        <f t="shared" si="239"/>
        <v>0</v>
      </c>
      <c r="N1262"/>
      <c r="O1262" s="1"/>
      <c r="P1262" s="2"/>
    </row>
    <row r="1263" spans="1:16">
      <c r="A1263" s="13"/>
      <c r="B1263" s="68" t="str">
        <f t="shared" si="234"/>
        <v/>
      </c>
      <c r="C1263" s="69" t="str">
        <f t="shared" si="240"/>
        <v/>
      </c>
      <c r="D1263" s="70" t="str">
        <f t="shared" si="235"/>
        <v/>
      </c>
      <c r="E1263" s="70" t="str">
        <f t="shared" si="236"/>
        <v/>
      </c>
      <c r="F1263" s="70" t="str">
        <f t="shared" si="236"/>
        <v/>
      </c>
      <c r="G1263" s="70" t="str">
        <f t="shared" si="237"/>
        <v/>
      </c>
      <c r="H1263" s="70" t="str">
        <f>IF(M1263=0,"",1+COUNTIF(会員コール!$A$1:$A$198,M1263))</f>
        <v/>
      </c>
      <c r="I1263" s="71"/>
      <c r="J1263" s="71" t="str">
        <f t="shared" si="238"/>
        <v/>
      </c>
      <c r="K1263" s="14"/>
      <c r="L1263" s="15"/>
      <c r="M1263">
        <f t="shared" si="239"/>
        <v>0</v>
      </c>
      <c r="N1263"/>
      <c r="O1263" s="1"/>
      <c r="P1263" s="2"/>
    </row>
    <row r="1264" spans="1:16">
      <c r="A1264" s="13">
        <v>50</v>
      </c>
      <c r="B1264" s="75" t="str">
        <f t="shared" si="234"/>
        <v/>
      </c>
      <c r="C1264" s="76" t="str">
        <f>IF(P1264="","",LEFT(P1264,6))</f>
        <v/>
      </c>
      <c r="D1264" s="77" t="str">
        <f t="shared" si="235"/>
        <v/>
      </c>
      <c r="E1264" s="77" t="str">
        <f t="shared" si="236"/>
        <v/>
      </c>
      <c r="F1264" s="77" t="str">
        <f t="shared" si="236"/>
        <v/>
      </c>
      <c r="G1264" s="77" t="str">
        <f t="shared" si="237"/>
        <v/>
      </c>
      <c r="H1264" s="77" t="str">
        <f>IF(M1264=0,"",1+COUNTIF(会員コール!$A$1:$A$198,M1264))</f>
        <v/>
      </c>
      <c r="I1264" s="78"/>
      <c r="J1264" s="78" t="str">
        <f t="shared" si="238"/>
        <v/>
      </c>
      <c r="K1264" s="14"/>
      <c r="L1264" s="15"/>
      <c r="M1264">
        <f t="shared" si="239"/>
        <v>0</v>
      </c>
      <c r="N1264"/>
      <c r="O1264" s="1"/>
      <c r="P1264" s="2"/>
    </row>
    <row r="1265" spans="1:20">
      <c r="A1265" s="13"/>
      <c r="B1265" s="166" t="s">
        <v>7</v>
      </c>
      <c r="C1265" s="167"/>
      <c r="D1265" s="24">
        <f>50-COUNTBLANK(D1215:D1264)</f>
        <v>0</v>
      </c>
      <c r="E1265" s="20"/>
      <c r="F1265" s="21" t="s">
        <v>7</v>
      </c>
      <c r="G1265" s="19"/>
      <c r="H1265" s="25">
        <f>SUM(H1215:H1264)</f>
        <v>0</v>
      </c>
      <c r="I1265" s="22"/>
      <c r="J1265" s="22"/>
      <c r="K1265" s="14"/>
      <c r="L1265" s="15"/>
      <c r="N1265"/>
      <c r="O1265" s="1"/>
      <c r="P1265" s="2"/>
    </row>
    <row r="1266" spans="1:20" ht="14.25">
      <c r="A1266" s="8"/>
      <c r="B1266" s="168" t="s">
        <v>9</v>
      </c>
      <c r="C1266" s="168"/>
      <c r="D1266" s="168"/>
      <c r="E1266" s="62" t="s">
        <v>135</v>
      </c>
      <c r="F1266" s="50">
        <f>基本データ入力!$B$6</f>
        <v>2016</v>
      </c>
      <c r="G1266" s="169" t="str">
        <f>基本データ入力!$B$4</f>
        <v>第13回　JARL横須賀ｸﾗﾌﾞﾏﾗｿﾝｺﾝﾃｽﾄ</v>
      </c>
      <c r="H1266" s="169"/>
      <c r="I1266" s="169"/>
      <c r="J1266" s="169"/>
      <c r="K1266" s="10"/>
      <c r="L1266" s="8"/>
      <c r="M1266" s="8"/>
      <c r="N1266" s="9"/>
      <c r="O1266" s="8"/>
      <c r="P1266" s="8"/>
      <c r="Q1266" s="8"/>
      <c r="R1266" s="8"/>
      <c r="S1266" s="8"/>
      <c r="T1266" s="8"/>
    </row>
    <row r="1267" spans="1:20">
      <c r="A1267" s="8"/>
      <c r="B1267" s="170" t="s">
        <v>10</v>
      </c>
      <c r="C1267" s="170"/>
      <c r="D1267" s="47" t="str">
        <f>基本データ入力!$B$8</f>
        <v>JA1QRZ</v>
      </c>
      <c r="E1267" s="52" t="s">
        <v>136</v>
      </c>
      <c r="F1267" s="47" t="s">
        <v>288</v>
      </c>
      <c r="G1267" s="171" t="s">
        <v>137</v>
      </c>
      <c r="H1267" s="171"/>
      <c r="I1267" s="171"/>
      <c r="J1267" s="53" t="s">
        <v>404</v>
      </c>
      <c r="K1267" s="10"/>
      <c r="L1267" s="8"/>
      <c r="M1267" s="8"/>
      <c r="N1267" s="9"/>
      <c r="O1267" s="8"/>
      <c r="P1267" s="8"/>
      <c r="Q1267" s="8"/>
      <c r="R1267" s="8"/>
      <c r="S1267" s="8"/>
      <c r="T1267" s="8"/>
    </row>
    <row r="1268" spans="1:20">
      <c r="B1268" s="88" t="s">
        <v>11</v>
      </c>
      <c r="C1268" s="91" t="s">
        <v>411</v>
      </c>
      <c r="D1268" s="88" t="s">
        <v>12</v>
      </c>
      <c r="E1268" s="172" t="s">
        <v>13</v>
      </c>
      <c r="F1268" s="172"/>
      <c r="G1268" s="88" t="s">
        <v>14</v>
      </c>
      <c r="H1268" s="17" t="s">
        <v>15</v>
      </c>
      <c r="I1268" s="88" t="s">
        <v>16</v>
      </c>
      <c r="J1268" s="88" t="s">
        <v>17</v>
      </c>
      <c r="L1268" s="173" t="s">
        <v>134</v>
      </c>
      <c r="M1268" s="174"/>
      <c r="N1268" s="165" t="s">
        <v>31</v>
      </c>
      <c r="O1268" s="165"/>
      <c r="P1268" s="165"/>
      <c r="Q1268" s="165"/>
      <c r="R1268" s="165"/>
      <c r="S1268" s="165"/>
      <c r="T1268" s="165"/>
    </row>
    <row r="1269" spans="1:20">
      <c r="B1269" s="88" t="s">
        <v>8</v>
      </c>
      <c r="C1269" s="91" t="s">
        <v>412</v>
      </c>
      <c r="D1269" s="88" t="s">
        <v>0</v>
      </c>
      <c r="E1269" s="88" t="s">
        <v>1</v>
      </c>
      <c r="F1269" s="88" t="s">
        <v>2</v>
      </c>
      <c r="G1269" s="88" t="s">
        <v>3</v>
      </c>
      <c r="H1269" s="17" t="s">
        <v>4</v>
      </c>
      <c r="I1269" s="88" t="s">
        <v>5</v>
      </c>
      <c r="J1269" s="88" t="s">
        <v>6</v>
      </c>
      <c r="K1269" s="4"/>
      <c r="L1269" s="175"/>
      <c r="M1269" s="176"/>
      <c r="N1269" s="89" t="s">
        <v>33</v>
      </c>
      <c r="O1269" s="89" t="s">
        <v>34</v>
      </c>
      <c r="P1269" s="89" t="s">
        <v>35</v>
      </c>
      <c r="Q1269" s="89" t="s">
        <v>36</v>
      </c>
      <c r="R1269" s="89" t="s">
        <v>37</v>
      </c>
      <c r="S1269" s="89" t="s">
        <v>38</v>
      </c>
      <c r="T1269" s="89" t="s">
        <v>39</v>
      </c>
    </row>
    <row r="1270" spans="1:20">
      <c r="A1270" s="13">
        <v>1</v>
      </c>
      <c r="B1270" s="64" t="str">
        <f t="shared" ref="B1270:B1319" si="241">IF(O1270="","",O1270)</f>
        <v/>
      </c>
      <c r="C1270" s="65" t="str">
        <f>IF(P1270="","",LEFT(P1270,6))</f>
        <v/>
      </c>
      <c r="D1270" s="66" t="str">
        <f t="shared" ref="D1270:D1319" si="242">IF(N1270="","",N1270)</f>
        <v/>
      </c>
      <c r="E1270" s="66" t="str">
        <f t="shared" ref="E1270:F1319" si="243">IF(Q1270="","",Q1270)</f>
        <v/>
      </c>
      <c r="F1270" s="66" t="str">
        <f t="shared" si="243"/>
        <v/>
      </c>
      <c r="G1270" s="66" t="str">
        <f t="shared" ref="G1270:G1319" si="244">IF(H1270="","",IF(H1270=1,"","M"))</f>
        <v/>
      </c>
      <c r="H1270" s="66" t="str">
        <f>IF(M1270=0,"",1+COUNTIF(会員コール!$A$1:$A$198,M1270))</f>
        <v/>
      </c>
      <c r="I1270" s="67"/>
      <c r="J1270" s="67" t="str">
        <f t="shared" ref="J1270:J1319" si="245">IF(T1270="","",T1270)</f>
        <v/>
      </c>
      <c r="K1270" s="14"/>
      <c r="L1270" s="49"/>
      <c r="M1270">
        <f t="shared" ref="M1270:M1319" si="246">IF(MID(N1270,6,1)="/",LEFT(N1270,5),IF(MID(N1270,7,1)="/",LEFT(N1270,6),N1270))</f>
        <v>0</v>
      </c>
      <c r="N1270"/>
      <c r="O1270" s="1"/>
      <c r="P1270" s="2"/>
    </row>
    <row r="1271" spans="1:20">
      <c r="A1271" s="13"/>
      <c r="B1271" s="68" t="str">
        <f t="shared" si="241"/>
        <v/>
      </c>
      <c r="C1271" s="69" t="str">
        <f>IF(P1271="","",LEFT(P1271,6))</f>
        <v/>
      </c>
      <c r="D1271" s="70" t="str">
        <f t="shared" si="242"/>
        <v/>
      </c>
      <c r="E1271" s="70" t="str">
        <f t="shared" si="243"/>
        <v/>
      </c>
      <c r="F1271" s="70" t="str">
        <f t="shared" si="243"/>
        <v/>
      </c>
      <c r="G1271" s="70" t="str">
        <f t="shared" si="244"/>
        <v/>
      </c>
      <c r="H1271" s="70" t="str">
        <f>IF(M1271=0,"",1+COUNTIF(会員コール!$A$1:$A$198,M1271))</f>
        <v/>
      </c>
      <c r="I1271" s="71"/>
      <c r="J1271" s="71" t="str">
        <f t="shared" si="245"/>
        <v/>
      </c>
      <c r="K1271" s="14"/>
      <c r="L1271" s="49"/>
      <c r="M1271">
        <f t="shared" si="246"/>
        <v>0</v>
      </c>
      <c r="N1271"/>
      <c r="O1271" s="1"/>
      <c r="P1271" s="2"/>
    </row>
    <row r="1272" spans="1:20">
      <c r="A1272" s="13"/>
      <c r="B1272" s="68" t="str">
        <f t="shared" si="241"/>
        <v/>
      </c>
      <c r="C1272" s="69" t="str">
        <f t="shared" ref="C1272:C1318" si="247">IF(P1272="","",LEFT(P1272,6))</f>
        <v/>
      </c>
      <c r="D1272" s="70" t="str">
        <f t="shared" si="242"/>
        <v/>
      </c>
      <c r="E1272" s="70" t="str">
        <f t="shared" si="243"/>
        <v/>
      </c>
      <c r="F1272" s="70" t="str">
        <f t="shared" si="243"/>
        <v/>
      </c>
      <c r="G1272" s="70" t="str">
        <f t="shared" si="244"/>
        <v/>
      </c>
      <c r="H1272" s="70" t="str">
        <f>IF(M1272=0,"",1+COUNTIF(会員コール!$A$1:$A$198,M1272))</f>
        <v/>
      </c>
      <c r="I1272" s="71"/>
      <c r="J1272" s="71" t="str">
        <f t="shared" si="245"/>
        <v/>
      </c>
      <c r="K1272" s="14"/>
      <c r="L1272" s="49"/>
      <c r="M1272">
        <f t="shared" si="246"/>
        <v>0</v>
      </c>
      <c r="N1272"/>
      <c r="O1272" s="1"/>
      <c r="P1272" s="2"/>
    </row>
    <row r="1273" spans="1:20">
      <c r="A1273" s="13"/>
      <c r="B1273" s="68" t="str">
        <f t="shared" si="241"/>
        <v/>
      </c>
      <c r="C1273" s="69" t="str">
        <f t="shared" si="247"/>
        <v/>
      </c>
      <c r="D1273" s="70" t="str">
        <f t="shared" si="242"/>
        <v/>
      </c>
      <c r="E1273" s="70" t="str">
        <f t="shared" si="243"/>
        <v/>
      </c>
      <c r="F1273" s="70" t="str">
        <f t="shared" si="243"/>
        <v/>
      </c>
      <c r="G1273" s="70" t="str">
        <f t="shared" si="244"/>
        <v/>
      </c>
      <c r="H1273" s="70" t="str">
        <f>IF(M1273=0,"",1+COUNTIF(会員コール!$A$1:$A$198,M1273))</f>
        <v/>
      </c>
      <c r="I1273" s="71"/>
      <c r="J1273" s="71" t="str">
        <f t="shared" si="245"/>
        <v/>
      </c>
      <c r="K1273" s="14"/>
      <c r="L1273" s="49"/>
      <c r="M1273">
        <f t="shared" si="246"/>
        <v>0</v>
      </c>
      <c r="N1273"/>
      <c r="O1273" s="1"/>
      <c r="P1273" s="2"/>
    </row>
    <row r="1274" spans="1:20">
      <c r="A1274" s="13">
        <v>5</v>
      </c>
      <c r="B1274" s="68" t="str">
        <f t="shared" si="241"/>
        <v/>
      </c>
      <c r="C1274" s="69" t="str">
        <f t="shared" si="247"/>
        <v/>
      </c>
      <c r="D1274" s="70" t="str">
        <f t="shared" si="242"/>
        <v/>
      </c>
      <c r="E1274" s="70" t="str">
        <f t="shared" si="243"/>
        <v/>
      </c>
      <c r="F1274" s="70" t="str">
        <f t="shared" si="243"/>
        <v/>
      </c>
      <c r="G1274" s="70" t="str">
        <f t="shared" si="244"/>
        <v/>
      </c>
      <c r="H1274" s="70" t="str">
        <f>IF(M1274=0,"",1+COUNTIF(会員コール!$A$1:$A$198,M1274))</f>
        <v/>
      </c>
      <c r="I1274" s="71"/>
      <c r="J1274" s="71" t="str">
        <f t="shared" si="245"/>
        <v/>
      </c>
      <c r="K1274" s="14"/>
      <c r="L1274" s="49"/>
      <c r="M1274">
        <f t="shared" si="246"/>
        <v>0</v>
      </c>
      <c r="N1274"/>
      <c r="O1274" s="1"/>
      <c r="P1274" s="2"/>
    </row>
    <row r="1275" spans="1:20">
      <c r="A1275" s="13"/>
      <c r="B1275" s="68" t="str">
        <f t="shared" si="241"/>
        <v/>
      </c>
      <c r="C1275" s="69" t="str">
        <f t="shared" si="247"/>
        <v/>
      </c>
      <c r="D1275" s="70" t="str">
        <f t="shared" si="242"/>
        <v/>
      </c>
      <c r="E1275" s="70" t="str">
        <f t="shared" si="243"/>
        <v/>
      </c>
      <c r="F1275" s="70" t="str">
        <f t="shared" si="243"/>
        <v/>
      </c>
      <c r="G1275" s="70" t="str">
        <f t="shared" si="244"/>
        <v/>
      </c>
      <c r="H1275" s="70" t="str">
        <f>IF(M1275=0,"",1+COUNTIF(会員コール!$A$1:$A$198,M1275))</f>
        <v/>
      </c>
      <c r="I1275" s="71"/>
      <c r="J1275" s="71" t="str">
        <f t="shared" si="245"/>
        <v/>
      </c>
      <c r="K1275" s="14"/>
      <c r="L1275" s="49"/>
      <c r="M1275">
        <f t="shared" si="246"/>
        <v>0</v>
      </c>
      <c r="N1275"/>
      <c r="O1275" s="1"/>
      <c r="P1275" s="2"/>
    </row>
    <row r="1276" spans="1:20">
      <c r="A1276" s="13"/>
      <c r="B1276" s="68" t="str">
        <f t="shared" si="241"/>
        <v/>
      </c>
      <c r="C1276" s="69" t="str">
        <f t="shared" si="247"/>
        <v/>
      </c>
      <c r="D1276" s="70" t="str">
        <f t="shared" si="242"/>
        <v/>
      </c>
      <c r="E1276" s="70" t="str">
        <f t="shared" si="243"/>
        <v/>
      </c>
      <c r="F1276" s="70" t="str">
        <f t="shared" si="243"/>
        <v/>
      </c>
      <c r="G1276" s="70" t="str">
        <f t="shared" si="244"/>
        <v/>
      </c>
      <c r="H1276" s="70" t="str">
        <f>IF(M1276=0,"",1+COUNTIF(会員コール!$A$1:$A$198,M1276))</f>
        <v/>
      </c>
      <c r="I1276" s="71"/>
      <c r="J1276" s="71" t="str">
        <f t="shared" si="245"/>
        <v/>
      </c>
      <c r="K1276" s="14"/>
      <c r="L1276" s="49"/>
      <c r="M1276">
        <f t="shared" si="246"/>
        <v>0</v>
      </c>
      <c r="N1276"/>
      <c r="O1276" s="1"/>
      <c r="P1276" s="2"/>
    </row>
    <row r="1277" spans="1:20">
      <c r="A1277" s="13"/>
      <c r="B1277" s="68" t="str">
        <f t="shared" si="241"/>
        <v/>
      </c>
      <c r="C1277" s="69" t="str">
        <f t="shared" si="247"/>
        <v/>
      </c>
      <c r="D1277" s="70" t="str">
        <f t="shared" si="242"/>
        <v/>
      </c>
      <c r="E1277" s="70" t="str">
        <f t="shared" si="243"/>
        <v/>
      </c>
      <c r="F1277" s="70" t="str">
        <f t="shared" si="243"/>
        <v/>
      </c>
      <c r="G1277" s="70" t="str">
        <f t="shared" si="244"/>
        <v/>
      </c>
      <c r="H1277" s="70" t="str">
        <f>IF(M1277=0,"",1+COUNTIF(会員コール!$A$1:$A$198,M1277))</f>
        <v/>
      </c>
      <c r="I1277" s="71"/>
      <c r="J1277" s="71" t="str">
        <f t="shared" si="245"/>
        <v/>
      </c>
      <c r="K1277" s="14"/>
      <c r="L1277" s="49"/>
      <c r="M1277">
        <f t="shared" si="246"/>
        <v>0</v>
      </c>
      <c r="N1277"/>
      <c r="O1277" s="1"/>
      <c r="P1277" s="2"/>
    </row>
    <row r="1278" spans="1:20">
      <c r="A1278" s="13"/>
      <c r="B1278" s="68" t="str">
        <f t="shared" si="241"/>
        <v/>
      </c>
      <c r="C1278" s="69" t="str">
        <f t="shared" si="247"/>
        <v/>
      </c>
      <c r="D1278" s="70" t="str">
        <f t="shared" si="242"/>
        <v/>
      </c>
      <c r="E1278" s="70" t="str">
        <f t="shared" si="243"/>
        <v/>
      </c>
      <c r="F1278" s="70" t="str">
        <f t="shared" si="243"/>
        <v/>
      </c>
      <c r="G1278" s="70" t="str">
        <f t="shared" si="244"/>
        <v/>
      </c>
      <c r="H1278" s="70" t="str">
        <f>IF(M1278=0,"",1+COUNTIF(会員コール!$A$1:$A$198,M1278))</f>
        <v/>
      </c>
      <c r="I1278" s="71"/>
      <c r="J1278" s="71" t="str">
        <f t="shared" si="245"/>
        <v/>
      </c>
      <c r="K1278" s="14"/>
      <c r="L1278" s="49"/>
      <c r="M1278">
        <f t="shared" si="246"/>
        <v>0</v>
      </c>
      <c r="N1278"/>
      <c r="O1278" s="1"/>
      <c r="P1278" s="2"/>
    </row>
    <row r="1279" spans="1:20">
      <c r="A1279" s="13">
        <v>10</v>
      </c>
      <c r="B1279" s="68" t="str">
        <f t="shared" si="241"/>
        <v/>
      </c>
      <c r="C1279" s="69" t="str">
        <f t="shared" si="247"/>
        <v/>
      </c>
      <c r="D1279" s="70" t="str">
        <f t="shared" si="242"/>
        <v/>
      </c>
      <c r="E1279" s="70" t="str">
        <f t="shared" si="243"/>
        <v/>
      </c>
      <c r="F1279" s="70" t="str">
        <f t="shared" si="243"/>
        <v/>
      </c>
      <c r="G1279" s="70" t="str">
        <f t="shared" si="244"/>
        <v/>
      </c>
      <c r="H1279" s="70" t="str">
        <f>IF(M1279=0,"",1+COUNTIF(会員コール!$A$1:$A$198,M1279))</f>
        <v/>
      </c>
      <c r="I1279" s="71"/>
      <c r="J1279" s="71" t="str">
        <f t="shared" si="245"/>
        <v/>
      </c>
      <c r="K1279" s="14"/>
      <c r="L1279" s="49"/>
      <c r="M1279">
        <f t="shared" si="246"/>
        <v>0</v>
      </c>
      <c r="N1279"/>
      <c r="O1279" s="1"/>
      <c r="P1279" s="2"/>
    </row>
    <row r="1280" spans="1:20">
      <c r="A1280" s="13"/>
      <c r="B1280" s="68" t="str">
        <f t="shared" si="241"/>
        <v/>
      </c>
      <c r="C1280" s="69" t="str">
        <f t="shared" si="247"/>
        <v/>
      </c>
      <c r="D1280" s="70" t="str">
        <f t="shared" si="242"/>
        <v/>
      </c>
      <c r="E1280" s="70" t="str">
        <f t="shared" si="243"/>
        <v/>
      </c>
      <c r="F1280" s="70" t="str">
        <f t="shared" si="243"/>
        <v/>
      </c>
      <c r="G1280" s="70" t="str">
        <f t="shared" si="244"/>
        <v/>
      </c>
      <c r="H1280" s="70" t="str">
        <f>IF(M1280=0,"",1+COUNTIF(会員コール!$A$1:$A$198,M1280))</f>
        <v/>
      </c>
      <c r="I1280" s="71"/>
      <c r="J1280" s="71" t="str">
        <f t="shared" si="245"/>
        <v/>
      </c>
      <c r="K1280" s="14"/>
      <c r="L1280" s="49"/>
      <c r="M1280">
        <f t="shared" si="246"/>
        <v>0</v>
      </c>
      <c r="N1280"/>
      <c r="O1280" s="1"/>
      <c r="P1280" s="2"/>
    </row>
    <row r="1281" spans="1:16">
      <c r="A1281" s="13"/>
      <c r="B1281" s="68" t="str">
        <f t="shared" si="241"/>
        <v/>
      </c>
      <c r="C1281" s="69" t="str">
        <f t="shared" si="247"/>
        <v/>
      </c>
      <c r="D1281" s="70" t="str">
        <f t="shared" si="242"/>
        <v/>
      </c>
      <c r="E1281" s="70" t="str">
        <f t="shared" si="243"/>
        <v/>
      </c>
      <c r="F1281" s="70" t="str">
        <f t="shared" si="243"/>
        <v/>
      </c>
      <c r="G1281" s="70" t="str">
        <f t="shared" si="244"/>
        <v/>
      </c>
      <c r="H1281" s="70" t="str">
        <f>IF(M1281=0,"",1+COUNTIF(会員コール!$A$1:$A$198,M1281))</f>
        <v/>
      </c>
      <c r="I1281" s="71"/>
      <c r="J1281" s="71" t="str">
        <f t="shared" si="245"/>
        <v/>
      </c>
      <c r="K1281" s="14"/>
      <c r="L1281" s="49"/>
      <c r="M1281">
        <f t="shared" si="246"/>
        <v>0</v>
      </c>
      <c r="N1281"/>
      <c r="O1281" s="1"/>
      <c r="P1281" s="2"/>
    </row>
    <row r="1282" spans="1:16">
      <c r="A1282" s="13"/>
      <c r="B1282" s="68" t="str">
        <f t="shared" si="241"/>
        <v/>
      </c>
      <c r="C1282" s="69" t="str">
        <f t="shared" si="247"/>
        <v/>
      </c>
      <c r="D1282" s="70" t="str">
        <f t="shared" si="242"/>
        <v/>
      </c>
      <c r="E1282" s="70" t="str">
        <f t="shared" si="243"/>
        <v/>
      </c>
      <c r="F1282" s="70" t="str">
        <f t="shared" si="243"/>
        <v/>
      </c>
      <c r="G1282" s="70" t="str">
        <f t="shared" si="244"/>
        <v/>
      </c>
      <c r="H1282" s="70" t="str">
        <f>IF(M1282=0,"",1+COUNTIF(会員コール!$A$1:$A$198,M1282))</f>
        <v/>
      </c>
      <c r="I1282" s="71"/>
      <c r="J1282" s="71" t="str">
        <f t="shared" si="245"/>
        <v/>
      </c>
      <c r="K1282" s="14"/>
      <c r="L1282" s="49"/>
      <c r="M1282">
        <f t="shared" si="246"/>
        <v>0</v>
      </c>
      <c r="N1282"/>
      <c r="O1282" s="1"/>
      <c r="P1282" s="2"/>
    </row>
    <row r="1283" spans="1:16">
      <c r="A1283" s="13"/>
      <c r="B1283" s="68" t="str">
        <f t="shared" si="241"/>
        <v/>
      </c>
      <c r="C1283" s="69" t="str">
        <f t="shared" si="247"/>
        <v/>
      </c>
      <c r="D1283" s="70" t="str">
        <f t="shared" si="242"/>
        <v/>
      </c>
      <c r="E1283" s="70" t="str">
        <f t="shared" si="243"/>
        <v/>
      </c>
      <c r="F1283" s="70" t="str">
        <f t="shared" si="243"/>
        <v/>
      </c>
      <c r="G1283" s="70" t="str">
        <f t="shared" si="244"/>
        <v/>
      </c>
      <c r="H1283" s="70" t="str">
        <f>IF(M1283=0,"",1+COUNTIF(会員コール!$A$1:$A$198,M1283))</f>
        <v/>
      </c>
      <c r="I1283" s="71"/>
      <c r="J1283" s="71" t="str">
        <f t="shared" si="245"/>
        <v/>
      </c>
      <c r="K1283" s="14"/>
      <c r="L1283" s="49"/>
      <c r="M1283">
        <f t="shared" si="246"/>
        <v>0</v>
      </c>
      <c r="N1283"/>
      <c r="O1283" s="1"/>
      <c r="P1283" s="2"/>
    </row>
    <row r="1284" spans="1:16">
      <c r="A1284" s="13">
        <v>15</v>
      </c>
      <c r="B1284" s="68" t="str">
        <f t="shared" si="241"/>
        <v/>
      </c>
      <c r="C1284" s="69" t="str">
        <f t="shared" si="247"/>
        <v/>
      </c>
      <c r="D1284" s="70" t="str">
        <f t="shared" si="242"/>
        <v/>
      </c>
      <c r="E1284" s="70" t="str">
        <f t="shared" si="243"/>
        <v/>
      </c>
      <c r="F1284" s="70" t="str">
        <f t="shared" si="243"/>
        <v/>
      </c>
      <c r="G1284" s="70" t="str">
        <f t="shared" si="244"/>
        <v/>
      </c>
      <c r="H1284" s="70" t="str">
        <f>IF(M1284=0,"",1+COUNTIF(会員コール!$A$1:$A$198,M1284))</f>
        <v/>
      </c>
      <c r="I1284" s="71"/>
      <c r="J1284" s="71" t="str">
        <f t="shared" si="245"/>
        <v/>
      </c>
      <c r="K1284" s="14"/>
      <c r="L1284" s="49"/>
      <c r="M1284">
        <f t="shared" si="246"/>
        <v>0</v>
      </c>
      <c r="N1284"/>
      <c r="O1284" s="1"/>
      <c r="P1284" s="2"/>
    </row>
    <row r="1285" spans="1:16">
      <c r="A1285" s="13"/>
      <c r="B1285" s="68" t="str">
        <f t="shared" si="241"/>
        <v/>
      </c>
      <c r="C1285" s="69" t="str">
        <f t="shared" si="247"/>
        <v/>
      </c>
      <c r="D1285" s="70" t="str">
        <f t="shared" si="242"/>
        <v/>
      </c>
      <c r="E1285" s="70" t="str">
        <f t="shared" si="243"/>
        <v/>
      </c>
      <c r="F1285" s="70" t="str">
        <f t="shared" si="243"/>
        <v/>
      </c>
      <c r="G1285" s="70" t="str">
        <f t="shared" si="244"/>
        <v/>
      </c>
      <c r="H1285" s="70" t="str">
        <f>IF(M1285=0,"",1+COUNTIF(会員コール!$A$1:$A$198,M1285))</f>
        <v/>
      </c>
      <c r="I1285" s="71"/>
      <c r="J1285" s="71" t="str">
        <f t="shared" si="245"/>
        <v/>
      </c>
      <c r="K1285" s="14"/>
      <c r="L1285" s="49"/>
      <c r="M1285">
        <f t="shared" si="246"/>
        <v>0</v>
      </c>
      <c r="N1285"/>
      <c r="O1285" s="1"/>
      <c r="P1285" s="2"/>
    </row>
    <row r="1286" spans="1:16">
      <c r="A1286" s="13"/>
      <c r="B1286" s="68" t="str">
        <f t="shared" si="241"/>
        <v/>
      </c>
      <c r="C1286" s="69" t="str">
        <f t="shared" si="247"/>
        <v/>
      </c>
      <c r="D1286" s="70" t="str">
        <f t="shared" si="242"/>
        <v/>
      </c>
      <c r="E1286" s="70" t="str">
        <f t="shared" si="243"/>
        <v/>
      </c>
      <c r="F1286" s="70" t="str">
        <f t="shared" si="243"/>
        <v/>
      </c>
      <c r="G1286" s="70" t="str">
        <f t="shared" si="244"/>
        <v/>
      </c>
      <c r="H1286" s="70" t="str">
        <f>IF(M1286=0,"",1+COUNTIF(会員コール!$A$1:$A$198,M1286))</f>
        <v/>
      </c>
      <c r="I1286" s="71"/>
      <c r="J1286" s="71" t="str">
        <f t="shared" si="245"/>
        <v/>
      </c>
      <c r="K1286" s="14"/>
      <c r="L1286" s="15"/>
      <c r="M1286">
        <f t="shared" si="246"/>
        <v>0</v>
      </c>
      <c r="N1286"/>
      <c r="O1286" s="1"/>
      <c r="P1286" s="2"/>
    </row>
    <row r="1287" spans="1:16">
      <c r="A1287" s="13"/>
      <c r="B1287" s="72" t="str">
        <f t="shared" si="241"/>
        <v/>
      </c>
      <c r="C1287" s="69" t="str">
        <f t="shared" si="247"/>
        <v/>
      </c>
      <c r="D1287" s="73" t="str">
        <f t="shared" si="242"/>
        <v/>
      </c>
      <c r="E1287" s="73" t="str">
        <f t="shared" si="243"/>
        <v/>
      </c>
      <c r="F1287" s="73" t="str">
        <f t="shared" si="243"/>
        <v/>
      </c>
      <c r="G1287" s="73" t="str">
        <f t="shared" si="244"/>
        <v/>
      </c>
      <c r="H1287" s="73" t="str">
        <f>IF(M1287=0,"",1+COUNTIF(会員コール!$A$1:$A$198,M1287))</f>
        <v/>
      </c>
      <c r="I1287" s="74"/>
      <c r="J1287" s="74" t="str">
        <f t="shared" si="245"/>
        <v/>
      </c>
      <c r="K1287" s="14"/>
      <c r="L1287" s="15"/>
      <c r="M1287">
        <f t="shared" si="246"/>
        <v>0</v>
      </c>
      <c r="N1287"/>
      <c r="O1287" s="1"/>
      <c r="P1287" s="2"/>
    </row>
    <row r="1288" spans="1:16">
      <c r="A1288" s="13"/>
      <c r="B1288" s="68" t="str">
        <f t="shared" si="241"/>
        <v/>
      </c>
      <c r="C1288" s="69" t="str">
        <f t="shared" si="247"/>
        <v/>
      </c>
      <c r="D1288" s="70" t="str">
        <f t="shared" si="242"/>
        <v/>
      </c>
      <c r="E1288" s="70" t="str">
        <f t="shared" si="243"/>
        <v/>
      </c>
      <c r="F1288" s="70" t="str">
        <f t="shared" si="243"/>
        <v/>
      </c>
      <c r="G1288" s="70" t="str">
        <f t="shared" si="244"/>
        <v/>
      </c>
      <c r="H1288" s="70" t="str">
        <f>IF(M1288=0,"",1+COUNTIF(会員コール!$A$1:$A$198,M1288))</f>
        <v/>
      </c>
      <c r="I1288" s="71"/>
      <c r="J1288" s="71" t="str">
        <f t="shared" si="245"/>
        <v/>
      </c>
      <c r="K1288" s="14"/>
      <c r="L1288" s="15"/>
      <c r="M1288">
        <f t="shared" si="246"/>
        <v>0</v>
      </c>
      <c r="N1288"/>
      <c r="O1288" s="1"/>
      <c r="P1288" s="2"/>
    </row>
    <row r="1289" spans="1:16">
      <c r="A1289" s="13">
        <v>20</v>
      </c>
      <c r="B1289" s="68" t="str">
        <f t="shared" si="241"/>
        <v/>
      </c>
      <c r="C1289" s="69" t="str">
        <f t="shared" si="247"/>
        <v/>
      </c>
      <c r="D1289" s="70" t="str">
        <f t="shared" si="242"/>
        <v/>
      </c>
      <c r="E1289" s="70" t="str">
        <f t="shared" si="243"/>
        <v/>
      </c>
      <c r="F1289" s="70" t="str">
        <f t="shared" si="243"/>
        <v/>
      </c>
      <c r="G1289" s="70" t="str">
        <f t="shared" si="244"/>
        <v/>
      </c>
      <c r="H1289" s="70" t="str">
        <f>IF(M1289=0,"",1+COUNTIF(会員コール!$A$1:$A$198,M1289))</f>
        <v/>
      </c>
      <c r="I1289" s="71"/>
      <c r="J1289" s="71" t="str">
        <f t="shared" si="245"/>
        <v/>
      </c>
      <c r="K1289" s="14"/>
      <c r="L1289" s="15"/>
      <c r="M1289">
        <f t="shared" si="246"/>
        <v>0</v>
      </c>
      <c r="N1289"/>
      <c r="O1289" s="1"/>
      <c r="P1289" s="2"/>
    </row>
    <row r="1290" spans="1:16">
      <c r="A1290" s="13"/>
      <c r="B1290" s="68" t="str">
        <f t="shared" si="241"/>
        <v/>
      </c>
      <c r="C1290" s="69" t="str">
        <f t="shared" si="247"/>
        <v/>
      </c>
      <c r="D1290" s="70" t="str">
        <f t="shared" si="242"/>
        <v/>
      </c>
      <c r="E1290" s="70" t="str">
        <f t="shared" si="243"/>
        <v/>
      </c>
      <c r="F1290" s="70" t="str">
        <f t="shared" si="243"/>
        <v/>
      </c>
      <c r="G1290" s="70" t="str">
        <f t="shared" si="244"/>
        <v/>
      </c>
      <c r="H1290" s="70" t="str">
        <f>IF(M1290=0,"",1+COUNTIF(会員コール!$A$1:$A$198,M1290))</f>
        <v/>
      </c>
      <c r="I1290" s="71"/>
      <c r="J1290" s="71" t="str">
        <f t="shared" si="245"/>
        <v/>
      </c>
      <c r="K1290" s="14"/>
      <c r="L1290" s="15"/>
      <c r="M1290">
        <f t="shared" si="246"/>
        <v>0</v>
      </c>
      <c r="N1290"/>
      <c r="O1290" s="1"/>
      <c r="P1290" s="2"/>
    </row>
    <row r="1291" spans="1:16">
      <c r="A1291" s="13"/>
      <c r="B1291" s="68" t="str">
        <f t="shared" si="241"/>
        <v/>
      </c>
      <c r="C1291" s="69" t="str">
        <f t="shared" si="247"/>
        <v/>
      </c>
      <c r="D1291" s="70" t="str">
        <f t="shared" si="242"/>
        <v/>
      </c>
      <c r="E1291" s="70" t="str">
        <f t="shared" si="243"/>
        <v/>
      </c>
      <c r="F1291" s="70" t="str">
        <f t="shared" si="243"/>
        <v/>
      </c>
      <c r="G1291" s="70" t="str">
        <f t="shared" si="244"/>
        <v/>
      </c>
      <c r="H1291" s="70" t="str">
        <f>IF(M1291=0,"",1+COUNTIF(会員コール!$A$1:$A$198,M1291))</f>
        <v/>
      </c>
      <c r="I1291" s="71"/>
      <c r="J1291" s="71" t="str">
        <f t="shared" si="245"/>
        <v/>
      </c>
      <c r="K1291" s="14"/>
      <c r="L1291" s="15"/>
      <c r="M1291">
        <f t="shared" si="246"/>
        <v>0</v>
      </c>
      <c r="N1291"/>
      <c r="O1291" s="1"/>
      <c r="P1291" s="2"/>
    </row>
    <row r="1292" spans="1:16">
      <c r="A1292" s="13"/>
      <c r="B1292" s="68" t="str">
        <f t="shared" si="241"/>
        <v/>
      </c>
      <c r="C1292" s="69" t="str">
        <f t="shared" si="247"/>
        <v/>
      </c>
      <c r="D1292" s="70" t="str">
        <f t="shared" si="242"/>
        <v/>
      </c>
      <c r="E1292" s="70" t="str">
        <f t="shared" si="243"/>
        <v/>
      </c>
      <c r="F1292" s="70" t="str">
        <f t="shared" si="243"/>
        <v/>
      </c>
      <c r="G1292" s="70" t="str">
        <f t="shared" si="244"/>
        <v/>
      </c>
      <c r="H1292" s="70" t="str">
        <f>IF(M1292=0,"",1+COUNTIF(会員コール!$A$1:$A$198,M1292))</f>
        <v/>
      </c>
      <c r="I1292" s="71"/>
      <c r="J1292" s="71" t="str">
        <f t="shared" si="245"/>
        <v/>
      </c>
      <c r="K1292" s="14"/>
      <c r="L1292" s="15"/>
      <c r="M1292">
        <f t="shared" si="246"/>
        <v>0</v>
      </c>
      <c r="N1292"/>
      <c r="O1292" s="1"/>
      <c r="P1292" s="2"/>
    </row>
    <row r="1293" spans="1:16">
      <c r="A1293" s="13"/>
      <c r="B1293" s="68" t="str">
        <f t="shared" si="241"/>
        <v/>
      </c>
      <c r="C1293" s="69" t="str">
        <f t="shared" si="247"/>
        <v/>
      </c>
      <c r="D1293" s="70" t="str">
        <f t="shared" si="242"/>
        <v/>
      </c>
      <c r="E1293" s="70" t="str">
        <f t="shared" si="243"/>
        <v/>
      </c>
      <c r="F1293" s="70" t="str">
        <f t="shared" si="243"/>
        <v/>
      </c>
      <c r="G1293" s="70" t="str">
        <f t="shared" si="244"/>
        <v/>
      </c>
      <c r="H1293" s="70" t="str">
        <f>IF(M1293=0,"",1+COUNTIF(会員コール!$A$1:$A$198,M1293))</f>
        <v/>
      </c>
      <c r="I1293" s="71"/>
      <c r="J1293" s="71" t="str">
        <f t="shared" si="245"/>
        <v/>
      </c>
      <c r="K1293" s="14"/>
      <c r="L1293" s="15"/>
      <c r="M1293">
        <f t="shared" si="246"/>
        <v>0</v>
      </c>
      <c r="N1293"/>
      <c r="O1293" s="1"/>
      <c r="P1293" s="2"/>
    </row>
    <row r="1294" spans="1:16">
      <c r="A1294" s="13">
        <v>25</v>
      </c>
      <c r="B1294" s="68" t="str">
        <f t="shared" si="241"/>
        <v/>
      </c>
      <c r="C1294" s="69" t="str">
        <f t="shared" si="247"/>
        <v/>
      </c>
      <c r="D1294" s="70" t="str">
        <f t="shared" si="242"/>
        <v/>
      </c>
      <c r="E1294" s="70" t="str">
        <f t="shared" si="243"/>
        <v/>
      </c>
      <c r="F1294" s="70" t="str">
        <f t="shared" si="243"/>
        <v/>
      </c>
      <c r="G1294" s="70" t="str">
        <f t="shared" si="244"/>
        <v/>
      </c>
      <c r="H1294" s="70" t="str">
        <f>IF(M1294=0,"",1+COUNTIF(会員コール!$A$1:$A$198,M1294))</f>
        <v/>
      </c>
      <c r="I1294" s="71"/>
      <c r="J1294" s="71" t="str">
        <f t="shared" si="245"/>
        <v/>
      </c>
      <c r="K1294" s="14"/>
      <c r="L1294" s="15"/>
      <c r="M1294">
        <f t="shared" si="246"/>
        <v>0</v>
      </c>
      <c r="N1294"/>
      <c r="O1294" s="1"/>
      <c r="P1294" s="2"/>
    </row>
    <row r="1295" spans="1:16">
      <c r="A1295" s="13"/>
      <c r="B1295" s="72" t="str">
        <f t="shared" si="241"/>
        <v/>
      </c>
      <c r="C1295" s="69" t="str">
        <f t="shared" si="247"/>
        <v/>
      </c>
      <c r="D1295" s="73" t="str">
        <f t="shared" si="242"/>
        <v/>
      </c>
      <c r="E1295" s="73" t="str">
        <f t="shared" si="243"/>
        <v/>
      </c>
      <c r="F1295" s="73" t="str">
        <f t="shared" si="243"/>
        <v/>
      </c>
      <c r="G1295" s="73" t="str">
        <f t="shared" si="244"/>
        <v/>
      </c>
      <c r="H1295" s="73" t="str">
        <f>IF(M1295=0,"",1+COUNTIF(会員コール!$A$1:$A$198,M1295))</f>
        <v/>
      </c>
      <c r="I1295" s="74"/>
      <c r="J1295" s="74" t="str">
        <f t="shared" si="245"/>
        <v/>
      </c>
      <c r="K1295" s="14"/>
      <c r="L1295" s="15"/>
      <c r="M1295">
        <f t="shared" si="246"/>
        <v>0</v>
      </c>
      <c r="N1295"/>
      <c r="O1295" s="1"/>
      <c r="P1295" s="2"/>
    </row>
    <row r="1296" spans="1:16">
      <c r="A1296" s="13"/>
      <c r="B1296" s="68" t="str">
        <f t="shared" si="241"/>
        <v/>
      </c>
      <c r="C1296" s="69" t="str">
        <f t="shared" si="247"/>
        <v/>
      </c>
      <c r="D1296" s="70" t="str">
        <f t="shared" si="242"/>
        <v/>
      </c>
      <c r="E1296" s="70" t="str">
        <f t="shared" si="243"/>
        <v/>
      </c>
      <c r="F1296" s="70" t="str">
        <f t="shared" si="243"/>
        <v/>
      </c>
      <c r="G1296" s="70" t="str">
        <f t="shared" si="244"/>
        <v/>
      </c>
      <c r="H1296" s="70" t="str">
        <f>IF(M1296=0,"",1+COUNTIF(会員コール!$A$1:$A$198,M1296))</f>
        <v/>
      </c>
      <c r="I1296" s="71"/>
      <c r="J1296" s="71" t="str">
        <f t="shared" si="245"/>
        <v/>
      </c>
      <c r="K1296" s="14"/>
      <c r="L1296" s="15"/>
      <c r="M1296">
        <f t="shared" si="246"/>
        <v>0</v>
      </c>
      <c r="N1296"/>
      <c r="O1296" s="1"/>
      <c r="P1296" s="2"/>
    </row>
    <row r="1297" spans="1:16">
      <c r="A1297" s="13"/>
      <c r="B1297" s="72" t="str">
        <f t="shared" si="241"/>
        <v/>
      </c>
      <c r="C1297" s="69" t="str">
        <f t="shared" si="247"/>
        <v/>
      </c>
      <c r="D1297" s="73" t="str">
        <f t="shared" si="242"/>
        <v/>
      </c>
      <c r="E1297" s="73" t="str">
        <f t="shared" si="243"/>
        <v/>
      </c>
      <c r="F1297" s="73" t="str">
        <f t="shared" si="243"/>
        <v/>
      </c>
      <c r="G1297" s="73" t="str">
        <f t="shared" si="244"/>
        <v/>
      </c>
      <c r="H1297" s="73" t="str">
        <f>IF(M1297=0,"",1+COUNTIF(会員コール!$A$1:$A$198,M1297))</f>
        <v/>
      </c>
      <c r="I1297" s="74"/>
      <c r="J1297" s="74" t="str">
        <f t="shared" si="245"/>
        <v/>
      </c>
      <c r="K1297" s="14"/>
      <c r="L1297" s="15"/>
      <c r="M1297">
        <f t="shared" si="246"/>
        <v>0</v>
      </c>
      <c r="N1297"/>
      <c r="O1297" s="1"/>
      <c r="P1297" s="2"/>
    </row>
    <row r="1298" spans="1:16">
      <c r="A1298" s="13"/>
      <c r="B1298" s="68" t="str">
        <f t="shared" si="241"/>
        <v/>
      </c>
      <c r="C1298" s="69" t="str">
        <f t="shared" si="247"/>
        <v/>
      </c>
      <c r="D1298" s="70" t="str">
        <f t="shared" si="242"/>
        <v/>
      </c>
      <c r="E1298" s="70" t="str">
        <f t="shared" si="243"/>
        <v/>
      </c>
      <c r="F1298" s="70" t="str">
        <f t="shared" si="243"/>
        <v/>
      </c>
      <c r="G1298" s="70" t="str">
        <f t="shared" si="244"/>
        <v/>
      </c>
      <c r="H1298" s="70" t="str">
        <f>IF(M1298=0,"",1+COUNTIF(会員コール!$A$1:$A$198,M1298))</f>
        <v/>
      </c>
      <c r="I1298" s="71"/>
      <c r="J1298" s="71" t="str">
        <f t="shared" si="245"/>
        <v/>
      </c>
      <c r="K1298" s="14"/>
      <c r="L1298" s="15"/>
      <c r="M1298">
        <f t="shared" si="246"/>
        <v>0</v>
      </c>
      <c r="N1298"/>
      <c r="O1298" s="1"/>
      <c r="P1298" s="2"/>
    </row>
    <row r="1299" spans="1:16">
      <c r="A1299" s="13">
        <v>30</v>
      </c>
      <c r="B1299" s="72" t="str">
        <f t="shared" si="241"/>
        <v/>
      </c>
      <c r="C1299" s="69" t="str">
        <f t="shared" si="247"/>
        <v/>
      </c>
      <c r="D1299" s="73" t="str">
        <f t="shared" si="242"/>
        <v/>
      </c>
      <c r="E1299" s="73" t="str">
        <f t="shared" si="243"/>
        <v/>
      </c>
      <c r="F1299" s="73" t="str">
        <f t="shared" si="243"/>
        <v/>
      </c>
      <c r="G1299" s="73" t="str">
        <f t="shared" si="244"/>
        <v/>
      </c>
      <c r="H1299" s="73" t="str">
        <f>IF(M1299=0,"",1+COUNTIF(会員コール!$A$1:$A$198,M1299))</f>
        <v/>
      </c>
      <c r="I1299" s="74"/>
      <c r="J1299" s="74" t="str">
        <f t="shared" si="245"/>
        <v/>
      </c>
      <c r="K1299" s="14"/>
      <c r="L1299" s="15"/>
      <c r="M1299">
        <f t="shared" si="246"/>
        <v>0</v>
      </c>
      <c r="N1299"/>
      <c r="O1299" s="1"/>
      <c r="P1299" s="2"/>
    </row>
    <row r="1300" spans="1:16">
      <c r="A1300" s="13"/>
      <c r="B1300" s="68" t="str">
        <f t="shared" si="241"/>
        <v/>
      </c>
      <c r="C1300" s="69" t="str">
        <f t="shared" si="247"/>
        <v/>
      </c>
      <c r="D1300" s="70" t="str">
        <f t="shared" si="242"/>
        <v/>
      </c>
      <c r="E1300" s="70" t="str">
        <f t="shared" si="243"/>
        <v/>
      </c>
      <c r="F1300" s="70" t="str">
        <f t="shared" si="243"/>
        <v/>
      </c>
      <c r="G1300" s="70" t="str">
        <f t="shared" si="244"/>
        <v/>
      </c>
      <c r="H1300" s="70" t="str">
        <f>IF(M1300=0,"",1+COUNTIF(会員コール!$A$1:$A$198,M1300))</f>
        <v/>
      </c>
      <c r="I1300" s="71"/>
      <c r="J1300" s="71" t="str">
        <f t="shared" si="245"/>
        <v/>
      </c>
      <c r="K1300" s="14"/>
      <c r="L1300" s="15"/>
      <c r="M1300">
        <f t="shared" si="246"/>
        <v>0</v>
      </c>
      <c r="N1300"/>
      <c r="O1300" s="1"/>
      <c r="P1300" s="2"/>
    </row>
    <row r="1301" spans="1:16">
      <c r="A1301" s="13"/>
      <c r="B1301" s="72" t="str">
        <f t="shared" si="241"/>
        <v/>
      </c>
      <c r="C1301" s="69" t="str">
        <f t="shared" si="247"/>
        <v/>
      </c>
      <c r="D1301" s="73" t="str">
        <f t="shared" si="242"/>
        <v/>
      </c>
      <c r="E1301" s="73" t="str">
        <f t="shared" si="243"/>
        <v/>
      </c>
      <c r="F1301" s="73" t="str">
        <f t="shared" si="243"/>
        <v/>
      </c>
      <c r="G1301" s="73" t="str">
        <f t="shared" si="244"/>
        <v/>
      </c>
      <c r="H1301" s="73" t="str">
        <f>IF(M1301=0,"",1+COUNTIF(会員コール!$A$1:$A$198,M1301))</f>
        <v/>
      </c>
      <c r="I1301" s="74"/>
      <c r="J1301" s="74" t="str">
        <f t="shared" si="245"/>
        <v/>
      </c>
      <c r="K1301" s="14"/>
      <c r="L1301" s="15"/>
      <c r="M1301">
        <f t="shared" si="246"/>
        <v>0</v>
      </c>
      <c r="N1301"/>
      <c r="O1301" s="1"/>
      <c r="P1301" s="2"/>
    </row>
    <row r="1302" spans="1:16">
      <c r="A1302" s="13"/>
      <c r="B1302" s="68" t="str">
        <f t="shared" si="241"/>
        <v/>
      </c>
      <c r="C1302" s="69" t="str">
        <f t="shared" si="247"/>
        <v/>
      </c>
      <c r="D1302" s="70" t="str">
        <f t="shared" si="242"/>
        <v/>
      </c>
      <c r="E1302" s="70" t="str">
        <f t="shared" si="243"/>
        <v/>
      </c>
      <c r="F1302" s="70" t="str">
        <f t="shared" si="243"/>
        <v/>
      </c>
      <c r="G1302" s="70" t="str">
        <f t="shared" si="244"/>
        <v/>
      </c>
      <c r="H1302" s="70" t="str">
        <f>IF(M1302=0,"",1+COUNTIF(会員コール!$A$1:$A$198,M1302))</f>
        <v/>
      </c>
      <c r="I1302" s="71"/>
      <c r="J1302" s="71" t="str">
        <f t="shared" si="245"/>
        <v/>
      </c>
      <c r="K1302" s="14"/>
      <c r="L1302" s="15"/>
      <c r="M1302">
        <f t="shared" si="246"/>
        <v>0</v>
      </c>
      <c r="N1302"/>
      <c r="O1302" s="1"/>
      <c r="P1302" s="2"/>
    </row>
    <row r="1303" spans="1:16">
      <c r="A1303" s="13"/>
      <c r="B1303" s="72" t="str">
        <f t="shared" si="241"/>
        <v/>
      </c>
      <c r="C1303" s="69" t="str">
        <f t="shared" si="247"/>
        <v/>
      </c>
      <c r="D1303" s="73" t="str">
        <f t="shared" si="242"/>
        <v/>
      </c>
      <c r="E1303" s="73" t="str">
        <f t="shared" si="243"/>
        <v/>
      </c>
      <c r="F1303" s="73" t="str">
        <f t="shared" si="243"/>
        <v/>
      </c>
      <c r="G1303" s="73" t="str">
        <f t="shared" si="244"/>
        <v/>
      </c>
      <c r="H1303" s="73" t="str">
        <f>IF(M1303=0,"",1+COUNTIF(会員コール!$A$1:$A$198,M1303))</f>
        <v/>
      </c>
      <c r="I1303" s="74"/>
      <c r="J1303" s="74" t="str">
        <f t="shared" si="245"/>
        <v/>
      </c>
      <c r="K1303" s="14"/>
      <c r="L1303" s="15"/>
      <c r="M1303">
        <f t="shared" si="246"/>
        <v>0</v>
      </c>
      <c r="N1303"/>
      <c r="O1303" s="1"/>
      <c r="P1303" s="2"/>
    </row>
    <row r="1304" spans="1:16">
      <c r="A1304" s="13">
        <v>35</v>
      </c>
      <c r="B1304" s="68" t="str">
        <f t="shared" si="241"/>
        <v/>
      </c>
      <c r="C1304" s="69" t="str">
        <f t="shared" si="247"/>
        <v/>
      </c>
      <c r="D1304" s="70" t="str">
        <f t="shared" si="242"/>
        <v/>
      </c>
      <c r="E1304" s="70" t="str">
        <f t="shared" si="243"/>
        <v/>
      </c>
      <c r="F1304" s="70" t="str">
        <f t="shared" si="243"/>
        <v/>
      </c>
      <c r="G1304" s="70" t="str">
        <f t="shared" si="244"/>
        <v/>
      </c>
      <c r="H1304" s="70" t="str">
        <f>IF(M1304=0,"",1+COUNTIF(会員コール!$A$1:$A$198,M1304))</f>
        <v/>
      </c>
      <c r="I1304" s="71"/>
      <c r="J1304" s="71" t="str">
        <f t="shared" si="245"/>
        <v/>
      </c>
      <c r="K1304" s="14"/>
      <c r="L1304" s="15"/>
      <c r="M1304">
        <f t="shared" si="246"/>
        <v>0</v>
      </c>
      <c r="N1304"/>
      <c r="O1304" s="1"/>
      <c r="P1304" s="2"/>
    </row>
    <row r="1305" spans="1:16">
      <c r="A1305" s="13"/>
      <c r="B1305" s="72" t="str">
        <f t="shared" si="241"/>
        <v/>
      </c>
      <c r="C1305" s="69" t="str">
        <f t="shared" si="247"/>
        <v/>
      </c>
      <c r="D1305" s="73" t="str">
        <f t="shared" si="242"/>
        <v/>
      </c>
      <c r="E1305" s="73" t="str">
        <f t="shared" si="243"/>
        <v/>
      </c>
      <c r="F1305" s="73" t="str">
        <f t="shared" si="243"/>
        <v/>
      </c>
      <c r="G1305" s="73" t="str">
        <f t="shared" si="244"/>
        <v/>
      </c>
      <c r="H1305" s="73" t="str">
        <f>IF(M1305=0,"",1+COUNTIF(会員コール!$A$1:$A$198,M1305))</f>
        <v/>
      </c>
      <c r="I1305" s="74"/>
      <c r="J1305" s="74" t="str">
        <f t="shared" si="245"/>
        <v/>
      </c>
      <c r="K1305" s="14"/>
      <c r="L1305" s="15"/>
      <c r="M1305">
        <f t="shared" si="246"/>
        <v>0</v>
      </c>
      <c r="N1305"/>
      <c r="O1305" s="1"/>
      <c r="P1305" s="2"/>
    </row>
    <row r="1306" spans="1:16">
      <c r="A1306" s="13"/>
      <c r="B1306" s="68" t="str">
        <f t="shared" si="241"/>
        <v/>
      </c>
      <c r="C1306" s="69" t="str">
        <f t="shared" si="247"/>
        <v/>
      </c>
      <c r="D1306" s="70" t="str">
        <f t="shared" si="242"/>
        <v/>
      </c>
      <c r="E1306" s="70" t="str">
        <f t="shared" si="243"/>
        <v/>
      </c>
      <c r="F1306" s="70" t="str">
        <f t="shared" si="243"/>
        <v/>
      </c>
      <c r="G1306" s="70" t="str">
        <f t="shared" si="244"/>
        <v/>
      </c>
      <c r="H1306" s="70" t="str">
        <f>IF(M1306=0,"",1+COUNTIF(会員コール!$A$1:$A$198,M1306))</f>
        <v/>
      </c>
      <c r="I1306" s="71"/>
      <c r="J1306" s="71" t="str">
        <f t="shared" si="245"/>
        <v/>
      </c>
      <c r="K1306" s="14"/>
      <c r="L1306" s="15"/>
      <c r="M1306">
        <f t="shared" si="246"/>
        <v>0</v>
      </c>
      <c r="N1306"/>
      <c r="O1306" s="1"/>
      <c r="P1306" s="2"/>
    </row>
    <row r="1307" spans="1:16">
      <c r="A1307" s="13"/>
      <c r="B1307" s="72" t="str">
        <f t="shared" si="241"/>
        <v/>
      </c>
      <c r="C1307" s="69" t="str">
        <f t="shared" si="247"/>
        <v/>
      </c>
      <c r="D1307" s="73" t="str">
        <f t="shared" si="242"/>
        <v/>
      </c>
      <c r="E1307" s="73" t="str">
        <f t="shared" si="243"/>
        <v/>
      </c>
      <c r="F1307" s="73" t="str">
        <f t="shared" si="243"/>
        <v/>
      </c>
      <c r="G1307" s="73" t="str">
        <f t="shared" si="244"/>
        <v/>
      </c>
      <c r="H1307" s="73" t="str">
        <f>IF(M1307=0,"",1+COUNTIF(会員コール!$A$1:$A$198,M1307))</f>
        <v/>
      </c>
      <c r="I1307" s="74"/>
      <c r="J1307" s="74" t="str">
        <f t="shared" si="245"/>
        <v/>
      </c>
      <c r="K1307" s="14"/>
      <c r="L1307" s="15"/>
      <c r="M1307">
        <f t="shared" si="246"/>
        <v>0</v>
      </c>
      <c r="N1307"/>
      <c r="O1307" s="1"/>
      <c r="P1307" s="2"/>
    </row>
    <row r="1308" spans="1:16">
      <c r="A1308" s="13"/>
      <c r="B1308" s="68" t="str">
        <f t="shared" si="241"/>
        <v/>
      </c>
      <c r="C1308" s="69" t="str">
        <f t="shared" si="247"/>
        <v/>
      </c>
      <c r="D1308" s="70" t="str">
        <f t="shared" si="242"/>
        <v/>
      </c>
      <c r="E1308" s="70" t="str">
        <f t="shared" si="243"/>
        <v/>
      </c>
      <c r="F1308" s="70" t="str">
        <f t="shared" si="243"/>
        <v/>
      </c>
      <c r="G1308" s="70" t="str">
        <f t="shared" si="244"/>
        <v/>
      </c>
      <c r="H1308" s="70" t="str">
        <f>IF(M1308=0,"",1+COUNTIF(会員コール!$A$1:$A$198,M1308))</f>
        <v/>
      </c>
      <c r="I1308" s="71"/>
      <c r="J1308" s="71" t="str">
        <f t="shared" si="245"/>
        <v/>
      </c>
      <c r="K1308" s="14"/>
      <c r="L1308" s="15"/>
      <c r="M1308">
        <f t="shared" si="246"/>
        <v>0</v>
      </c>
      <c r="N1308"/>
      <c r="O1308" s="1"/>
      <c r="P1308" s="2"/>
    </row>
    <row r="1309" spans="1:16">
      <c r="A1309" s="13">
        <v>40</v>
      </c>
      <c r="B1309" s="72" t="str">
        <f t="shared" si="241"/>
        <v/>
      </c>
      <c r="C1309" s="69" t="str">
        <f t="shared" si="247"/>
        <v/>
      </c>
      <c r="D1309" s="73" t="str">
        <f t="shared" si="242"/>
        <v/>
      </c>
      <c r="E1309" s="73" t="str">
        <f t="shared" si="243"/>
        <v/>
      </c>
      <c r="F1309" s="73" t="str">
        <f t="shared" si="243"/>
        <v/>
      </c>
      <c r="G1309" s="73" t="str">
        <f t="shared" si="244"/>
        <v/>
      </c>
      <c r="H1309" s="73" t="str">
        <f>IF(M1309=0,"",1+COUNTIF(会員コール!$A$1:$A$198,M1309))</f>
        <v/>
      </c>
      <c r="I1309" s="74"/>
      <c r="J1309" s="74" t="str">
        <f t="shared" si="245"/>
        <v/>
      </c>
      <c r="K1309" s="14"/>
      <c r="L1309" s="15"/>
      <c r="M1309">
        <f t="shared" si="246"/>
        <v>0</v>
      </c>
      <c r="N1309"/>
      <c r="O1309" s="1"/>
      <c r="P1309" s="2"/>
    </row>
    <row r="1310" spans="1:16">
      <c r="A1310" s="13"/>
      <c r="B1310" s="68" t="str">
        <f t="shared" si="241"/>
        <v/>
      </c>
      <c r="C1310" s="69" t="str">
        <f t="shared" si="247"/>
        <v/>
      </c>
      <c r="D1310" s="70" t="str">
        <f t="shared" si="242"/>
        <v/>
      </c>
      <c r="E1310" s="70" t="str">
        <f t="shared" si="243"/>
        <v/>
      </c>
      <c r="F1310" s="70" t="str">
        <f t="shared" si="243"/>
        <v/>
      </c>
      <c r="G1310" s="70" t="str">
        <f t="shared" si="244"/>
        <v/>
      </c>
      <c r="H1310" s="70" t="str">
        <f>IF(M1310=0,"",1+COUNTIF(会員コール!$A$1:$A$198,M1310))</f>
        <v/>
      </c>
      <c r="I1310" s="71"/>
      <c r="J1310" s="71" t="str">
        <f t="shared" si="245"/>
        <v/>
      </c>
      <c r="K1310" s="14"/>
      <c r="L1310" s="15"/>
      <c r="M1310">
        <f t="shared" si="246"/>
        <v>0</v>
      </c>
      <c r="N1310"/>
      <c r="O1310" s="1"/>
      <c r="P1310" s="2"/>
    </row>
    <row r="1311" spans="1:16">
      <c r="A1311" s="13"/>
      <c r="B1311" s="68" t="str">
        <f t="shared" si="241"/>
        <v/>
      </c>
      <c r="C1311" s="69" t="str">
        <f t="shared" si="247"/>
        <v/>
      </c>
      <c r="D1311" s="70" t="str">
        <f t="shared" si="242"/>
        <v/>
      </c>
      <c r="E1311" s="70" t="str">
        <f t="shared" si="243"/>
        <v/>
      </c>
      <c r="F1311" s="70" t="str">
        <f t="shared" si="243"/>
        <v/>
      </c>
      <c r="G1311" s="70" t="str">
        <f t="shared" si="244"/>
        <v/>
      </c>
      <c r="H1311" s="70" t="str">
        <f>IF(M1311=0,"",1+COUNTIF(会員コール!$A$1:$A$198,M1311))</f>
        <v/>
      </c>
      <c r="I1311" s="71"/>
      <c r="J1311" s="71" t="str">
        <f t="shared" si="245"/>
        <v/>
      </c>
      <c r="K1311" s="14"/>
      <c r="L1311" s="15"/>
      <c r="M1311">
        <f t="shared" si="246"/>
        <v>0</v>
      </c>
      <c r="N1311"/>
      <c r="O1311" s="1"/>
      <c r="P1311" s="2"/>
    </row>
    <row r="1312" spans="1:16">
      <c r="A1312" s="13"/>
      <c r="B1312" s="72" t="str">
        <f t="shared" si="241"/>
        <v/>
      </c>
      <c r="C1312" s="69" t="str">
        <f t="shared" si="247"/>
        <v/>
      </c>
      <c r="D1312" s="73" t="str">
        <f t="shared" si="242"/>
        <v/>
      </c>
      <c r="E1312" s="73" t="str">
        <f t="shared" si="243"/>
        <v/>
      </c>
      <c r="F1312" s="73" t="str">
        <f t="shared" si="243"/>
        <v/>
      </c>
      <c r="G1312" s="73" t="str">
        <f t="shared" si="244"/>
        <v/>
      </c>
      <c r="H1312" s="73" t="str">
        <f>IF(M1312=0,"",1+COUNTIF(会員コール!$A$1:$A$198,M1312))</f>
        <v/>
      </c>
      <c r="I1312" s="74"/>
      <c r="J1312" s="74" t="str">
        <f t="shared" si="245"/>
        <v/>
      </c>
      <c r="K1312" s="14"/>
      <c r="L1312" s="15"/>
      <c r="M1312">
        <f t="shared" si="246"/>
        <v>0</v>
      </c>
      <c r="N1312"/>
      <c r="O1312" s="1"/>
      <c r="P1312" s="2"/>
    </row>
    <row r="1313" spans="1:20">
      <c r="A1313" s="13"/>
      <c r="B1313" s="68" t="str">
        <f t="shared" si="241"/>
        <v/>
      </c>
      <c r="C1313" s="69" t="str">
        <f t="shared" si="247"/>
        <v/>
      </c>
      <c r="D1313" s="70" t="str">
        <f t="shared" si="242"/>
        <v/>
      </c>
      <c r="E1313" s="70" t="str">
        <f t="shared" si="243"/>
        <v/>
      </c>
      <c r="F1313" s="70" t="str">
        <f t="shared" si="243"/>
        <v/>
      </c>
      <c r="G1313" s="70" t="str">
        <f t="shared" si="244"/>
        <v/>
      </c>
      <c r="H1313" s="70" t="str">
        <f>IF(M1313=0,"",1+COUNTIF(会員コール!$A$1:$A$198,M1313))</f>
        <v/>
      </c>
      <c r="I1313" s="71"/>
      <c r="J1313" s="71" t="str">
        <f t="shared" si="245"/>
        <v/>
      </c>
      <c r="K1313" s="14"/>
      <c r="L1313" s="15"/>
      <c r="M1313">
        <f t="shared" si="246"/>
        <v>0</v>
      </c>
      <c r="N1313"/>
      <c r="O1313" s="1"/>
      <c r="P1313" s="2"/>
    </row>
    <row r="1314" spans="1:20">
      <c r="A1314" s="13">
        <v>45</v>
      </c>
      <c r="B1314" s="72" t="str">
        <f t="shared" si="241"/>
        <v/>
      </c>
      <c r="C1314" s="69" t="str">
        <f t="shared" si="247"/>
        <v/>
      </c>
      <c r="D1314" s="73" t="str">
        <f t="shared" si="242"/>
        <v/>
      </c>
      <c r="E1314" s="73" t="str">
        <f t="shared" si="243"/>
        <v/>
      </c>
      <c r="F1314" s="73" t="str">
        <f t="shared" si="243"/>
        <v/>
      </c>
      <c r="G1314" s="73" t="str">
        <f t="shared" si="244"/>
        <v/>
      </c>
      <c r="H1314" s="73" t="str">
        <f>IF(M1314=0,"",1+COUNTIF(会員コール!$A$1:$A$198,M1314))</f>
        <v/>
      </c>
      <c r="I1314" s="74"/>
      <c r="J1314" s="74" t="str">
        <f t="shared" si="245"/>
        <v/>
      </c>
      <c r="K1314" s="14"/>
      <c r="L1314" s="15"/>
      <c r="M1314">
        <f t="shared" si="246"/>
        <v>0</v>
      </c>
      <c r="N1314"/>
      <c r="O1314" s="1"/>
      <c r="P1314" s="2"/>
    </row>
    <row r="1315" spans="1:20">
      <c r="A1315" s="13"/>
      <c r="B1315" s="68" t="str">
        <f t="shared" si="241"/>
        <v/>
      </c>
      <c r="C1315" s="69" t="str">
        <f t="shared" si="247"/>
        <v/>
      </c>
      <c r="D1315" s="70" t="str">
        <f t="shared" si="242"/>
        <v/>
      </c>
      <c r="E1315" s="70" t="str">
        <f t="shared" si="243"/>
        <v/>
      </c>
      <c r="F1315" s="70" t="str">
        <f t="shared" si="243"/>
        <v/>
      </c>
      <c r="G1315" s="70" t="str">
        <f t="shared" si="244"/>
        <v/>
      </c>
      <c r="H1315" s="70" t="str">
        <f>IF(M1315=0,"",1+COUNTIF(会員コール!$A$1:$A$198,M1315))</f>
        <v/>
      </c>
      <c r="I1315" s="71"/>
      <c r="J1315" s="71" t="str">
        <f t="shared" si="245"/>
        <v/>
      </c>
      <c r="K1315" s="14"/>
      <c r="L1315" s="15"/>
      <c r="M1315">
        <f t="shared" si="246"/>
        <v>0</v>
      </c>
      <c r="N1315"/>
      <c r="O1315" s="1"/>
      <c r="P1315" s="2"/>
    </row>
    <row r="1316" spans="1:20">
      <c r="A1316" s="13"/>
      <c r="B1316" s="72" t="str">
        <f t="shared" si="241"/>
        <v/>
      </c>
      <c r="C1316" s="69" t="str">
        <f t="shared" si="247"/>
        <v/>
      </c>
      <c r="D1316" s="73" t="str">
        <f t="shared" si="242"/>
        <v/>
      </c>
      <c r="E1316" s="73" t="str">
        <f t="shared" si="243"/>
        <v/>
      </c>
      <c r="F1316" s="73" t="str">
        <f t="shared" si="243"/>
        <v/>
      </c>
      <c r="G1316" s="73" t="str">
        <f t="shared" si="244"/>
        <v/>
      </c>
      <c r="H1316" s="73" t="str">
        <f>IF(M1316=0,"",1+COUNTIF(会員コール!$A$1:$A$198,M1316))</f>
        <v/>
      </c>
      <c r="I1316" s="74"/>
      <c r="J1316" s="74" t="str">
        <f t="shared" si="245"/>
        <v/>
      </c>
      <c r="K1316" s="14"/>
      <c r="L1316" s="15"/>
      <c r="M1316">
        <f t="shared" si="246"/>
        <v>0</v>
      </c>
      <c r="N1316"/>
      <c r="O1316" s="1"/>
      <c r="P1316" s="2"/>
    </row>
    <row r="1317" spans="1:20">
      <c r="A1317" s="13"/>
      <c r="B1317" s="68" t="str">
        <f t="shared" si="241"/>
        <v/>
      </c>
      <c r="C1317" s="69" t="str">
        <f t="shared" si="247"/>
        <v/>
      </c>
      <c r="D1317" s="70" t="str">
        <f t="shared" si="242"/>
        <v/>
      </c>
      <c r="E1317" s="70" t="str">
        <f t="shared" si="243"/>
        <v/>
      </c>
      <c r="F1317" s="70" t="str">
        <f t="shared" si="243"/>
        <v/>
      </c>
      <c r="G1317" s="70" t="str">
        <f t="shared" si="244"/>
        <v/>
      </c>
      <c r="H1317" s="70" t="str">
        <f>IF(M1317=0,"",1+COUNTIF(会員コール!$A$1:$A$198,M1317))</f>
        <v/>
      </c>
      <c r="I1317" s="71"/>
      <c r="J1317" s="71" t="str">
        <f t="shared" si="245"/>
        <v/>
      </c>
      <c r="K1317" s="14"/>
      <c r="L1317" s="15"/>
      <c r="M1317">
        <f t="shared" si="246"/>
        <v>0</v>
      </c>
      <c r="N1317"/>
      <c r="O1317" s="1"/>
      <c r="P1317" s="2"/>
    </row>
    <row r="1318" spans="1:20">
      <c r="A1318" s="13"/>
      <c r="B1318" s="68" t="str">
        <f t="shared" si="241"/>
        <v/>
      </c>
      <c r="C1318" s="69" t="str">
        <f t="shared" si="247"/>
        <v/>
      </c>
      <c r="D1318" s="70" t="str">
        <f t="shared" si="242"/>
        <v/>
      </c>
      <c r="E1318" s="70" t="str">
        <f t="shared" si="243"/>
        <v/>
      </c>
      <c r="F1318" s="70" t="str">
        <f t="shared" si="243"/>
        <v/>
      </c>
      <c r="G1318" s="70" t="str">
        <f t="shared" si="244"/>
        <v/>
      </c>
      <c r="H1318" s="70" t="str">
        <f>IF(M1318=0,"",1+COUNTIF(会員コール!$A$1:$A$198,M1318))</f>
        <v/>
      </c>
      <c r="I1318" s="71"/>
      <c r="J1318" s="71" t="str">
        <f t="shared" si="245"/>
        <v/>
      </c>
      <c r="K1318" s="14"/>
      <c r="L1318" s="15"/>
      <c r="M1318">
        <f t="shared" si="246"/>
        <v>0</v>
      </c>
      <c r="N1318"/>
      <c r="O1318" s="1"/>
      <c r="P1318" s="2"/>
    </row>
    <row r="1319" spans="1:20">
      <c r="A1319" s="13">
        <v>50</v>
      </c>
      <c r="B1319" s="75" t="str">
        <f t="shared" si="241"/>
        <v/>
      </c>
      <c r="C1319" s="76" t="str">
        <f>IF(P1319="","",LEFT(P1319,6))</f>
        <v/>
      </c>
      <c r="D1319" s="77" t="str">
        <f t="shared" si="242"/>
        <v/>
      </c>
      <c r="E1319" s="77" t="str">
        <f t="shared" si="243"/>
        <v/>
      </c>
      <c r="F1319" s="77" t="str">
        <f t="shared" si="243"/>
        <v/>
      </c>
      <c r="G1319" s="77" t="str">
        <f t="shared" si="244"/>
        <v/>
      </c>
      <c r="H1319" s="77" t="str">
        <f>IF(M1319=0,"",1+COUNTIF(会員コール!$A$1:$A$198,M1319))</f>
        <v/>
      </c>
      <c r="I1319" s="78"/>
      <c r="J1319" s="78" t="str">
        <f t="shared" si="245"/>
        <v/>
      </c>
      <c r="K1319" s="14"/>
      <c r="L1319" s="15"/>
      <c r="M1319">
        <f t="shared" si="246"/>
        <v>0</v>
      </c>
      <c r="N1319"/>
      <c r="O1319" s="1"/>
      <c r="P1319" s="2"/>
    </row>
    <row r="1320" spans="1:20">
      <c r="A1320" s="13"/>
      <c r="B1320" s="166" t="s">
        <v>7</v>
      </c>
      <c r="C1320" s="167"/>
      <c r="D1320" s="24">
        <f>50-COUNTBLANK(D1270:D1319)</f>
        <v>0</v>
      </c>
      <c r="E1320" s="20"/>
      <c r="F1320" s="21" t="s">
        <v>7</v>
      </c>
      <c r="G1320" s="19"/>
      <c r="H1320" s="25">
        <f>SUM(H1270:H1319)</f>
        <v>0</v>
      </c>
      <c r="I1320" s="22"/>
      <c r="J1320" s="22"/>
      <c r="K1320" s="14"/>
      <c r="L1320" s="15"/>
      <c r="N1320"/>
      <c r="O1320" s="1"/>
      <c r="P1320" s="2"/>
    </row>
    <row r="1321" spans="1:20" ht="14.25">
      <c r="A1321" s="8"/>
      <c r="B1321" s="168" t="s">
        <v>9</v>
      </c>
      <c r="C1321" s="168"/>
      <c r="D1321" s="168"/>
      <c r="E1321" s="62" t="s">
        <v>135</v>
      </c>
      <c r="F1321" s="50">
        <f>基本データ入力!$B$6</f>
        <v>2016</v>
      </c>
      <c r="G1321" s="169" t="str">
        <f>基本データ入力!$B$4</f>
        <v>第13回　JARL横須賀ｸﾗﾌﾞﾏﾗｿﾝｺﾝﾃｽﾄ</v>
      </c>
      <c r="H1321" s="169"/>
      <c r="I1321" s="169"/>
      <c r="J1321" s="169"/>
      <c r="K1321" s="10"/>
      <c r="L1321" s="8"/>
      <c r="M1321" s="8"/>
      <c r="N1321" s="9"/>
      <c r="O1321" s="8"/>
      <c r="P1321" s="8"/>
      <c r="Q1321" s="8"/>
      <c r="R1321" s="8"/>
      <c r="S1321" s="8"/>
      <c r="T1321" s="8"/>
    </row>
    <row r="1322" spans="1:20">
      <c r="A1322" s="8"/>
      <c r="B1322" s="170" t="s">
        <v>10</v>
      </c>
      <c r="C1322" s="170"/>
      <c r="D1322" s="47" t="str">
        <f>基本データ入力!$B$8</f>
        <v>JA1QRZ</v>
      </c>
      <c r="E1322" s="52" t="s">
        <v>136</v>
      </c>
      <c r="F1322" s="47" t="s">
        <v>288</v>
      </c>
      <c r="G1322" s="171" t="s">
        <v>137</v>
      </c>
      <c r="H1322" s="171"/>
      <c r="I1322" s="171"/>
      <c r="J1322" s="53" t="s">
        <v>405</v>
      </c>
      <c r="K1322" s="10"/>
      <c r="L1322" s="8"/>
      <c r="M1322" s="8"/>
      <c r="N1322" s="9"/>
      <c r="O1322" s="8"/>
      <c r="P1322" s="8"/>
      <c r="Q1322" s="8"/>
      <c r="R1322" s="8"/>
      <c r="S1322" s="8"/>
      <c r="T1322" s="8"/>
    </row>
    <row r="1323" spans="1:20">
      <c r="B1323" s="88" t="s">
        <v>11</v>
      </c>
      <c r="C1323" s="91" t="s">
        <v>411</v>
      </c>
      <c r="D1323" s="88" t="s">
        <v>12</v>
      </c>
      <c r="E1323" s="172" t="s">
        <v>13</v>
      </c>
      <c r="F1323" s="172"/>
      <c r="G1323" s="88" t="s">
        <v>14</v>
      </c>
      <c r="H1323" s="17" t="s">
        <v>15</v>
      </c>
      <c r="I1323" s="88" t="s">
        <v>16</v>
      </c>
      <c r="J1323" s="88" t="s">
        <v>17</v>
      </c>
      <c r="L1323" s="173" t="s">
        <v>134</v>
      </c>
      <c r="M1323" s="174"/>
      <c r="N1323" s="165" t="s">
        <v>31</v>
      </c>
      <c r="O1323" s="165"/>
      <c r="P1323" s="165"/>
      <c r="Q1323" s="165"/>
      <c r="R1323" s="165"/>
      <c r="S1323" s="165"/>
      <c r="T1323" s="165"/>
    </row>
    <row r="1324" spans="1:20">
      <c r="B1324" s="88" t="s">
        <v>8</v>
      </c>
      <c r="C1324" s="91" t="s">
        <v>412</v>
      </c>
      <c r="D1324" s="88" t="s">
        <v>0</v>
      </c>
      <c r="E1324" s="88" t="s">
        <v>1</v>
      </c>
      <c r="F1324" s="88" t="s">
        <v>2</v>
      </c>
      <c r="G1324" s="88" t="s">
        <v>3</v>
      </c>
      <c r="H1324" s="17" t="s">
        <v>4</v>
      </c>
      <c r="I1324" s="88" t="s">
        <v>5</v>
      </c>
      <c r="J1324" s="88" t="s">
        <v>6</v>
      </c>
      <c r="K1324" s="4"/>
      <c r="L1324" s="175"/>
      <c r="M1324" s="176"/>
      <c r="N1324" s="89" t="s">
        <v>33</v>
      </c>
      <c r="O1324" s="89" t="s">
        <v>34</v>
      </c>
      <c r="P1324" s="89" t="s">
        <v>35</v>
      </c>
      <c r="Q1324" s="89" t="s">
        <v>36</v>
      </c>
      <c r="R1324" s="89" t="s">
        <v>37</v>
      </c>
      <c r="S1324" s="89" t="s">
        <v>38</v>
      </c>
      <c r="T1324" s="89" t="s">
        <v>39</v>
      </c>
    </row>
    <row r="1325" spans="1:20">
      <c r="A1325" s="13">
        <v>1</v>
      </c>
      <c r="B1325" s="64" t="str">
        <f t="shared" ref="B1325:B1374" si="248">IF(O1325="","",O1325)</f>
        <v/>
      </c>
      <c r="C1325" s="65" t="str">
        <f>IF(P1325="","",LEFT(P1325,6))</f>
        <v/>
      </c>
      <c r="D1325" s="66" t="str">
        <f t="shared" ref="D1325:D1374" si="249">IF(N1325="","",N1325)</f>
        <v/>
      </c>
      <c r="E1325" s="66" t="str">
        <f t="shared" ref="E1325:F1374" si="250">IF(Q1325="","",Q1325)</f>
        <v/>
      </c>
      <c r="F1325" s="66" t="str">
        <f t="shared" si="250"/>
        <v/>
      </c>
      <c r="G1325" s="66" t="str">
        <f t="shared" ref="G1325:G1374" si="251">IF(H1325="","",IF(H1325=1,"","M"))</f>
        <v/>
      </c>
      <c r="H1325" s="66" t="str">
        <f>IF(M1325=0,"",1+COUNTIF(会員コール!$A$1:$A$198,M1325))</f>
        <v/>
      </c>
      <c r="I1325" s="67"/>
      <c r="J1325" s="67" t="str">
        <f t="shared" ref="J1325:J1374" si="252">IF(T1325="","",T1325)</f>
        <v/>
      </c>
      <c r="K1325" s="14"/>
      <c r="L1325" s="49"/>
      <c r="M1325">
        <f t="shared" ref="M1325:M1374" si="253">IF(MID(N1325,6,1)="/",LEFT(N1325,5),IF(MID(N1325,7,1)="/",LEFT(N1325,6),N1325))</f>
        <v>0</v>
      </c>
      <c r="N1325"/>
      <c r="O1325" s="1"/>
      <c r="P1325" s="2"/>
    </row>
    <row r="1326" spans="1:20">
      <c r="A1326" s="13"/>
      <c r="B1326" s="68" t="str">
        <f t="shared" si="248"/>
        <v/>
      </c>
      <c r="C1326" s="69" t="str">
        <f>IF(P1326="","",LEFT(P1326,6))</f>
        <v/>
      </c>
      <c r="D1326" s="70" t="str">
        <f t="shared" si="249"/>
        <v/>
      </c>
      <c r="E1326" s="70" t="str">
        <f t="shared" si="250"/>
        <v/>
      </c>
      <c r="F1326" s="70" t="str">
        <f t="shared" si="250"/>
        <v/>
      </c>
      <c r="G1326" s="70" t="str">
        <f t="shared" si="251"/>
        <v/>
      </c>
      <c r="H1326" s="70" t="str">
        <f>IF(M1326=0,"",1+COUNTIF(会員コール!$A$1:$A$198,M1326))</f>
        <v/>
      </c>
      <c r="I1326" s="71"/>
      <c r="J1326" s="71" t="str">
        <f t="shared" si="252"/>
        <v/>
      </c>
      <c r="K1326" s="14"/>
      <c r="L1326" s="49"/>
      <c r="M1326">
        <f t="shared" si="253"/>
        <v>0</v>
      </c>
      <c r="N1326"/>
      <c r="O1326" s="1"/>
      <c r="P1326" s="2"/>
    </row>
    <row r="1327" spans="1:20">
      <c r="A1327" s="13"/>
      <c r="B1327" s="68" t="str">
        <f t="shared" si="248"/>
        <v/>
      </c>
      <c r="C1327" s="69" t="str">
        <f t="shared" ref="C1327:C1373" si="254">IF(P1327="","",LEFT(P1327,6))</f>
        <v/>
      </c>
      <c r="D1327" s="70" t="str">
        <f t="shared" si="249"/>
        <v/>
      </c>
      <c r="E1327" s="70" t="str">
        <f t="shared" si="250"/>
        <v/>
      </c>
      <c r="F1327" s="70" t="str">
        <f t="shared" si="250"/>
        <v/>
      </c>
      <c r="G1327" s="70" t="str">
        <f t="shared" si="251"/>
        <v/>
      </c>
      <c r="H1327" s="70" t="str">
        <f>IF(M1327=0,"",1+COUNTIF(会員コール!$A$1:$A$198,M1327))</f>
        <v/>
      </c>
      <c r="I1327" s="71"/>
      <c r="J1327" s="71" t="str">
        <f t="shared" si="252"/>
        <v/>
      </c>
      <c r="K1327" s="14"/>
      <c r="L1327" s="49"/>
      <c r="M1327">
        <f t="shared" si="253"/>
        <v>0</v>
      </c>
      <c r="N1327"/>
      <c r="O1327" s="1"/>
      <c r="P1327" s="2"/>
    </row>
    <row r="1328" spans="1:20">
      <c r="A1328" s="13"/>
      <c r="B1328" s="68" t="str">
        <f t="shared" si="248"/>
        <v/>
      </c>
      <c r="C1328" s="69" t="str">
        <f t="shared" si="254"/>
        <v/>
      </c>
      <c r="D1328" s="70" t="str">
        <f t="shared" si="249"/>
        <v/>
      </c>
      <c r="E1328" s="70" t="str">
        <f t="shared" si="250"/>
        <v/>
      </c>
      <c r="F1328" s="70" t="str">
        <f t="shared" si="250"/>
        <v/>
      </c>
      <c r="G1328" s="70" t="str">
        <f t="shared" si="251"/>
        <v/>
      </c>
      <c r="H1328" s="70" t="str">
        <f>IF(M1328=0,"",1+COUNTIF(会員コール!$A$1:$A$198,M1328))</f>
        <v/>
      </c>
      <c r="I1328" s="71"/>
      <c r="J1328" s="71" t="str">
        <f t="shared" si="252"/>
        <v/>
      </c>
      <c r="K1328" s="14"/>
      <c r="L1328" s="49"/>
      <c r="M1328">
        <f t="shared" si="253"/>
        <v>0</v>
      </c>
      <c r="N1328"/>
      <c r="O1328" s="1"/>
      <c r="P1328" s="2"/>
    </row>
    <row r="1329" spans="1:16">
      <c r="A1329" s="13">
        <v>5</v>
      </c>
      <c r="B1329" s="68" t="str">
        <f t="shared" si="248"/>
        <v/>
      </c>
      <c r="C1329" s="69" t="str">
        <f t="shared" si="254"/>
        <v/>
      </c>
      <c r="D1329" s="70" t="str">
        <f t="shared" si="249"/>
        <v/>
      </c>
      <c r="E1329" s="70" t="str">
        <f t="shared" si="250"/>
        <v/>
      </c>
      <c r="F1329" s="70" t="str">
        <f t="shared" si="250"/>
        <v/>
      </c>
      <c r="G1329" s="70" t="str">
        <f t="shared" si="251"/>
        <v/>
      </c>
      <c r="H1329" s="70" t="str">
        <f>IF(M1329=0,"",1+COUNTIF(会員コール!$A$1:$A$198,M1329))</f>
        <v/>
      </c>
      <c r="I1329" s="71"/>
      <c r="J1329" s="71" t="str">
        <f t="shared" si="252"/>
        <v/>
      </c>
      <c r="K1329" s="14"/>
      <c r="L1329" s="49"/>
      <c r="M1329">
        <f t="shared" si="253"/>
        <v>0</v>
      </c>
      <c r="N1329"/>
      <c r="O1329" s="1"/>
      <c r="P1329" s="2"/>
    </row>
    <row r="1330" spans="1:16">
      <c r="A1330" s="13"/>
      <c r="B1330" s="68" t="str">
        <f t="shared" si="248"/>
        <v/>
      </c>
      <c r="C1330" s="69" t="str">
        <f t="shared" si="254"/>
        <v/>
      </c>
      <c r="D1330" s="70" t="str">
        <f t="shared" si="249"/>
        <v/>
      </c>
      <c r="E1330" s="70" t="str">
        <f t="shared" si="250"/>
        <v/>
      </c>
      <c r="F1330" s="70" t="str">
        <f t="shared" si="250"/>
        <v/>
      </c>
      <c r="G1330" s="70" t="str">
        <f t="shared" si="251"/>
        <v/>
      </c>
      <c r="H1330" s="70" t="str">
        <f>IF(M1330=0,"",1+COUNTIF(会員コール!$A$1:$A$198,M1330))</f>
        <v/>
      </c>
      <c r="I1330" s="71"/>
      <c r="J1330" s="71" t="str">
        <f t="shared" si="252"/>
        <v/>
      </c>
      <c r="K1330" s="14"/>
      <c r="L1330" s="49"/>
      <c r="M1330">
        <f t="shared" si="253"/>
        <v>0</v>
      </c>
      <c r="N1330"/>
      <c r="O1330" s="1"/>
      <c r="P1330" s="2"/>
    </row>
    <row r="1331" spans="1:16">
      <c r="A1331" s="13"/>
      <c r="B1331" s="68" t="str">
        <f t="shared" si="248"/>
        <v/>
      </c>
      <c r="C1331" s="69" t="str">
        <f t="shared" si="254"/>
        <v/>
      </c>
      <c r="D1331" s="70" t="str">
        <f t="shared" si="249"/>
        <v/>
      </c>
      <c r="E1331" s="70" t="str">
        <f t="shared" si="250"/>
        <v/>
      </c>
      <c r="F1331" s="70" t="str">
        <f t="shared" si="250"/>
        <v/>
      </c>
      <c r="G1331" s="70" t="str">
        <f t="shared" si="251"/>
        <v/>
      </c>
      <c r="H1331" s="70" t="str">
        <f>IF(M1331=0,"",1+COUNTIF(会員コール!$A$1:$A$198,M1331))</f>
        <v/>
      </c>
      <c r="I1331" s="71"/>
      <c r="J1331" s="71" t="str">
        <f t="shared" si="252"/>
        <v/>
      </c>
      <c r="K1331" s="14"/>
      <c r="L1331" s="49"/>
      <c r="M1331">
        <f t="shared" si="253"/>
        <v>0</v>
      </c>
      <c r="N1331"/>
      <c r="O1331" s="1"/>
      <c r="P1331" s="2"/>
    </row>
    <row r="1332" spans="1:16">
      <c r="A1332" s="13"/>
      <c r="B1332" s="68" t="str">
        <f t="shared" si="248"/>
        <v/>
      </c>
      <c r="C1332" s="69" t="str">
        <f t="shared" si="254"/>
        <v/>
      </c>
      <c r="D1332" s="70" t="str">
        <f t="shared" si="249"/>
        <v/>
      </c>
      <c r="E1332" s="70" t="str">
        <f t="shared" si="250"/>
        <v/>
      </c>
      <c r="F1332" s="70" t="str">
        <f t="shared" si="250"/>
        <v/>
      </c>
      <c r="G1332" s="70" t="str">
        <f t="shared" si="251"/>
        <v/>
      </c>
      <c r="H1332" s="70" t="str">
        <f>IF(M1332=0,"",1+COUNTIF(会員コール!$A$1:$A$198,M1332))</f>
        <v/>
      </c>
      <c r="I1332" s="71"/>
      <c r="J1332" s="71" t="str">
        <f t="shared" si="252"/>
        <v/>
      </c>
      <c r="K1332" s="14"/>
      <c r="L1332" s="49"/>
      <c r="M1332">
        <f t="shared" si="253"/>
        <v>0</v>
      </c>
      <c r="N1332"/>
      <c r="O1332" s="1"/>
      <c r="P1332" s="2"/>
    </row>
    <row r="1333" spans="1:16">
      <c r="A1333" s="13"/>
      <c r="B1333" s="68" t="str">
        <f t="shared" si="248"/>
        <v/>
      </c>
      <c r="C1333" s="69" t="str">
        <f t="shared" si="254"/>
        <v/>
      </c>
      <c r="D1333" s="70" t="str">
        <f t="shared" si="249"/>
        <v/>
      </c>
      <c r="E1333" s="70" t="str">
        <f t="shared" si="250"/>
        <v/>
      </c>
      <c r="F1333" s="70" t="str">
        <f t="shared" si="250"/>
        <v/>
      </c>
      <c r="G1333" s="70" t="str">
        <f t="shared" si="251"/>
        <v/>
      </c>
      <c r="H1333" s="70" t="str">
        <f>IF(M1333=0,"",1+COUNTIF(会員コール!$A$1:$A$198,M1333))</f>
        <v/>
      </c>
      <c r="I1333" s="71"/>
      <c r="J1333" s="71" t="str">
        <f t="shared" si="252"/>
        <v/>
      </c>
      <c r="K1333" s="14"/>
      <c r="L1333" s="49"/>
      <c r="M1333">
        <f t="shared" si="253"/>
        <v>0</v>
      </c>
      <c r="N1333"/>
      <c r="O1333" s="1"/>
      <c r="P1333" s="2"/>
    </row>
    <row r="1334" spans="1:16">
      <c r="A1334" s="13">
        <v>10</v>
      </c>
      <c r="B1334" s="68" t="str">
        <f t="shared" si="248"/>
        <v/>
      </c>
      <c r="C1334" s="69" t="str">
        <f t="shared" si="254"/>
        <v/>
      </c>
      <c r="D1334" s="70" t="str">
        <f t="shared" si="249"/>
        <v/>
      </c>
      <c r="E1334" s="70" t="str">
        <f t="shared" si="250"/>
        <v/>
      </c>
      <c r="F1334" s="70" t="str">
        <f t="shared" si="250"/>
        <v/>
      </c>
      <c r="G1334" s="70" t="str">
        <f t="shared" si="251"/>
        <v/>
      </c>
      <c r="H1334" s="70" t="str">
        <f>IF(M1334=0,"",1+COUNTIF(会員コール!$A$1:$A$198,M1334))</f>
        <v/>
      </c>
      <c r="I1334" s="71"/>
      <c r="J1334" s="71" t="str">
        <f t="shared" si="252"/>
        <v/>
      </c>
      <c r="K1334" s="14"/>
      <c r="L1334" s="49"/>
      <c r="M1334">
        <f t="shared" si="253"/>
        <v>0</v>
      </c>
      <c r="N1334"/>
      <c r="O1334" s="1"/>
      <c r="P1334" s="2"/>
    </row>
    <row r="1335" spans="1:16">
      <c r="A1335" s="13"/>
      <c r="B1335" s="68" t="str">
        <f t="shared" si="248"/>
        <v/>
      </c>
      <c r="C1335" s="69" t="str">
        <f t="shared" si="254"/>
        <v/>
      </c>
      <c r="D1335" s="70" t="str">
        <f t="shared" si="249"/>
        <v/>
      </c>
      <c r="E1335" s="70" t="str">
        <f t="shared" si="250"/>
        <v/>
      </c>
      <c r="F1335" s="70" t="str">
        <f t="shared" si="250"/>
        <v/>
      </c>
      <c r="G1335" s="70" t="str">
        <f t="shared" si="251"/>
        <v/>
      </c>
      <c r="H1335" s="70" t="str">
        <f>IF(M1335=0,"",1+COUNTIF(会員コール!$A$1:$A$198,M1335))</f>
        <v/>
      </c>
      <c r="I1335" s="71"/>
      <c r="J1335" s="71" t="str">
        <f t="shared" si="252"/>
        <v/>
      </c>
      <c r="K1335" s="14"/>
      <c r="L1335" s="49"/>
      <c r="M1335">
        <f t="shared" si="253"/>
        <v>0</v>
      </c>
      <c r="N1335"/>
      <c r="O1335" s="1"/>
      <c r="P1335" s="2"/>
    </row>
    <row r="1336" spans="1:16">
      <c r="A1336" s="13"/>
      <c r="B1336" s="68" t="str">
        <f t="shared" si="248"/>
        <v/>
      </c>
      <c r="C1336" s="69" t="str">
        <f t="shared" si="254"/>
        <v/>
      </c>
      <c r="D1336" s="70" t="str">
        <f t="shared" si="249"/>
        <v/>
      </c>
      <c r="E1336" s="70" t="str">
        <f t="shared" si="250"/>
        <v/>
      </c>
      <c r="F1336" s="70" t="str">
        <f t="shared" si="250"/>
        <v/>
      </c>
      <c r="G1336" s="70" t="str">
        <f t="shared" si="251"/>
        <v/>
      </c>
      <c r="H1336" s="70" t="str">
        <f>IF(M1336=0,"",1+COUNTIF(会員コール!$A$1:$A$198,M1336))</f>
        <v/>
      </c>
      <c r="I1336" s="71"/>
      <c r="J1336" s="71" t="str">
        <f t="shared" si="252"/>
        <v/>
      </c>
      <c r="K1336" s="14"/>
      <c r="L1336" s="49"/>
      <c r="M1336">
        <f t="shared" si="253"/>
        <v>0</v>
      </c>
      <c r="N1336"/>
      <c r="O1336" s="1"/>
      <c r="P1336" s="2"/>
    </row>
    <row r="1337" spans="1:16">
      <c r="A1337" s="13"/>
      <c r="B1337" s="68" t="str">
        <f t="shared" si="248"/>
        <v/>
      </c>
      <c r="C1337" s="69" t="str">
        <f t="shared" si="254"/>
        <v/>
      </c>
      <c r="D1337" s="70" t="str">
        <f t="shared" si="249"/>
        <v/>
      </c>
      <c r="E1337" s="70" t="str">
        <f t="shared" si="250"/>
        <v/>
      </c>
      <c r="F1337" s="70" t="str">
        <f t="shared" si="250"/>
        <v/>
      </c>
      <c r="G1337" s="70" t="str">
        <f t="shared" si="251"/>
        <v/>
      </c>
      <c r="H1337" s="70" t="str">
        <f>IF(M1337=0,"",1+COUNTIF(会員コール!$A$1:$A$198,M1337))</f>
        <v/>
      </c>
      <c r="I1337" s="71"/>
      <c r="J1337" s="71" t="str">
        <f t="shared" si="252"/>
        <v/>
      </c>
      <c r="K1337" s="14"/>
      <c r="L1337" s="49"/>
      <c r="M1337">
        <f t="shared" si="253"/>
        <v>0</v>
      </c>
      <c r="N1337"/>
      <c r="O1337" s="1"/>
      <c r="P1337" s="2"/>
    </row>
    <row r="1338" spans="1:16">
      <c r="A1338" s="13"/>
      <c r="B1338" s="68" t="str">
        <f t="shared" si="248"/>
        <v/>
      </c>
      <c r="C1338" s="69" t="str">
        <f t="shared" si="254"/>
        <v/>
      </c>
      <c r="D1338" s="70" t="str">
        <f t="shared" si="249"/>
        <v/>
      </c>
      <c r="E1338" s="70" t="str">
        <f t="shared" si="250"/>
        <v/>
      </c>
      <c r="F1338" s="70" t="str">
        <f t="shared" si="250"/>
        <v/>
      </c>
      <c r="G1338" s="70" t="str">
        <f t="shared" si="251"/>
        <v/>
      </c>
      <c r="H1338" s="70" t="str">
        <f>IF(M1338=0,"",1+COUNTIF(会員コール!$A$1:$A$198,M1338))</f>
        <v/>
      </c>
      <c r="I1338" s="71"/>
      <c r="J1338" s="71" t="str">
        <f t="shared" si="252"/>
        <v/>
      </c>
      <c r="K1338" s="14"/>
      <c r="L1338" s="49"/>
      <c r="M1338">
        <f t="shared" si="253"/>
        <v>0</v>
      </c>
      <c r="N1338"/>
      <c r="O1338" s="1"/>
      <c r="P1338" s="2"/>
    </row>
    <row r="1339" spans="1:16">
      <c r="A1339" s="13">
        <v>15</v>
      </c>
      <c r="B1339" s="68" t="str">
        <f t="shared" si="248"/>
        <v/>
      </c>
      <c r="C1339" s="69" t="str">
        <f t="shared" si="254"/>
        <v/>
      </c>
      <c r="D1339" s="70" t="str">
        <f t="shared" si="249"/>
        <v/>
      </c>
      <c r="E1339" s="70" t="str">
        <f t="shared" si="250"/>
        <v/>
      </c>
      <c r="F1339" s="70" t="str">
        <f t="shared" si="250"/>
        <v/>
      </c>
      <c r="G1339" s="70" t="str">
        <f t="shared" si="251"/>
        <v/>
      </c>
      <c r="H1339" s="70" t="str">
        <f>IF(M1339=0,"",1+COUNTIF(会員コール!$A$1:$A$198,M1339))</f>
        <v/>
      </c>
      <c r="I1339" s="71"/>
      <c r="J1339" s="71" t="str">
        <f t="shared" si="252"/>
        <v/>
      </c>
      <c r="K1339" s="14"/>
      <c r="L1339" s="49"/>
      <c r="M1339">
        <f t="shared" si="253"/>
        <v>0</v>
      </c>
      <c r="N1339"/>
      <c r="O1339" s="1"/>
      <c r="P1339" s="2"/>
    </row>
    <row r="1340" spans="1:16">
      <c r="A1340" s="13"/>
      <c r="B1340" s="68" t="str">
        <f t="shared" si="248"/>
        <v/>
      </c>
      <c r="C1340" s="69" t="str">
        <f t="shared" si="254"/>
        <v/>
      </c>
      <c r="D1340" s="70" t="str">
        <f t="shared" si="249"/>
        <v/>
      </c>
      <c r="E1340" s="70" t="str">
        <f t="shared" si="250"/>
        <v/>
      </c>
      <c r="F1340" s="70" t="str">
        <f t="shared" si="250"/>
        <v/>
      </c>
      <c r="G1340" s="70" t="str">
        <f t="shared" si="251"/>
        <v/>
      </c>
      <c r="H1340" s="70" t="str">
        <f>IF(M1340=0,"",1+COUNTIF(会員コール!$A$1:$A$198,M1340))</f>
        <v/>
      </c>
      <c r="I1340" s="71"/>
      <c r="J1340" s="71" t="str">
        <f t="shared" si="252"/>
        <v/>
      </c>
      <c r="K1340" s="14"/>
      <c r="L1340" s="49"/>
      <c r="M1340">
        <f t="shared" si="253"/>
        <v>0</v>
      </c>
      <c r="N1340"/>
      <c r="O1340" s="1"/>
      <c r="P1340" s="2"/>
    </row>
    <row r="1341" spans="1:16">
      <c r="A1341" s="13"/>
      <c r="B1341" s="68" t="str">
        <f t="shared" si="248"/>
        <v/>
      </c>
      <c r="C1341" s="69" t="str">
        <f t="shared" si="254"/>
        <v/>
      </c>
      <c r="D1341" s="70" t="str">
        <f t="shared" si="249"/>
        <v/>
      </c>
      <c r="E1341" s="70" t="str">
        <f t="shared" si="250"/>
        <v/>
      </c>
      <c r="F1341" s="70" t="str">
        <f t="shared" si="250"/>
        <v/>
      </c>
      <c r="G1341" s="70" t="str">
        <f t="shared" si="251"/>
        <v/>
      </c>
      <c r="H1341" s="70" t="str">
        <f>IF(M1341=0,"",1+COUNTIF(会員コール!$A$1:$A$198,M1341))</f>
        <v/>
      </c>
      <c r="I1341" s="71"/>
      <c r="J1341" s="71" t="str">
        <f t="shared" si="252"/>
        <v/>
      </c>
      <c r="K1341" s="14"/>
      <c r="L1341" s="15"/>
      <c r="M1341">
        <f t="shared" si="253"/>
        <v>0</v>
      </c>
      <c r="N1341"/>
      <c r="O1341" s="1"/>
      <c r="P1341" s="2"/>
    </row>
    <row r="1342" spans="1:16">
      <c r="A1342" s="13"/>
      <c r="B1342" s="72" t="str">
        <f t="shared" si="248"/>
        <v/>
      </c>
      <c r="C1342" s="69" t="str">
        <f t="shared" si="254"/>
        <v/>
      </c>
      <c r="D1342" s="73" t="str">
        <f t="shared" si="249"/>
        <v/>
      </c>
      <c r="E1342" s="73" t="str">
        <f t="shared" si="250"/>
        <v/>
      </c>
      <c r="F1342" s="73" t="str">
        <f t="shared" si="250"/>
        <v/>
      </c>
      <c r="G1342" s="73" t="str">
        <f t="shared" si="251"/>
        <v/>
      </c>
      <c r="H1342" s="73" t="str">
        <f>IF(M1342=0,"",1+COUNTIF(会員コール!$A$1:$A$198,M1342))</f>
        <v/>
      </c>
      <c r="I1342" s="74"/>
      <c r="J1342" s="74" t="str">
        <f t="shared" si="252"/>
        <v/>
      </c>
      <c r="K1342" s="14"/>
      <c r="L1342" s="15"/>
      <c r="M1342">
        <f t="shared" si="253"/>
        <v>0</v>
      </c>
      <c r="N1342"/>
      <c r="O1342" s="1"/>
      <c r="P1342" s="2"/>
    </row>
    <row r="1343" spans="1:16">
      <c r="A1343" s="13"/>
      <c r="B1343" s="68" t="str">
        <f t="shared" si="248"/>
        <v/>
      </c>
      <c r="C1343" s="69" t="str">
        <f t="shared" si="254"/>
        <v/>
      </c>
      <c r="D1343" s="70" t="str">
        <f t="shared" si="249"/>
        <v/>
      </c>
      <c r="E1343" s="70" t="str">
        <f t="shared" si="250"/>
        <v/>
      </c>
      <c r="F1343" s="70" t="str">
        <f t="shared" si="250"/>
        <v/>
      </c>
      <c r="G1343" s="70" t="str">
        <f t="shared" si="251"/>
        <v/>
      </c>
      <c r="H1343" s="70" t="str">
        <f>IF(M1343=0,"",1+COUNTIF(会員コール!$A$1:$A$198,M1343))</f>
        <v/>
      </c>
      <c r="I1343" s="71"/>
      <c r="J1343" s="71" t="str">
        <f t="shared" si="252"/>
        <v/>
      </c>
      <c r="K1343" s="14"/>
      <c r="L1343" s="15"/>
      <c r="M1343">
        <f t="shared" si="253"/>
        <v>0</v>
      </c>
      <c r="N1343"/>
      <c r="O1343" s="1"/>
      <c r="P1343" s="2"/>
    </row>
    <row r="1344" spans="1:16">
      <c r="A1344" s="13">
        <v>20</v>
      </c>
      <c r="B1344" s="68" t="str">
        <f t="shared" si="248"/>
        <v/>
      </c>
      <c r="C1344" s="69" t="str">
        <f t="shared" si="254"/>
        <v/>
      </c>
      <c r="D1344" s="70" t="str">
        <f t="shared" si="249"/>
        <v/>
      </c>
      <c r="E1344" s="70" t="str">
        <f t="shared" si="250"/>
        <v/>
      </c>
      <c r="F1344" s="70" t="str">
        <f t="shared" si="250"/>
        <v/>
      </c>
      <c r="G1344" s="70" t="str">
        <f t="shared" si="251"/>
        <v/>
      </c>
      <c r="H1344" s="70" t="str">
        <f>IF(M1344=0,"",1+COUNTIF(会員コール!$A$1:$A$198,M1344))</f>
        <v/>
      </c>
      <c r="I1344" s="71"/>
      <c r="J1344" s="71" t="str">
        <f t="shared" si="252"/>
        <v/>
      </c>
      <c r="K1344" s="14"/>
      <c r="L1344" s="15"/>
      <c r="M1344">
        <f t="shared" si="253"/>
        <v>0</v>
      </c>
      <c r="N1344"/>
      <c r="O1344" s="1"/>
      <c r="P1344" s="2"/>
    </row>
    <row r="1345" spans="1:16">
      <c r="A1345" s="13"/>
      <c r="B1345" s="68" t="str">
        <f t="shared" si="248"/>
        <v/>
      </c>
      <c r="C1345" s="69" t="str">
        <f t="shared" si="254"/>
        <v/>
      </c>
      <c r="D1345" s="70" t="str">
        <f t="shared" si="249"/>
        <v/>
      </c>
      <c r="E1345" s="70" t="str">
        <f t="shared" si="250"/>
        <v/>
      </c>
      <c r="F1345" s="70" t="str">
        <f t="shared" si="250"/>
        <v/>
      </c>
      <c r="G1345" s="70" t="str">
        <f t="shared" si="251"/>
        <v/>
      </c>
      <c r="H1345" s="70" t="str">
        <f>IF(M1345=0,"",1+COUNTIF(会員コール!$A$1:$A$198,M1345))</f>
        <v/>
      </c>
      <c r="I1345" s="71"/>
      <c r="J1345" s="71" t="str">
        <f t="shared" si="252"/>
        <v/>
      </c>
      <c r="K1345" s="14"/>
      <c r="L1345" s="15"/>
      <c r="M1345">
        <f t="shared" si="253"/>
        <v>0</v>
      </c>
      <c r="N1345"/>
      <c r="O1345" s="1"/>
      <c r="P1345" s="2"/>
    </row>
    <row r="1346" spans="1:16">
      <c r="A1346" s="13"/>
      <c r="B1346" s="68" t="str">
        <f t="shared" si="248"/>
        <v/>
      </c>
      <c r="C1346" s="69" t="str">
        <f t="shared" si="254"/>
        <v/>
      </c>
      <c r="D1346" s="70" t="str">
        <f t="shared" si="249"/>
        <v/>
      </c>
      <c r="E1346" s="70" t="str">
        <f t="shared" si="250"/>
        <v/>
      </c>
      <c r="F1346" s="70" t="str">
        <f t="shared" si="250"/>
        <v/>
      </c>
      <c r="G1346" s="70" t="str">
        <f t="shared" si="251"/>
        <v/>
      </c>
      <c r="H1346" s="70" t="str">
        <f>IF(M1346=0,"",1+COUNTIF(会員コール!$A$1:$A$198,M1346))</f>
        <v/>
      </c>
      <c r="I1346" s="71"/>
      <c r="J1346" s="71" t="str">
        <f t="shared" si="252"/>
        <v/>
      </c>
      <c r="K1346" s="14"/>
      <c r="L1346" s="15"/>
      <c r="M1346">
        <f t="shared" si="253"/>
        <v>0</v>
      </c>
      <c r="N1346"/>
      <c r="O1346" s="1"/>
      <c r="P1346" s="2"/>
    </row>
    <row r="1347" spans="1:16">
      <c r="A1347" s="13"/>
      <c r="B1347" s="68" t="str">
        <f t="shared" si="248"/>
        <v/>
      </c>
      <c r="C1347" s="69" t="str">
        <f t="shared" si="254"/>
        <v/>
      </c>
      <c r="D1347" s="70" t="str">
        <f t="shared" si="249"/>
        <v/>
      </c>
      <c r="E1347" s="70" t="str">
        <f t="shared" si="250"/>
        <v/>
      </c>
      <c r="F1347" s="70" t="str">
        <f t="shared" si="250"/>
        <v/>
      </c>
      <c r="G1347" s="70" t="str">
        <f t="shared" si="251"/>
        <v/>
      </c>
      <c r="H1347" s="70" t="str">
        <f>IF(M1347=0,"",1+COUNTIF(会員コール!$A$1:$A$198,M1347))</f>
        <v/>
      </c>
      <c r="I1347" s="71"/>
      <c r="J1347" s="71" t="str">
        <f t="shared" si="252"/>
        <v/>
      </c>
      <c r="K1347" s="14"/>
      <c r="L1347" s="15"/>
      <c r="M1347">
        <f t="shared" si="253"/>
        <v>0</v>
      </c>
      <c r="N1347"/>
      <c r="O1347" s="1"/>
      <c r="P1347" s="2"/>
    </row>
    <row r="1348" spans="1:16">
      <c r="A1348" s="13"/>
      <c r="B1348" s="68" t="str">
        <f t="shared" si="248"/>
        <v/>
      </c>
      <c r="C1348" s="69" t="str">
        <f t="shared" si="254"/>
        <v/>
      </c>
      <c r="D1348" s="70" t="str">
        <f t="shared" si="249"/>
        <v/>
      </c>
      <c r="E1348" s="70" t="str">
        <f t="shared" si="250"/>
        <v/>
      </c>
      <c r="F1348" s="70" t="str">
        <f t="shared" si="250"/>
        <v/>
      </c>
      <c r="G1348" s="70" t="str">
        <f t="shared" si="251"/>
        <v/>
      </c>
      <c r="H1348" s="70" t="str">
        <f>IF(M1348=0,"",1+COUNTIF(会員コール!$A$1:$A$198,M1348))</f>
        <v/>
      </c>
      <c r="I1348" s="71"/>
      <c r="J1348" s="71" t="str">
        <f t="shared" si="252"/>
        <v/>
      </c>
      <c r="K1348" s="14"/>
      <c r="L1348" s="15"/>
      <c r="M1348">
        <f t="shared" si="253"/>
        <v>0</v>
      </c>
      <c r="N1348"/>
      <c r="O1348" s="1"/>
      <c r="P1348" s="2"/>
    </row>
    <row r="1349" spans="1:16">
      <c r="A1349" s="13">
        <v>25</v>
      </c>
      <c r="B1349" s="68" t="str">
        <f t="shared" si="248"/>
        <v/>
      </c>
      <c r="C1349" s="69" t="str">
        <f t="shared" si="254"/>
        <v/>
      </c>
      <c r="D1349" s="70" t="str">
        <f t="shared" si="249"/>
        <v/>
      </c>
      <c r="E1349" s="70" t="str">
        <f t="shared" si="250"/>
        <v/>
      </c>
      <c r="F1349" s="70" t="str">
        <f t="shared" si="250"/>
        <v/>
      </c>
      <c r="G1349" s="70" t="str">
        <f t="shared" si="251"/>
        <v/>
      </c>
      <c r="H1349" s="70" t="str">
        <f>IF(M1349=0,"",1+COUNTIF(会員コール!$A$1:$A$198,M1349))</f>
        <v/>
      </c>
      <c r="I1349" s="71"/>
      <c r="J1349" s="71" t="str">
        <f t="shared" si="252"/>
        <v/>
      </c>
      <c r="K1349" s="14"/>
      <c r="L1349" s="15"/>
      <c r="M1349">
        <f t="shared" si="253"/>
        <v>0</v>
      </c>
      <c r="N1349"/>
      <c r="O1349" s="1"/>
      <c r="P1349" s="2"/>
    </row>
    <row r="1350" spans="1:16">
      <c r="A1350" s="13"/>
      <c r="B1350" s="72" t="str">
        <f t="shared" si="248"/>
        <v/>
      </c>
      <c r="C1350" s="69" t="str">
        <f t="shared" si="254"/>
        <v/>
      </c>
      <c r="D1350" s="73" t="str">
        <f t="shared" si="249"/>
        <v/>
      </c>
      <c r="E1350" s="73" t="str">
        <f t="shared" si="250"/>
        <v/>
      </c>
      <c r="F1350" s="73" t="str">
        <f t="shared" si="250"/>
        <v/>
      </c>
      <c r="G1350" s="73" t="str">
        <f t="shared" si="251"/>
        <v/>
      </c>
      <c r="H1350" s="73" t="str">
        <f>IF(M1350=0,"",1+COUNTIF(会員コール!$A$1:$A$198,M1350))</f>
        <v/>
      </c>
      <c r="I1350" s="74"/>
      <c r="J1350" s="74" t="str">
        <f t="shared" si="252"/>
        <v/>
      </c>
      <c r="K1350" s="14"/>
      <c r="L1350" s="15"/>
      <c r="M1350">
        <f t="shared" si="253"/>
        <v>0</v>
      </c>
      <c r="N1350"/>
      <c r="O1350" s="1"/>
      <c r="P1350" s="2"/>
    </row>
    <row r="1351" spans="1:16">
      <c r="A1351" s="13"/>
      <c r="B1351" s="68" t="str">
        <f t="shared" si="248"/>
        <v/>
      </c>
      <c r="C1351" s="69" t="str">
        <f t="shared" si="254"/>
        <v/>
      </c>
      <c r="D1351" s="70" t="str">
        <f t="shared" si="249"/>
        <v/>
      </c>
      <c r="E1351" s="70" t="str">
        <f t="shared" si="250"/>
        <v/>
      </c>
      <c r="F1351" s="70" t="str">
        <f t="shared" si="250"/>
        <v/>
      </c>
      <c r="G1351" s="70" t="str">
        <f t="shared" si="251"/>
        <v/>
      </c>
      <c r="H1351" s="70" t="str">
        <f>IF(M1351=0,"",1+COUNTIF(会員コール!$A$1:$A$198,M1351))</f>
        <v/>
      </c>
      <c r="I1351" s="71"/>
      <c r="J1351" s="71" t="str">
        <f t="shared" si="252"/>
        <v/>
      </c>
      <c r="K1351" s="14"/>
      <c r="L1351" s="15"/>
      <c r="M1351">
        <f t="shared" si="253"/>
        <v>0</v>
      </c>
      <c r="N1351"/>
      <c r="O1351" s="1"/>
      <c r="P1351" s="2"/>
    </row>
    <row r="1352" spans="1:16">
      <c r="A1352" s="13"/>
      <c r="B1352" s="72" t="str">
        <f t="shared" si="248"/>
        <v/>
      </c>
      <c r="C1352" s="69" t="str">
        <f t="shared" si="254"/>
        <v/>
      </c>
      <c r="D1352" s="73" t="str">
        <f t="shared" si="249"/>
        <v/>
      </c>
      <c r="E1352" s="73" t="str">
        <f t="shared" si="250"/>
        <v/>
      </c>
      <c r="F1352" s="73" t="str">
        <f t="shared" si="250"/>
        <v/>
      </c>
      <c r="G1352" s="73" t="str">
        <f t="shared" si="251"/>
        <v/>
      </c>
      <c r="H1352" s="73" t="str">
        <f>IF(M1352=0,"",1+COUNTIF(会員コール!$A$1:$A$198,M1352))</f>
        <v/>
      </c>
      <c r="I1352" s="74"/>
      <c r="J1352" s="74" t="str">
        <f t="shared" si="252"/>
        <v/>
      </c>
      <c r="K1352" s="14"/>
      <c r="L1352" s="15"/>
      <c r="M1352">
        <f t="shared" si="253"/>
        <v>0</v>
      </c>
      <c r="N1352"/>
      <c r="O1352" s="1"/>
      <c r="P1352" s="2"/>
    </row>
    <row r="1353" spans="1:16">
      <c r="A1353" s="13"/>
      <c r="B1353" s="68" t="str">
        <f t="shared" si="248"/>
        <v/>
      </c>
      <c r="C1353" s="69" t="str">
        <f t="shared" si="254"/>
        <v/>
      </c>
      <c r="D1353" s="70" t="str">
        <f t="shared" si="249"/>
        <v/>
      </c>
      <c r="E1353" s="70" t="str">
        <f t="shared" si="250"/>
        <v/>
      </c>
      <c r="F1353" s="70" t="str">
        <f t="shared" si="250"/>
        <v/>
      </c>
      <c r="G1353" s="70" t="str">
        <f t="shared" si="251"/>
        <v/>
      </c>
      <c r="H1353" s="70" t="str">
        <f>IF(M1353=0,"",1+COUNTIF(会員コール!$A$1:$A$198,M1353))</f>
        <v/>
      </c>
      <c r="I1353" s="71"/>
      <c r="J1353" s="71" t="str">
        <f t="shared" si="252"/>
        <v/>
      </c>
      <c r="K1353" s="14"/>
      <c r="L1353" s="15"/>
      <c r="M1353">
        <f t="shared" si="253"/>
        <v>0</v>
      </c>
      <c r="N1353"/>
      <c r="O1353" s="1"/>
      <c r="P1353" s="2"/>
    </row>
    <row r="1354" spans="1:16">
      <c r="A1354" s="13">
        <v>30</v>
      </c>
      <c r="B1354" s="72" t="str">
        <f t="shared" si="248"/>
        <v/>
      </c>
      <c r="C1354" s="69" t="str">
        <f t="shared" si="254"/>
        <v/>
      </c>
      <c r="D1354" s="73" t="str">
        <f t="shared" si="249"/>
        <v/>
      </c>
      <c r="E1354" s="73" t="str">
        <f t="shared" si="250"/>
        <v/>
      </c>
      <c r="F1354" s="73" t="str">
        <f t="shared" si="250"/>
        <v/>
      </c>
      <c r="G1354" s="73" t="str">
        <f t="shared" si="251"/>
        <v/>
      </c>
      <c r="H1354" s="73" t="str">
        <f>IF(M1354=0,"",1+COUNTIF(会員コール!$A$1:$A$198,M1354))</f>
        <v/>
      </c>
      <c r="I1354" s="74"/>
      <c r="J1354" s="74" t="str">
        <f t="shared" si="252"/>
        <v/>
      </c>
      <c r="K1354" s="14"/>
      <c r="L1354" s="15"/>
      <c r="M1354">
        <f t="shared" si="253"/>
        <v>0</v>
      </c>
      <c r="N1354"/>
      <c r="O1354" s="1"/>
      <c r="P1354" s="2"/>
    </row>
    <row r="1355" spans="1:16">
      <c r="A1355" s="13"/>
      <c r="B1355" s="68" t="str">
        <f t="shared" si="248"/>
        <v/>
      </c>
      <c r="C1355" s="69" t="str">
        <f t="shared" si="254"/>
        <v/>
      </c>
      <c r="D1355" s="70" t="str">
        <f t="shared" si="249"/>
        <v/>
      </c>
      <c r="E1355" s="70" t="str">
        <f t="shared" si="250"/>
        <v/>
      </c>
      <c r="F1355" s="70" t="str">
        <f t="shared" si="250"/>
        <v/>
      </c>
      <c r="G1355" s="70" t="str">
        <f t="shared" si="251"/>
        <v/>
      </c>
      <c r="H1355" s="70" t="str">
        <f>IF(M1355=0,"",1+COUNTIF(会員コール!$A$1:$A$198,M1355))</f>
        <v/>
      </c>
      <c r="I1355" s="71"/>
      <c r="J1355" s="71" t="str">
        <f t="shared" si="252"/>
        <v/>
      </c>
      <c r="K1355" s="14"/>
      <c r="L1355" s="15"/>
      <c r="M1355">
        <f t="shared" si="253"/>
        <v>0</v>
      </c>
      <c r="N1355"/>
      <c r="O1355" s="1"/>
      <c r="P1355" s="2"/>
    </row>
    <row r="1356" spans="1:16">
      <c r="A1356" s="13"/>
      <c r="B1356" s="72" t="str">
        <f t="shared" si="248"/>
        <v/>
      </c>
      <c r="C1356" s="69" t="str">
        <f t="shared" si="254"/>
        <v/>
      </c>
      <c r="D1356" s="73" t="str">
        <f t="shared" si="249"/>
        <v/>
      </c>
      <c r="E1356" s="73" t="str">
        <f t="shared" si="250"/>
        <v/>
      </c>
      <c r="F1356" s="73" t="str">
        <f t="shared" si="250"/>
        <v/>
      </c>
      <c r="G1356" s="73" t="str">
        <f t="shared" si="251"/>
        <v/>
      </c>
      <c r="H1356" s="73" t="str">
        <f>IF(M1356=0,"",1+COUNTIF(会員コール!$A$1:$A$198,M1356))</f>
        <v/>
      </c>
      <c r="I1356" s="74"/>
      <c r="J1356" s="74" t="str">
        <f t="shared" si="252"/>
        <v/>
      </c>
      <c r="K1356" s="14"/>
      <c r="L1356" s="15"/>
      <c r="M1356">
        <f t="shared" si="253"/>
        <v>0</v>
      </c>
      <c r="N1356"/>
      <c r="O1356" s="1"/>
      <c r="P1356" s="2"/>
    </row>
    <row r="1357" spans="1:16">
      <c r="A1357" s="13"/>
      <c r="B1357" s="68" t="str">
        <f t="shared" si="248"/>
        <v/>
      </c>
      <c r="C1357" s="69" t="str">
        <f t="shared" si="254"/>
        <v/>
      </c>
      <c r="D1357" s="70" t="str">
        <f t="shared" si="249"/>
        <v/>
      </c>
      <c r="E1357" s="70" t="str">
        <f t="shared" si="250"/>
        <v/>
      </c>
      <c r="F1357" s="70" t="str">
        <f t="shared" si="250"/>
        <v/>
      </c>
      <c r="G1357" s="70" t="str">
        <f t="shared" si="251"/>
        <v/>
      </c>
      <c r="H1357" s="70" t="str">
        <f>IF(M1357=0,"",1+COUNTIF(会員コール!$A$1:$A$198,M1357))</f>
        <v/>
      </c>
      <c r="I1357" s="71"/>
      <c r="J1357" s="71" t="str">
        <f t="shared" si="252"/>
        <v/>
      </c>
      <c r="K1357" s="14"/>
      <c r="L1357" s="15"/>
      <c r="M1357">
        <f t="shared" si="253"/>
        <v>0</v>
      </c>
      <c r="N1357"/>
      <c r="O1357" s="1"/>
      <c r="P1357" s="2"/>
    </row>
    <row r="1358" spans="1:16">
      <c r="A1358" s="13"/>
      <c r="B1358" s="72" t="str">
        <f t="shared" si="248"/>
        <v/>
      </c>
      <c r="C1358" s="69" t="str">
        <f t="shared" si="254"/>
        <v/>
      </c>
      <c r="D1358" s="73" t="str">
        <f t="shared" si="249"/>
        <v/>
      </c>
      <c r="E1358" s="73" t="str">
        <f t="shared" si="250"/>
        <v/>
      </c>
      <c r="F1358" s="73" t="str">
        <f t="shared" si="250"/>
        <v/>
      </c>
      <c r="G1358" s="73" t="str">
        <f t="shared" si="251"/>
        <v/>
      </c>
      <c r="H1358" s="73" t="str">
        <f>IF(M1358=0,"",1+COUNTIF(会員コール!$A$1:$A$198,M1358))</f>
        <v/>
      </c>
      <c r="I1358" s="74"/>
      <c r="J1358" s="74" t="str">
        <f t="shared" si="252"/>
        <v/>
      </c>
      <c r="K1358" s="14"/>
      <c r="L1358" s="15"/>
      <c r="M1358">
        <f t="shared" si="253"/>
        <v>0</v>
      </c>
      <c r="N1358"/>
      <c r="O1358" s="1"/>
      <c r="P1358" s="2"/>
    </row>
    <row r="1359" spans="1:16">
      <c r="A1359" s="13">
        <v>35</v>
      </c>
      <c r="B1359" s="68" t="str">
        <f t="shared" si="248"/>
        <v/>
      </c>
      <c r="C1359" s="69" t="str">
        <f t="shared" si="254"/>
        <v/>
      </c>
      <c r="D1359" s="70" t="str">
        <f t="shared" si="249"/>
        <v/>
      </c>
      <c r="E1359" s="70" t="str">
        <f t="shared" si="250"/>
        <v/>
      </c>
      <c r="F1359" s="70" t="str">
        <f t="shared" si="250"/>
        <v/>
      </c>
      <c r="G1359" s="70" t="str">
        <f t="shared" si="251"/>
        <v/>
      </c>
      <c r="H1359" s="70" t="str">
        <f>IF(M1359=0,"",1+COUNTIF(会員コール!$A$1:$A$198,M1359))</f>
        <v/>
      </c>
      <c r="I1359" s="71"/>
      <c r="J1359" s="71" t="str">
        <f t="shared" si="252"/>
        <v/>
      </c>
      <c r="K1359" s="14"/>
      <c r="L1359" s="15"/>
      <c r="M1359">
        <f t="shared" si="253"/>
        <v>0</v>
      </c>
      <c r="N1359"/>
      <c r="O1359" s="1"/>
      <c r="P1359" s="2"/>
    </row>
    <row r="1360" spans="1:16">
      <c r="A1360" s="13"/>
      <c r="B1360" s="72" t="str">
        <f t="shared" si="248"/>
        <v/>
      </c>
      <c r="C1360" s="69" t="str">
        <f t="shared" si="254"/>
        <v/>
      </c>
      <c r="D1360" s="73" t="str">
        <f t="shared" si="249"/>
        <v/>
      </c>
      <c r="E1360" s="73" t="str">
        <f t="shared" si="250"/>
        <v/>
      </c>
      <c r="F1360" s="73" t="str">
        <f t="shared" si="250"/>
        <v/>
      </c>
      <c r="G1360" s="73" t="str">
        <f t="shared" si="251"/>
        <v/>
      </c>
      <c r="H1360" s="73" t="str">
        <f>IF(M1360=0,"",1+COUNTIF(会員コール!$A$1:$A$198,M1360))</f>
        <v/>
      </c>
      <c r="I1360" s="74"/>
      <c r="J1360" s="74" t="str">
        <f t="shared" si="252"/>
        <v/>
      </c>
      <c r="K1360" s="14"/>
      <c r="L1360" s="15"/>
      <c r="M1360">
        <f t="shared" si="253"/>
        <v>0</v>
      </c>
      <c r="N1360"/>
      <c r="O1360" s="1"/>
      <c r="P1360" s="2"/>
    </row>
    <row r="1361" spans="1:20">
      <c r="A1361" s="13"/>
      <c r="B1361" s="68" t="str">
        <f t="shared" si="248"/>
        <v/>
      </c>
      <c r="C1361" s="69" t="str">
        <f t="shared" si="254"/>
        <v/>
      </c>
      <c r="D1361" s="70" t="str">
        <f t="shared" si="249"/>
        <v/>
      </c>
      <c r="E1361" s="70" t="str">
        <f t="shared" si="250"/>
        <v/>
      </c>
      <c r="F1361" s="70" t="str">
        <f t="shared" si="250"/>
        <v/>
      </c>
      <c r="G1361" s="70" t="str">
        <f t="shared" si="251"/>
        <v/>
      </c>
      <c r="H1361" s="70" t="str">
        <f>IF(M1361=0,"",1+COUNTIF(会員コール!$A$1:$A$198,M1361))</f>
        <v/>
      </c>
      <c r="I1361" s="71"/>
      <c r="J1361" s="71" t="str">
        <f t="shared" si="252"/>
        <v/>
      </c>
      <c r="K1361" s="14"/>
      <c r="L1361" s="15"/>
      <c r="M1361">
        <f t="shared" si="253"/>
        <v>0</v>
      </c>
      <c r="N1361"/>
      <c r="O1361" s="1"/>
      <c r="P1361" s="2"/>
    </row>
    <row r="1362" spans="1:20">
      <c r="A1362" s="13"/>
      <c r="B1362" s="72" t="str">
        <f t="shared" si="248"/>
        <v/>
      </c>
      <c r="C1362" s="69" t="str">
        <f t="shared" si="254"/>
        <v/>
      </c>
      <c r="D1362" s="73" t="str">
        <f t="shared" si="249"/>
        <v/>
      </c>
      <c r="E1362" s="73" t="str">
        <f t="shared" si="250"/>
        <v/>
      </c>
      <c r="F1362" s="73" t="str">
        <f t="shared" si="250"/>
        <v/>
      </c>
      <c r="G1362" s="73" t="str">
        <f t="shared" si="251"/>
        <v/>
      </c>
      <c r="H1362" s="73" t="str">
        <f>IF(M1362=0,"",1+COUNTIF(会員コール!$A$1:$A$198,M1362))</f>
        <v/>
      </c>
      <c r="I1362" s="74"/>
      <c r="J1362" s="74" t="str">
        <f t="shared" si="252"/>
        <v/>
      </c>
      <c r="K1362" s="14"/>
      <c r="L1362" s="15"/>
      <c r="M1362">
        <f t="shared" si="253"/>
        <v>0</v>
      </c>
      <c r="N1362"/>
      <c r="O1362" s="1"/>
      <c r="P1362" s="2"/>
    </row>
    <row r="1363" spans="1:20">
      <c r="A1363" s="13"/>
      <c r="B1363" s="68" t="str">
        <f t="shared" si="248"/>
        <v/>
      </c>
      <c r="C1363" s="69" t="str">
        <f t="shared" si="254"/>
        <v/>
      </c>
      <c r="D1363" s="70" t="str">
        <f t="shared" si="249"/>
        <v/>
      </c>
      <c r="E1363" s="70" t="str">
        <f t="shared" si="250"/>
        <v/>
      </c>
      <c r="F1363" s="70" t="str">
        <f t="shared" si="250"/>
        <v/>
      </c>
      <c r="G1363" s="70" t="str">
        <f t="shared" si="251"/>
        <v/>
      </c>
      <c r="H1363" s="70" t="str">
        <f>IF(M1363=0,"",1+COUNTIF(会員コール!$A$1:$A$198,M1363))</f>
        <v/>
      </c>
      <c r="I1363" s="71"/>
      <c r="J1363" s="71" t="str">
        <f t="shared" si="252"/>
        <v/>
      </c>
      <c r="K1363" s="14"/>
      <c r="L1363" s="15"/>
      <c r="M1363">
        <f t="shared" si="253"/>
        <v>0</v>
      </c>
      <c r="N1363"/>
      <c r="O1363" s="1"/>
      <c r="P1363" s="2"/>
    </row>
    <row r="1364" spans="1:20">
      <c r="A1364" s="13">
        <v>40</v>
      </c>
      <c r="B1364" s="72" t="str">
        <f t="shared" si="248"/>
        <v/>
      </c>
      <c r="C1364" s="69" t="str">
        <f t="shared" si="254"/>
        <v/>
      </c>
      <c r="D1364" s="73" t="str">
        <f t="shared" si="249"/>
        <v/>
      </c>
      <c r="E1364" s="73" t="str">
        <f t="shared" si="250"/>
        <v/>
      </c>
      <c r="F1364" s="73" t="str">
        <f t="shared" si="250"/>
        <v/>
      </c>
      <c r="G1364" s="73" t="str">
        <f t="shared" si="251"/>
        <v/>
      </c>
      <c r="H1364" s="73" t="str">
        <f>IF(M1364=0,"",1+COUNTIF(会員コール!$A$1:$A$198,M1364))</f>
        <v/>
      </c>
      <c r="I1364" s="74"/>
      <c r="J1364" s="74" t="str">
        <f t="shared" si="252"/>
        <v/>
      </c>
      <c r="K1364" s="14"/>
      <c r="L1364" s="15"/>
      <c r="M1364">
        <f t="shared" si="253"/>
        <v>0</v>
      </c>
      <c r="N1364"/>
      <c r="O1364" s="1"/>
      <c r="P1364" s="2"/>
    </row>
    <row r="1365" spans="1:20">
      <c r="A1365" s="13"/>
      <c r="B1365" s="68" t="str">
        <f t="shared" si="248"/>
        <v/>
      </c>
      <c r="C1365" s="69" t="str">
        <f t="shared" si="254"/>
        <v/>
      </c>
      <c r="D1365" s="70" t="str">
        <f t="shared" si="249"/>
        <v/>
      </c>
      <c r="E1365" s="70" t="str">
        <f t="shared" si="250"/>
        <v/>
      </c>
      <c r="F1365" s="70" t="str">
        <f t="shared" si="250"/>
        <v/>
      </c>
      <c r="G1365" s="70" t="str">
        <f t="shared" si="251"/>
        <v/>
      </c>
      <c r="H1365" s="70" t="str">
        <f>IF(M1365=0,"",1+COUNTIF(会員コール!$A$1:$A$198,M1365))</f>
        <v/>
      </c>
      <c r="I1365" s="71"/>
      <c r="J1365" s="71" t="str">
        <f t="shared" si="252"/>
        <v/>
      </c>
      <c r="K1365" s="14"/>
      <c r="L1365" s="15"/>
      <c r="M1365">
        <f t="shared" si="253"/>
        <v>0</v>
      </c>
      <c r="N1365"/>
      <c r="O1365" s="1"/>
      <c r="P1365" s="2"/>
    </row>
    <row r="1366" spans="1:20">
      <c r="A1366" s="13"/>
      <c r="B1366" s="68" t="str">
        <f t="shared" si="248"/>
        <v/>
      </c>
      <c r="C1366" s="69" t="str">
        <f t="shared" si="254"/>
        <v/>
      </c>
      <c r="D1366" s="70" t="str">
        <f t="shared" si="249"/>
        <v/>
      </c>
      <c r="E1366" s="70" t="str">
        <f t="shared" si="250"/>
        <v/>
      </c>
      <c r="F1366" s="70" t="str">
        <f t="shared" si="250"/>
        <v/>
      </c>
      <c r="G1366" s="70" t="str">
        <f t="shared" si="251"/>
        <v/>
      </c>
      <c r="H1366" s="70" t="str">
        <f>IF(M1366=0,"",1+COUNTIF(会員コール!$A$1:$A$198,M1366))</f>
        <v/>
      </c>
      <c r="I1366" s="71"/>
      <c r="J1366" s="71" t="str">
        <f t="shared" si="252"/>
        <v/>
      </c>
      <c r="K1366" s="14"/>
      <c r="L1366" s="15"/>
      <c r="M1366">
        <f t="shared" si="253"/>
        <v>0</v>
      </c>
      <c r="N1366"/>
      <c r="O1366" s="1"/>
      <c r="P1366" s="2"/>
    </row>
    <row r="1367" spans="1:20">
      <c r="A1367" s="13"/>
      <c r="B1367" s="72" t="str">
        <f t="shared" si="248"/>
        <v/>
      </c>
      <c r="C1367" s="69" t="str">
        <f t="shared" si="254"/>
        <v/>
      </c>
      <c r="D1367" s="73" t="str">
        <f t="shared" si="249"/>
        <v/>
      </c>
      <c r="E1367" s="73" t="str">
        <f t="shared" si="250"/>
        <v/>
      </c>
      <c r="F1367" s="73" t="str">
        <f t="shared" si="250"/>
        <v/>
      </c>
      <c r="G1367" s="73" t="str">
        <f t="shared" si="251"/>
        <v/>
      </c>
      <c r="H1367" s="73" t="str">
        <f>IF(M1367=0,"",1+COUNTIF(会員コール!$A$1:$A$198,M1367))</f>
        <v/>
      </c>
      <c r="I1367" s="74"/>
      <c r="J1367" s="74" t="str">
        <f t="shared" si="252"/>
        <v/>
      </c>
      <c r="K1367" s="14"/>
      <c r="L1367" s="15"/>
      <c r="M1367">
        <f t="shared" si="253"/>
        <v>0</v>
      </c>
      <c r="N1367"/>
      <c r="O1367" s="1"/>
      <c r="P1367" s="2"/>
    </row>
    <row r="1368" spans="1:20">
      <c r="A1368" s="13"/>
      <c r="B1368" s="68" t="str">
        <f t="shared" si="248"/>
        <v/>
      </c>
      <c r="C1368" s="69" t="str">
        <f t="shared" si="254"/>
        <v/>
      </c>
      <c r="D1368" s="70" t="str">
        <f t="shared" si="249"/>
        <v/>
      </c>
      <c r="E1368" s="70" t="str">
        <f t="shared" si="250"/>
        <v/>
      </c>
      <c r="F1368" s="70" t="str">
        <f t="shared" si="250"/>
        <v/>
      </c>
      <c r="G1368" s="70" t="str">
        <f t="shared" si="251"/>
        <v/>
      </c>
      <c r="H1368" s="70" t="str">
        <f>IF(M1368=0,"",1+COUNTIF(会員コール!$A$1:$A$198,M1368))</f>
        <v/>
      </c>
      <c r="I1368" s="71"/>
      <c r="J1368" s="71" t="str">
        <f t="shared" si="252"/>
        <v/>
      </c>
      <c r="K1368" s="14"/>
      <c r="L1368" s="15"/>
      <c r="M1368">
        <f t="shared" si="253"/>
        <v>0</v>
      </c>
      <c r="N1368"/>
      <c r="O1368" s="1"/>
      <c r="P1368" s="2"/>
    </row>
    <row r="1369" spans="1:20">
      <c r="A1369" s="13">
        <v>45</v>
      </c>
      <c r="B1369" s="72" t="str">
        <f t="shared" si="248"/>
        <v/>
      </c>
      <c r="C1369" s="69" t="str">
        <f t="shared" si="254"/>
        <v/>
      </c>
      <c r="D1369" s="73" t="str">
        <f t="shared" si="249"/>
        <v/>
      </c>
      <c r="E1369" s="73" t="str">
        <f t="shared" si="250"/>
        <v/>
      </c>
      <c r="F1369" s="73" t="str">
        <f t="shared" si="250"/>
        <v/>
      </c>
      <c r="G1369" s="73" t="str">
        <f t="shared" si="251"/>
        <v/>
      </c>
      <c r="H1369" s="73" t="str">
        <f>IF(M1369=0,"",1+COUNTIF(会員コール!$A$1:$A$198,M1369))</f>
        <v/>
      </c>
      <c r="I1369" s="74"/>
      <c r="J1369" s="74" t="str">
        <f t="shared" si="252"/>
        <v/>
      </c>
      <c r="K1369" s="14"/>
      <c r="L1369" s="15"/>
      <c r="M1369">
        <f t="shared" si="253"/>
        <v>0</v>
      </c>
      <c r="N1369"/>
      <c r="O1369" s="1"/>
      <c r="P1369" s="2"/>
    </row>
    <row r="1370" spans="1:20">
      <c r="A1370" s="13"/>
      <c r="B1370" s="68" t="str">
        <f t="shared" si="248"/>
        <v/>
      </c>
      <c r="C1370" s="69" t="str">
        <f t="shared" si="254"/>
        <v/>
      </c>
      <c r="D1370" s="70" t="str">
        <f t="shared" si="249"/>
        <v/>
      </c>
      <c r="E1370" s="70" t="str">
        <f t="shared" si="250"/>
        <v/>
      </c>
      <c r="F1370" s="70" t="str">
        <f t="shared" si="250"/>
        <v/>
      </c>
      <c r="G1370" s="70" t="str">
        <f t="shared" si="251"/>
        <v/>
      </c>
      <c r="H1370" s="70" t="str">
        <f>IF(M1370=0,"",1+COUNTIF(会員コール!$A$1:$A$198,M1370))</f>
        <v/>
      </c>
      <c r="I1370" s="71"/>
      <c r="J1370" s="71" t="str">
        <f t="shared" si="252"/>
        <v/>
      </c>
      <c r="K1370" s="14"/>
      <c r="L1370" s="15"/>
      <c r="M1370">
        <f t="shared" si="253"/>
        <v>0</v>
      </c>
      <c r="N1370"/>
      <c r="O1370" s="1"/>
      <c r="P1370" s="2"/>
    </row>
    <row r="1371" spans="1:20">
      <c r="A1371" s="13"/>
      <c r="B1371" s="72" t="str">
        <f t="shared" si="248"/>
        <v/>
      </c>
      <c r="C1371" s="69" t="str">
        <f t="shared" si="254"/>
        <v/>
      </c>
      <c r="D1371" s="73" t="str">
        <f t="shared" si="249"/>
        <v/>
      </c>
      <c r="E1371" s="73" t="str">
        <f t="shared" si="250"/>
        <v/>
      </c>
      <c r="F1371" s="73" t="str">
        <f t="shared" si="250"/>
        <v/>
      </c>
      <c r="G1371" s="73" t="str">
        <f t="shared" si="251"/>
        <v/>
      </c>
      <c r="H1371" s="73" t="str">
        <f>IF(M1371=0,"",1+COUNTIF(会員コール!$A$1:$A$198,M1371))</f>
        <v/>
      </c>
      <c r="I1371" s="74"/>
      <c r="J1371" s="74" t="str">
        <f t="shared" si="252"/>
        <v/>
      </c>
      <c r="K1371" s="14"/>
      <c r="L1371" s="15"/>
      <c r="M1371">
        <f t="shared" si="253"/>
        <v>0</v>
      </c>
      <c r="N1371"/>
      <c r="O1371" s="1"/>
      <c r="P1371" s="2"/>
    </row>
    <row r="1372" spans="1:20">
      <c r="A1372" s="13"/>
      <c r="B1372" s="68" t="str">
        <f t="shared" si="248"/>
        <v/>
      </c>
      <c r="C1372" s="69" t="str">
        <f t="shared" si="254"/>
        <v/>
      </c>
      <c r="D1372" s="70" t="str">
        <f t="shared" si="249"/>
        <v/>
      </c>
      <c r="E1372" s="70" t="str">
        <f t="shared" si="250"/>
        <v/>
      </c>
      <c r="F1372" s="70" t="str">
        <f t="shared" si="250"/>
        <v/>
      </c>
      <c r="G1372" s="70" t="str">
        <f t="shared" si="251"/>
        <v/>
      </c>
      <c r="H1372" s="70" t="str">
        <f>IF(M1372=0,"",1+COUNTIF(会員コール!$A$1:$A$198,M1372))</f>
        <v/>
      </c>
      <c r="I1372" s="71"/>
      <c r="J1372" s="71" t="str">
        <f t="shared" si="252"/>
        <v/>
      </c>
      <c r="K1372" s="14"/>
      <c r="L1372" s="15"/>
      <c r="M1372">
        <f t="shared" si="253"/>
        <v>0</v>
      </c>
      <c r="N1372"/>
      <c r="O1372" s="1"/>
      <c r="P1372" s="2"/>
    </row>
    <row r="1373" spans="1:20">
      <c r="A1373" s="13"/>
      <c r="B1373" s="68" t="str">
        <f t="shared" si="248"/>
        <v/>
      </c>
      <c r="C1373" s="69" t="str">
        <f t="shared" si="254"/>
        <v/>
      </c>
      <c r="D1373" s="70" t="str">
        <f t="shared" si="249"/>
        <v/>
      </c>
      <c r="E1373" s="70" t="str">
        <f t="shared" si="250"/>
        <v/>
      </c>
      <c r="F1373" s="70" t="str">
        <f t="shared" si="250"/>
        <v/>
      </c>
      <c r="G1373" s="70" t="str">
        <f t="shared" si="251"/>
        <v/>
      </c>
      <c r="H1373" s="70" t="str">
        <f>IF(M1373=0,"",1+COUNTIF(会員コール!$A$1:$A$198,M1373))</f>
        <v/>
      </c>
      <c r="I1373" s="71"/>
      <c r="J1373" s="71" t="str">
        <f t="shared" si="252"/>
        <v/>
      </c>
      <c r="K1373" s="14"/>
      <c r="L1373" s="15"/>
      <c r="M1373">
        <f t="shared" si="253"/>
        <v>0</v>
      </c>
      <c r="N1373"/>
      <c r="O1373" s="1"/>
      <c r="P1373" s="2"/>
    </row>
    <row r="1374" spans="1:20">
      <c r="A1374" s="13">
        <v>50</v>
      </c>
      <c r="B1374" s="75" t="str">
        <f t="shared" si="248"/>
        <v/>
      </c>
      <c r="C1374" s="76" t="str">
        <f>IF(P1374="","",LEFT(P1374,6))</f>
        <v/>
      </c>
      <c r="D1374" s="77" t="str">
        <f t="shared" si="249"/>
        <v/>
      </c>
      <c r="E1374" s="77" t="str">
        <f t="shared" si="250"/>
        <v/>
      </c>
      <c r="F1374" s="77" t="str">
        <f t="shared" si="250"/>
        <v/>
      </c>
      <c r="G1374" s="77" t="str">
        <f t="shared" si="251"/>
        <v/>
      </c>
      <c r="H1374" s="77" t="str">
        <f>IF(M1374=0,"",1+COUNTIF(会員コール!$A$1:$A$198,M1374))</f>
        <v/>
      </c>
      <c r="I1374" s="78"/>
      <c r="J1374" s="78" t="str">
        <f t="shared" si="252"/>
        <v/>
      </c>
      <c r="K1374" s="14"/>
      <c r="L1374" s="15"/>
      <c r="M1374">
        <f t="shared" si="253"/>
        <v>0</v>
      </c>
      <c r="N1374"/>
      <c r="O1374" s="1"/>
      <c r="P1374" s="2"/>
    </row>
    <row r="1375" spans="1:20">
      <c r="A1375" s="13"/>
      <c r="B1375" s="166" t="s">
        <v>7</v>
      </c>
      <c r="C1375" s="167"/>
      <c r="D1375" s="24">
        <f>50-COUNTBLANK(D1325:D1374)</f>
        <v>0</v>
      </c>
      <c r="E1375" s="20"/>
      <c r="F1375" s="21" t="s">
        <v>7</v>
      </c>
      <c r="G1375" s="19"/>
      <c r="H1375" s="25">
        <f>SUM(H1325:H1374)</f>
        <v>0</v>
      </c>
      <c r="I1375" s="22"/>
      <c r="J1375" s="22"/>
      <c r="K1375" s="14"/>
      <c r="L1375" s="15"/>
      <c r="N1375"/>
      <c r="O1375" s="1"/>
      <c r="P1375" s="2"/>
    </row>
    <row r="1376" spans="1:20" ht="14.25">
      <c r="A1376" s="8"/>
      <c r="B1376" s="168" t="s">
        <v>9</v>
      </c>
      <c r="C1376" s="168"/>
      <c r="D1376" s="168"/>
      <c r="E1376" s="62" t="s">
        <v>135</v>
      </c>
      <c r="F1376" s="50">
        <f>基本データ入力!$B$6</f>
        <v>2016</v>
      </c>
      <c r="G1376" s="169" t="str">
        <f>基本データ入力!$B$4</f>
        <v>第13回　JARL横須賀ｸﾗﾌﾞﾏﾗｿﾝｺﾝﾃｽﾄ</v>
      </c>
      <c r="H1376" s="169"/>
      <c r="I1376" s="169"/>
      <c r="J1376" s="169"/>
      <c r="K1376" s="10"/>
      <c r="L1376" s="8"/>
      <c r="M1376" s="8"/>
      <c r="N1376" s="9"/>
      <c r="O1376" s="8"/>
      <c r="P1376" s="8"/>
      <c r="Q1376" s="8"/>
      <c r="R1376" s="8"/>
      <c r="S1376" s="8"/>
      <c r="T1376" s="8"/>
    </row>
    <row r="1377" spans="1:20">
      <c r="A1377" s="8"/>
      <c r="B1377" s="170" t="s">
        <v>10</v>
      </c>
      <c r="C1377" s="170"/>
      <c r="D1377" s="47" t="str">
        <f>基本データ入力!$B$8</f>
        <v>JA1QRZ</v>
      </c>
      <c r="E1377" s="52" t="s">
        <v>136</v>
      </c>
      <c r="F1377" s="47" t="s">
        <v>288</v>
      </c>
      <c r="G1377" s="171" t="s">
        <v>137</v>
      </c>
      <c r="H1377" s="171"/>
      <c r="I1377" s="171"/>
      <c r="J1377" s="53" t="s">
        <v>406</v>
      </c>
      <c r="K1377" s="10"/>
      <c r="L1377" s="8"/>
      <c r="M1377" s="8"/>
      <c r="N1377" s="9"/>
      <c r="O1377" s="8"/>
      <c r="P1377" s="8"/>
      <c r="Q1377" s="8"/>
      <c r="R1377" s="8"/>
      <c r="S1377" s="8"/>
      <c r="T1377" s="8"/>
    </row>
    <row r="1378" spans="1:20">
      <c r="B1378" s="88" t="s">
        <v>11</v>
      </c>
      <c r="C1378" s="91" t="s">
        <v>411</v>
      </c>
      <c r="D1378" s="88" t="s">
        <v>12</v>
      </c>
      <c r="E1378" s="172" t="s">
        <v>13</v>
      </c>
      <c r="F1378" s="172"/>
      <c r="G1378" s="88" t="s">
        <v>14</v>
      </c>
      <c r="H1378" s="17" t="s">
        <v>15</v>
      </c>
      <c r="I1378" s="88" t="s">
        <v>16</v>
      </c>
      <c r="J1378" s="88" t="s">
        <v>17</v>
      </c>
      <c r="L1378" s="173" t="s">
        <v>134</v>
      </c>
      <c r="M1378" s="174"/>
      <c r="N1378" s="165" t="s">
        <v>31</v>
      </c>
      <c r="O1378" s="165"/>
      <c r="P1378" s="165"/>
      <c r="Q1378" s="165"/>
      <c r="R1378" s="165"/>
      <c r="S1378" s="165"/>
      <c r="T1378" s="165"/>
    </row>
    <row r="1379" spans="1:20">
      <c r="B1379" s="88" t="s">
        <v>8</v>
      </c>
      <c r="C1379" s="91" t="s">
        <v>412</v>
      </c>
      <c r="D1379" s="88" t="s">
        <v>0</v>
      </c>
      <c r="E1379" s="88" t="s">
        <v>1</v>
      </c>
      <c r="F1379" s="88" t="s">
        <v>2</v>
      </c>
      <c r="G1379" s="88" t="s">
        <v>3</v>
      </c>
      <c r="H1379" s="17" t="s">
        <v>4</v>
      </c>
      <c r="I1379" s="88" t="s">
        <v>5</v>
      </c>
      <c r="J1379" s="88" t="s">
        <v>6</v>
      </c>
      <c r="K1379" s="4"/>
      <c r="L1379" s="175"/>
      <c r="M1379" s="176"/>
      <c r="N1379" s="89" t="s">
        <v>33</v>
      </c>
      <c r="O1379" s="89" t="s">
        <v>34</v>
      </c>
      <c r="P1379" s="89" t="s">
        <v>35</v>
      </c>
      <c r="Q1379" s="89" t="s">
        <v>36</v>
      </c>
      <c r="R1379" s="89" t="s">
        <v>37</v>
      </c>
      <c r="S1379" s="89" t="s">
        <v>38</v>
      </c>
      <c r="T1379" s="89" t="s">
        <v>39</v>
      </c>
    </row>
    <row r="1380" spans="1:20">
      <c r="A1380" s="13">
        <v>1</v>
      </c>
      <c r="B1380" s="64" t="str">
        <f t="shared" ref="B1380:B1429" si="255">IF(O1380="","",O1380)</f>
        <v/>
      </c>
      <c r="C1380" s="65" t="str">
        <f>IF(P1380="","",LEFT(P1380,6))</f>
        <v/>
      </c>
      <c r="D1380" s="66" t="str">
        <f t="shared" ref="D1380:D1429" si="256">IF(N1380="","",N1380)</f>
        <v/>
      </c>
      <c r="E1380" s="66" t="str">
        <f t="shared" ref="E1380:F1429" si="257">IF(Q1380="","",Q1380)</f>
        <v/>
      </c>
      <c r="F1380" s="66" t="str">
        <f t="shared" si="257"/>
        <v/>
      </c>
      <c r="G1380" s="66" t="str">
        <f t="shared" ref="G1380:G1429" si="258">IF(H1380="","",IF(H1380=1,"","M"))</f>
        <v/>
      </c>
      <c r="H1380" s="66" t="str">
        <f>IF(M1380=0,"",1+COUNTIF(会員コール!$A$1:$A$198,M1380))</f>
        <v/>
      </c>
      <c r="I1380" s="67"/>
      <c r="J1380" s="67" t="str">
        <f t="shared" ref="J1380:J1429" si="259">IF(T1380="","",T1380)</f>
        <v/>
      </c>
      <c r="K1380" s="14"/>
      <c r="L1380" s="49"/>
      <c r="M1380">
        <f t="shared" ref="M1380:M1429" si="260">IF(MID(N1380,6,1)="/",LEFT(N1380,5),IF(MID(N1380,7,1)="/",LEFT(N1380,6),N1380))</f>
        <v>0</v>
      </c>
      <c r="N1380"/>
      <c r="O1380" s="1"/>
      <c r="P1380" s="2"/>
    </row>
    <row r="1381" spans="1:20">
      <c r="A1381" s="13"/>
      <c r="B1381" s="68" t="str">
        <f t="shared" si="255"/>
        <v/>
      </c>
      <c r="C1381" s="69" t="str">
        <f>IF(P1381="","",LEFT(P1381,6))</f>
        <v/>
      </c>
      <c r="D1381" s="70" t="str">
        <f t="shared" si="256"/>
        <v/>
      </c>
      <c r="E1381" s="70" t="str">
        <f t="shared" si="257"/>
        <v/>
      </c>
      <c r="F1381" s="70" t="str">
        <f t="shared" si="257"/>
        <v/>
      </c>
      <c r="G1381" s="70" t="str">
        <f t="shared" si="258"/>
        <v/>
      </c>
      <c r="H1381" s="70" t="str">
        <f>IF(M1381=0,"",1+COUNTIF(会員コール!$A$1:$A$198,M1381))</f>
        <v/>
      </c>
      <c r="I1381" s="71"/>
      <c r="J1381" s="71" t="str">
        <f t="shared" si="259"/>
        <v/>
      </c>
      <c r="K1381" s="14"/>
      <c r="L1381" s="49"/>
      <c r="M1381">
        <f t="shared" si="260"/>
        <v>0</v>
      </c>
      <c r="N1381"/>
      <c r="O1381" s="1"/>
      <c r="P1381" s="2"/>
    </row>
    <row r="1382" spans="1:20">
      <c r="A1382" s="13"/>
      <c r="B1382" s="68" t="str">
        <f t="shared" si="255"/>
        <v/>
      </c>
      <c r="C1382" s="69" t="str">
        <f t="shared" ref="C1382:C1428" si="261">IF(P1382="","",LEFT(P1382,6))</f>
        <v/>
      </c>
      <c r="D1382" s="70" t="str">
        <f t="shared" si="256"/>
        <v/>
      </c>
      <c r="E1382" s="70" t="str">
        <f t="shared" si="257"/>
        <v/>
      </c>
      <c r="F1382" s="70" t="str">
        <f t="shared" si="257"/>
        <v/>
      </c>
      <c r="G1382" s="70" t="str">
        <f t="shared" si="258"/>
        <v/>
      </c>
      <c r="H1382" s="70" t="str">
        <f>IF(M1382=0,"",1+COUNTIF(会員コール!$A$1:$A$198,M1382))</f>
        <v/>
      </c>
      <c r="I1382" s="71"/>
      <c r="J1382" s="71" t="str">
        <f t="shared" si="259"/>
        <v/>
      </c>
      <c r="K1382" s="14"/>
      <c r="L1382" s="49"/>
      <c r="M1382">
        <f t="shared" si="260"/>
        <v>0</v>
      </c>
      <c r="N1382"/>
      <c r="O1382" s="1"/>
      <c r="P1382" s="2"/>
    </row>
    <row r="1383" spans="1:20">
      <c r="A1383" s="13"/>
      <c r="B1383" s="68" t="str">
        <f t="shared" si="255"/>
        <v/>
      </c>
      <c r="C1383" s="69" t="str">
        <f t="shared" si="261"/>
        <v/>
      </c>
      <c r="D1383" s="70" t="str">
        <f t="shared" si="256"/>
        <v/>
      </c>
      <c r="E1383" s="70" t="str">
        <f t="shared" si="257"/>
        <v/>
      </c>
      <c r="F1383" s="70" t="str">
        <f t="shared" si="257"/>
        <v/>
      </c>
      <c r="G1383" s="70" t="str">
        <f t="shared" si="258"/>
        <v/>
      </c>
      <c r="H1383" s="70" t="str">
        <f>IF(M1383=0,"",1+COUNTIF(会員コール!$A$1:$A$198,M1383))</f>
        <v/>
      </c>
      <c r="I1383" s="71"/>
      <c r="J1383" s="71" t="str">
        <f t="shared" si="259"/>
        <v/>
      </c>
      <c r="K1383" s="14"/>
      <c r="L1383" s="49"/>
      <c r="M1383">
        <f t="shared" si="260"/>
        <v>0</v>
      </c>
      <c r="N1383"/>
      <c r="O1383" s="1"/>
      <c r="P1383" s="2"/>
    </row>
    <row r="1384" spans="1:20">
      <c r="A1384" s="13">
        <v>5</v>
      </c>
      <c r="B1384" s="68" t="str">
        <f t="shared" si="255"/>
        <v/>
      </c>
      <c r="C1384" s="69" t="str">
        <f t="shared" si="261"/>
        <v/>
      </c>
      <c r="D1384" s="70" t="str">
        <f t="shared" si="256"/>
        <v/>
      </c>
      <c r="E1384" s="70" t="str">
        <f t="shared" si="257"/>
        <v/>
      </c>
      <c r="F1384" s="70" t="str">
        <f t="shared" si="257"/>
        <v/>
      </c>
      <c r="G1384" s="70" t="str">
        <f t="shared" si="258"/>
        <v/>
      </c>
      <c r="H1384" s="70" t="str">
        <f>IF(M1384=0,"",1+COUNTIF(会員コール!$A$1:$A$198,M1384))</f>
        <v/>
      </c>
      <c r="I1384" s="71"/>
      <c r="J1384" s="71" t="str">
        <f t="shared" si="259"/>
        <v/>
      </c>
      <c r="K1384" s="14"/>
      <c r="L1384" s="49"/>
      <c r="M1384">
        <f t="shared" si="260"/>
        <v>0</v>
      </c>
      <c r="N1384"/>
      <c r="O1384" s="1"/>
      <c r="P1384" s="2"/>
    </row>
    <row r="1385" spans="1:20">
      <c r="A1385" s="13"/>
      <c r="B1385" s="68" t="str">
        <f t="shared" si="255"/>
        <v/>
      </c>
      <c r="C1385" s="69" t="str">
        <f t="shared" si="261"/>
        <v/>
      </c>
      <c r="D1385" s="70" t="str">
        <f t="shared" si="256"/>
        <v/>
      </c>
      <c r="E1385" s="70" t="str">
        <f t="shared" si="257"/>
        <v/>
      </c>
      <c r="F1385" s="70" t="str">
        <f t="shared" si="257"/>
        <v/>
      </c>
      <c r="G1385" s="70" t="str">
        <f t="shared" si="258"/>
        <v/>
      </c>
      <c r="H1385" s="70" t="str">
        <f>IF(M1385=0,"",1+COUNTIF(会員コール!$A$1:$A$198,M1385))</f>
        <v/>
      </c>
      <c r="I1385" s="71"/>
      <c r="J1385" s="71" t="str">
        <f t="shared" si="259"/>
        <v/>
      </c>
      <c r="K1385" s="14"/>
      <c r="L1385" s="49"/>
      <c r="M1385">
        <f t="shared" si="260"/>
        <v>0</v>
      </c>
      <c r="N1385"/>
      <c r="O1385" s="1"/>
      <c r="P1385" s="2"/>
    </row>
    <row r="1386" spans="1:20">
      <c r="A1386" s="13"/>
      <c r="B1386" s="68" t="str">
        <f t="shared" si="255"/>
        <v/>
      </c>
      <c r="C1386" s="69" t="str">
        <f t="shared" si="261"/>
        <v/>
      </c>
      <c r="D1386" s="70" t="str">
        <f t="shared" si="256"/>
        <v/>
      </c>
      <c r="E1386" s="70" t="str">
        <f t="shared" si="257"/>
        <v/>
      </c>
      <c r="F1386" s="70" t="str">
        <f t="shared" si="257"/>
        <v/>
      </c>
      <c r="G1386" s="70" t="str">
        <f t="shared" si="258"/>
        <v/>
      </c>
      <c r="H1386" s="70" t="str">
        <f>IF(M1386=0,"",1+COUNTIF(会員コール!$A$1:$A$198,M1386))</f>
        <v/>
      </c>
      <c r="I1386" s="71"/>
      <c r="J1386" s="71" t="str">
        <f t="shared" si="259"/>
        <v/>
      </c>
      <c r="K1386" s="14"/>
      <c r="L1386" s="49"/>
      <c r="M1386">
        <f t="shared" si="260"/>
        <v>0</v>
      </c>
      <c r="N1386"/>
      <c r="O1386" s="1"/>
      <c r="P1386" s="2"/>
    </row>
    <row r="1387" spans="1:20">
      <c r="A1387" s="13"/>
      <c r="B1387" s="68" t="str">
        <f t="shared" si="255"/>
        <v/>
      </c>
      <c r="C1387" s="69" t="str">
        <f t="shared" si="261"/>
        <v/>
      </c>
      <c r="D1387" s="70" t="str">
        <f t="shared" si="256"/>
        <v/>
      </c>
      <c r="E1387" s="70" t="str">
        <f t="shared" si="257"/>
        <v/>
      </c>
      <c r="F1387" s="70" t="str">
        <f t="shared" si="257"/>
        <v/>
      </c>
      <c r="G1387" s="70" t="str">
        <f t="shared" si="258"/>
        <v/>
      </c>
      <c r="H1387" s="70" t="str">
        <f>IF(M1387=0,"",1+COUNTIF(会員コール!$A$1:$A$198,M1387))</f>
        <v/>
      </c>
      <c r="I1387" s="71"/>
      <c r="J1387" s="71" t="str">
        <f t="shared" si="259"/>
        <v/>
      </c>
      <c r="K1387" s="14"/>
      <c r="L1387" s="49"/>
      <c r="M1387">
        <f t="shared" si="260"/>
        <v>0</v>
      </c>
      <c r="N1387"/>
      <c r="O1387" s="1"/>
      <c r="P1387" s="2"/>
    </row>
    <row r="1388" spans="1:20">
      <c r="A1388" s="13"/>
      <c r="B1388" s="68" t="str">
        <f t="shared" si="255"/>
        <v/>
      </c>
      <c r="C1388" s="69" t="str">
        <f t="shared" si="261"/>
        <v/>
      </c>
      <c r="D1388" s="70" t="str">
        <f t="shared" si="256"/>
        <v/>
      </c>
      <c r="E1388" s="70" t="str">
        <f t="shared" si="257"/>
        <v/>
      </c>
      <c r="F1388" s="70" t="str">
        <f t="shared" si="257"/>
        <v/>
      </c>
      <c r="G1388" s="70" t="str">
        <f t="shared" si="258"/>
        <v/>
      </c>
      <c r="H1388" s="70" t="str">
        <f>IF(M1388=0,"",1+COUNTIF(会員コール!$A$1:$A$198,M1388))</f>
        <v/>
      </c>
      <c r="I1388" s="71"/>
      <c r="J1388" s="71" t="str">
        <f t="shared" si="259"/>
        <v/>
      </c>
      <c r="K1388" s="14"/>
      <c r="L1388" s="49"/>
      <c r="M1388">
        <f t="shared" si="260"/>
        <v>0</v>
      </c>
      <c r="N1388"/>
      <c r="O1388" s="1"/>
      <c r="P1388" s="2"/>
    </row>
    <row r="1389" spans="1:20">
      <c r="A1389" s="13">
        <v>10</v>
      </c>
      <c r="B1389" s="68" t="str">
        <f t="shared" si="255"/>
        <v/>
      </c>
      <c r="C1389" s="69" t="str">
        <f t="shared" si="261"/>
        <v/>
      </c>
      <c r="D1389" s="70" t="str">
        <f t="shared" si="256"/>
        <v/>
      </c>
      <c r="E1389" s="70" t="str">
        <f t="shared" si="257"/>
        <v/>
      </c>
      <c r="F1389" s="70" t="str">
        <f t="shared" si="257"/>
        <v/>
      </c>
      <c r="G1389" s="70" t="str">
        <f t="shared" si="258"/>
        <v/>
      </c>
      <c r="H1389" s="70" t="str">
        <f>IF(M1389=0,"",1+COUNTIF(会員コール!$A$1:$A$198,M1389))</f>
        <v/>
      </c>
      <c r="I1389" s="71"/>
      <c r="J1389" s="71" t="str">
        <f t="shared" si="259"/>
        <v/>
      </c>
      <c r="K1389" s="14"/>
      <c r="L1389" s="49"/>
      <c r="M1389">
        <f t="shared" si="260"/>
        <v>0</v>
      </c>
      <c r="N1389"/>
      <c r="O1389" s="1"/>
      <c r="P1389" s="2"/>
    </row>
    <row r="1390" spans="1:20">
      <c r="A1390" s="13"/>
      <c r="B1390" s="68" t="str">
        <f t="shared" si="255"/>
        <v/>
      </c>
      <c r="C1390" s="69" t="str">
        <f t="shared" si="261"/>
        <v/>
      </c>
      <c r="D1390" s="70" t="str">
        <f t="shared" si="256"/>
        <v/>
      </c>
      <c r="E1390" s="70" t="str">
        <f t="shared" si="257"/>
        <v/>
      </c>
      <c r="F1390" s="70" t="str">
        <f t="shared" si="257"/>
        <v/>
      </c>
      <c r="G1390" s="70" t="str">
        <f t="shared" si="258"/>
        <v/>
      </c>
      <c r="H1390" s="70" t="str">
        <f>IF(M1390=0,"",1+COUNTIF(会員コール!$A$1:$A$198,M1390))</f>
        <v/>
      </c>
      <c r="I1390" s="71"/>
      <c r="J1390" s="71" t="str">
        <f t="shared" si="259"/>
        <v/>
      </c>
      <c r="K1390" s="14"/>
      <c r="L1390" s="49"/>
      <c r="M1390">
        <f t="shared" si="260"/>
        <v>0</v>
      </c>
      <c r="N1390"/>
      <c r="O1390" s="1"/>
      <c r="P1390" s="2"/>
    </row>
    <row r="1391" spans="1:20">
      <c r="A1391" s="13"/>
      <c r="B1391" s="68" t="str">
        <f t="shared" si="255"/>
        <v/>
      </c>
      <c r="C1391" s="69" t="str">
        <f t="shared" si="261"/>
        <v/>
      </c>
      <c r="D1391" s="70" t="str">
        <f t="shared" si="256"/>
        <v/>
      </c>
      <c r="E1391" s="70" t="str">
        <f t="shared" si="257"/>
        <v/>
      </c>
      <c r="F1391" s="70" t="str">
        <f t="shared" si="257"/>
        <v/>
      </c>
      <c r="G1391" s="70" t="str">
        <f t="shared" si="258"/>
        <v/>
      </c>
      <c r="H1391" s="70" t="str">
        <f>IF(M1391=0,"",1+COUNTIF(会員コール!$A$1:$A$198,M1391))</f>
        <v/>
      </c>
      <c r="I1391" s="71"/>
      <c r="J1391" s="71" t="str">
        <f t="shared" si="259"/>
        <v/>
      </c>
      <c r="K1391" s="14"/>
      <c r="L1391" s="49"/>
      <c r="M1391">
        <f t="shared" si="260"/>
        <v>0</v>
      </c>
      <c r="N1391"/>
      <c r="O1391" s="1"/>
      <c r="P1391" s="2"/>
    </row>
    <row r="1392" spans="1:20">
      <c r="A1392" s="13"/>
      <c r="B1392" s="68" t="str">
        <f t="shared" si="255"/>
        <v/>
      </c>
      <c r="C1392" s="69" t="str">
        <f t="shared" si="261"/>
        <v/>
      </c>
      <c r="D1392" s="70" t="str">
        <f t="shared" si="256"/>
        <v/>
      </c>
      <c r="E1392" s="70" t="str">
        <f t="shared" si="257"/>
        <v/>
      </c>
      <c r="F1392" s="70" t="str">
        <f t="shared" si="257"/>
        <v/>
      </c>
      <c r="G1392" s="70" t="str">
        <f t="shared" si="258"/>
        <v/>
      </c>
      <c r="H1392" s="70" t="str">
        <f>IF(M1392=0,"",1+COUNTIF(会員コール!$A$1:$A$198,M1392))</f>
        <v/>
      </c>
      <c r="I1392" s="71"/>
      <c r="J1392" s="71" t="str">
        <f t="shared" si="259"/>
        <v/>
      </c>
      <c r="K1392" s="14"/>
      <c r="L1392" s="49"/>
      <c r="M1392">
        <f t="shared" si="260"/>
        <v>0</v>
      </c>
      <c r="N1392"/>
      <c r="O1392" s="1"/>
      <c r="P1392" s="2"/>
    </row>
    <row r="1393" spans="1:16">
      <c r="A1393" s="13"/>
      <c r="B1393" s="68" t="str">
        <f t="shared" si="255"/>
        <v/>
      </c>
      <c r="C1393" s="69" t="str">
        <f t="shared" si="261"/>
        <v/>
      </c>
      <c r="D1393" s="70" t="str">
        <f t="shared" si="256"/>
        <v/>
      </c>
      <c r="E1393" s="70" t="str">
        <f t="shared" si="257"/>
        <v/>
      </c>
      <c r="F1393" s="70" t="str">
        <f t="shared" si="257"/>
        <v/>
      </c>
      <c r="G1393" s="70" t="str">
        <f t="shared" si="258"/>
        <v/>
      </c>
      <c r="H1393" s="70" t="str">
        <f>IF(M1393=0,"",1+COUNTIF(会員コール!$A$1:$A$198,M1393))</f>
        <v/>
      </c>
      <c r="I1393" s="71"/>
      <c r="J1393" s="71" t="str">
        <f t="shared" si="259"/>
        <v/>
      </c>
      <c r="K1393" s="14"/>
      <c r="L1393" s="49"/>
      <c r="M1393">
        <f t="shared" si="260"/>
        <v>0</v>
      </c>
      <c r="N1393"/>
      <c r="O1393" s="1"/>
      <c r="P1393" s="2"/>
    </row>
    <row r="1394" spans="1:16">
      <c r="A1394" s="13">
        <v>15</v>
      </c>
      <c r="B1394" s="68" t="str">
        <f t="shared" si="255"/>
        <v/>
      </c>
      <c r="C1394" s="69" t="str">
        <f t="shared" si="261"/>
        <v/>
      </c>
      <c r="D1394" s="70" t="str">
        <f t="shared" si="256"/>
        <v/>
      </c>
      <c r="E1394" s="70" t="str">
        <f t="shared" si="257"/>
        <v/>
      </c>
      <c r="F1394" s="70" t="str">
        <f t="shared" si="257"/>
        <v/>
      </c>
      <c r="G1394" s="70" t="str">
        <f t="shared" si="258"/>
        <v/>
      </c>
      <c r="H1394" s="70" t="str">
        <f>IF(M1394=0,"",1+COUNTIF(会員コール!$A$1:$A$198,M1394))</f>
        <v/>
      </c>
      <c r="I1394" s="71"/>
      <c r="J1394" s="71" t="str">
        <f t="shared" si="259"/>
        <v/>
      </c>
      <c r="K1394" s="14"/>
      <c r="L1394" s="49"/>
      <c r="M1394">
        <f t="shared" si="260"/>
        <v>0</v>
      </c>
      <c r="N1394"/>
      <c r="O1394" s="1"/>
      <c r="P1394" s="2"/>
    </row>
    <row r="1395" spans="1:16">
      <c r="A1395" s="13"/>
      <c r="B1395" s="68" t="str">
        <f t="shared" si="255"/>
        <v/>
      </c>
      <c r="C1395" s="69" t="str">
        <f t="shared" si="261"/>
        <v/>
      </c>
      <c r="D1395" s="70" t="str">
        <f t="shared" si="256"/>
        <v/>
      </c>
      <c r="E1395" s="70" t="str">
        <f t="shared" si="257"/>
        <v/>
      </c>
      <c r="F1395" s="70" t="str">
        <f t="shared" si="257"/>
        <v/>
      </c>
      <c r="G1395" s="70" t="str">
        <f t="shared" si="258"/>
        <v/>
      </c>
      <c r="H1395" s="70" t="str">
        <f>IF(M1395=0,"",1+COUNTIF(会員コール!$A$1:$A$198,M1395))</f>
        <v/>
      </c>
      <c r="I1395" s="71"/>
      <c r="J1395" s="71" t="str">
        <f t="shared" si="259"/>
        <v/>
      </c>
      <c r="K1395" s="14"/>
      <c r="L1395" s="49"/>
      <c r="M1395">
        <f t="shared" si="260"/>
        <v>0</v>
      </c>
      <c r="N1395"/>
      <c r="O1395" s="1"/>
      <c r="P1395" s="2"/>
    </row>
    <row r="1396" spans="1:16">
      <c r="A1396" s="13"/>
      <c r="B1396" s="68" t="str">
        <f t="shared" si="255"/>
        <v/>
      </c>
      <c r="C1396" s="69" t="str">
        <f t="shared" si="261"/>
        <v/>
      </c>
      <c r="D1396" s="70" t="str">
        <f t="shared" si="256"/>
        <v/>
      </c>
      <c r="E1396" s="70" t="str">
        <f t="shared" si="257"/>
        <v/>
      </c>
      <c r="F1396" s="70" t="str">
        <f t="shared" si="257"/>
        <v/>
      </c>
      <c r="G1396" s="70" t="str">
        <f t="shared" si="258"/>
        <v/>
      </c>
      <c r="H1396" s="70" t="str">
        <f>IF(M1396=0,"",1+COUNTIF(会員コール!$A$1:$A$198,M1396))</f>
        <v/>
      </c>
      <c r="I1396" s="71"/>
      <c r="J1396" s="71" t="str">
        <f t="shared" si="259"/>
        <v/>
      </c>
      <c r="K1396" s="14"/>
      <c r="L1396" s="15"/>
      <c r="M1396">
        <f t="shared" si="260"/>
        <v>0</v>
      </c>
      <c r="N1396"/>
      <c r="O1396" s="1"/>
      <c r="P1396" s="2"/>
    </row>
    <row r="1397" spans="1:16">
      <c r="A1397" s="13"/>
      <c r="B1397" s="72" t="str">
        <f t="shared" si="255"/>
        <v/>
      </c>
      <c r="C1397" s="69" t="str">
        <f t="shared" si="261"/>
        <v/>
      </c>
      <c r="D1397" s="73" t="str">
        <f t="shared" si="256"/>
        <v/>
      </c>
      <c r="E1397" s="73" t="str">
        <f t="shared" si="257"/>
        <v/>
      </c>
      <c r="F1397" s="73" t="str">
        <f t="shared" si="257"/>
        <v/>
      </c>
      <c r="G1397" s="73" t="str">
        <f t="shared" si="258"/>
        <v/>
      </c>
      <c r="H1397" s="73" t="str">
        <f>IF(M1397=0,"",1+COUNTIF(会員コール!$A$1:$A$198,M1397))</f>
        <v/>
      </c>
      <c r="I1397" s="74"/>
      <c r="J1397" s="74" t="str">
        <f t="shared" si="259"/>
        <v/>
      </c>
      <c r="K1397" s="14"/>
      <c r="L1397" s="15"/>
      <c r="M1397">
        <f t="shared" si="260"/>
        <v>0</v>
      </c>
      <c r="N1397"/>
      <c r="O1397" s="1"/>
      <c r="P1397" s="2"/>
    </row>
    <row r="1398" spans="1:16">
      <c r="A1398" s="13"/>
      <c r="B1398" s="68" t="str">
        <f t="shared" si="255"/>
        <v/>
      </c>
      <c r="C1398" s="69" t="str">
        <f t="shared" si="261"/>
        <v/>
      </c>
      <c r="D1398" s="70" t="str">
        <f t="shared" si="256"/>
        <v/>
      </c>
      <c r="E1398" s="70" t="str">
        <f t="shared" si="257"/>
        <v/>
      </c>
      <c r="F1398" s="70" t="str">
        <f t="shared" si="257"/>
        <v/>
      </c>
      <c r="G1398" s="70" t="str">
        <f t="shared" si="258"/>
        <v/>
      </c>
      <c r="H1398" s="70" t="str">
        <f>IF(M1398=0,"",1+COUNTIF(会員コール!$A$1:$A$198,M1398))</f>
        <v/>
      </c>
      <c r="I1398" s="71"/>
      <c r="J1398" s="71" t="str">
        <f t="shared" si="259"/>
        <v/>
      </c>
      <c r="K1398" s="14"/>
      <c r="L1398" s="15"/>
      <c r="M1398">
        <f t="shared" si="260"/>
        <v>0</v>
      </c>
      <c r="N1398"/>
      <c r="O1398" s="1"/>
      <c r="P1398" s="2"/>
    </row>
    <row r="1399" spans="1:16">
      <c r="A1399" s="13">
        <v>20</v>
      </c>
      <c r="B1399" s="68" t="str">
        <f t="shared" si="255"/>
        <v/>
      </c>
      <c r="C1399" s="69" t="str">
        <f t="shared" si="261"/>
        <v/>
      </c>
      <c r="D1399" s="70" t="str">
        <f t="shared" si="256"/>
        <v/>
      </c>
      <c r="E1399" s="70" t="str">
        <f t="shared" si="257"/>
        <v/>
      </c>
      <c r="F1399" s="70" t="str">
        <f t="shared" si="257"/>
        <v/>
      </c>
      <c r="G1399" s="70" t="str">
        <f t="shared" si="258"/>
        <v/>
      </c>
      <c r="H1399" s="70" t="str">
        <f>IF(M1399=0,"",1+COUNTIF(会員コール!$A$1:$A$198,M1399))</f>
        <v/>
      </c>
      <c r="I1399" s="71"/>
      <c r="J1399" s="71" t="str">
        <f t="shared" si="259"/>
        <v/>
      </c>
      <c r="K1399" s="14"/>
      <c r="L1399" s="15"/>
      <c r="M1399">
        <f t="shared" si="260"/>
        <v>0</v>
      </c>
      <c r="N1399"/>
      <c r="O1399" s="1"/>
      <c r="P1399" s="2"/>
    </row>
    <row r="1400" spans="1:16">
      <c r="A1400" s="13"/>
      <c r="B1400" s="68" t="str">
        <f t="shared" si="255"/>
        <v/>
      </c>
      <c r="C1400" s="69" t="str">
        <f t="shared" si="261"/>
        <v/>
      </c>
      <c r="D1400" s="70" t="str">
        <f t="shared" si="256"/>
        <v/>
      </c>
      <c r="E1400" s="70" t="str">
        <f t="shared" si="257"/>
        <v/>
      </c>
      <c r="F1400" s="70" t="str">
        <f t="shared" si="257"/>
        <v/>
      </c>
      <c r="G1400" s="70" t="str">
        <f t="shared" si="258"/>
        <v/>
      </c>
      <c r="H1400" s="70" t="str">
        <f>IF(M1400=0,"",1+COUNTIF(会員コール!$A$1:$A$198,M1400))</f>
        <v/>
      </c>
      <c r="I1400" s="71"/>
      <c r="J1400" s="71" t="str">
        <f t="shared" si="259"/>
        <v/>
      </c>
      <c r="K1400" s="14"/>
      <c r="L1400" s="15"/>
      <c r="M1400">
        <f t="shared" si="260"/>
        <v>0</v>
      </c>
      <c r="N1400"/>
      <c r="O1400" s="1"/>
      <c r="P1400" s="2"/>
    </row>
    <row r="1401" spans="1:16">
      <c r="A1401" s="13"/>
      <c r="B1401" s="68" t="str">
        <f t="shared" si="255"/>
        <v/>
      </c>
      <c r="C1401" s="69" t="str">
        <f t="shared" si="261"/>
        <v/>
      </c>
      <c r="D1401" s="70" t="str">
        <f t="shared" si="256"/>
        <v/>
      </c>
      <c r="E1401" s="70" t="str">
        <f t="shared" si="257"/>
        <v/>
      </c>
      <c r="F1401" s="70" t="str">
        <f t="shared" si="257"/>
        <v/>
      </c>
      <c r="G1401" s="70" t="str">
        <f t="shared" si="258"/>
        <v/>
      </c>
      <c r="H1401" s="70" t="str">
        <f>IF(M1401=0,"",1+COUNTIF(会員コール!$A$1:$A$198,M1401))</f>
        <v/>
      </c>
      <c r="I1401" s="71"/>
      <c r="J1401" s="71" t="str">
        <f t="shared" si="259"/>
        <v/>
      </c>
      <c r="K1401" s="14"/>
      <c r="L1401" s="15"/>
      <c r="M1401">
        <f t="shared" si="260"/>
        <v>0</v>
      </c>
      <c r="N1401"/>
      <c r="O1401" s="1"/>
      <c r="P1401" s="2"/>
    </row>
    <row r="1402" spans="1:16">
      <c r="A1402" s="13"/>
      <c r="B1402" s="68" t="str">
        <f t="shared" si="255"/>
        <v/>
      </c>
      <c r="C1402" s="69" t="str">
        <f t="shared" si="261"/>
        <v/>
      </c>
      <c r="D1402" s="70" t="str">
        <f t="shared" si="256"/>
        <v/>
      </c>
      <c r="E1402" s="70" t="str">
        <f t="shared" si="257"/>
        <v/>
      </c>
      <c r="F1402" s="70" t="str">
        <f t="shared" si="257"/>
        <v/>
      </c>
      <c r="G1402" s="70" t="str">
        <f t="shared" si="258"/>
        <v/>
      </c>
      <c r="H1402" s="70" t="str">
        <f>IF(M1402=0,"",1+COUNTIF(会員コール!$A$1:$A$198,M1402))</f>
        <v/>
      </c>
      <c r="I1402" s="71"/>
      <c r="J1402" s="71" t="str">
        <f t="shared" si="259"/>
        <v/>
      </c>
      <c r="K1402" s="14"/>
      <c r="L1402" s="15"/>
      <c r="M1402">
        <f t="shared" si="260"/>
        <v>0</v>
      </c>
      <c r="N1402"/>
      <c r="O1402" s="1"/>
      <c r="P1402" s="2"/>
    </row>
    <row r="1403" spans="1:16">
      <c r="A1403" s="13"/>
      <c r="B1403" s="68" t="str">
        <f t="shared" si="255"/>
        <v/>
      </c>
      <c r="C1403" s="69" t="str">
        <f t="shared" si="261"/>
        <v/>
      </c>
      <c r="D1403" s="70" t="str">
        <f t="shared" si="256"/>
        <v/>
      </c>
      <c r="E1403" s="70" t="str">
        <f t="shared" si="257"/>
        <v/>
      </c>
      <c r="F1403" s="70" t="str">
        <f t="shared" si="257"/>
        <v/>
      </c>
      <c r="G1403" s="70" t="str">
        <f t="shared" si="258"/>
        <v/>
      </c>
      <c r="H1403" s="70" t="str">
        <f>IF(M1403=0,"",1+COUNTIF(会員コール!$A$1:$A$198,M1403))</f>
        <v/>
      </c>
      <c r="I1403" s="71"/>
      <c r="J1403" s="71" t="str">
        <f t="shared" si="259"/>
        <v/>
      </c>
      <c r="K1403" s="14"/>
      <c r="L1403" s="15"/>
      <c r="M1403">
        <f t="shared" si="260"/>
        <v>0</v>
      </c>
      <c r="N1403"/>
      <c r="O1403" s="1"/>
      <c r="P1403" s="2"/>
    </row>
    <row r="1404" spans="1:16">
      <c r="A1404" s="13">
        <v>25</v>
      </c>
      <c r="B1404" s="68" t="str">
        <f t="shared" si="255"/>
        <v/>
      </c>
      <c r="C1404" s="69" t="str">
        <f t="shared" si="261"/>
        <v/>
      </c>
      <c r="D1404" s="70" t="str">
        <f t="shared" si="256"/>
        <v/>
      </c>
      <c r="E1404" s="70" t="str">
        <f t="shared" si="257"/>
        <v/>
      </c>
      <c r="F1404" s="70" t="str">
        <f t="shared" si="257"/>
        <v/>
      </c>
      <c r="G1404" s="70" t="str">
        <f t="shared" si="258"/>
        <v/>
      </c>
      <c r="H1404" s="70" t="str">
        <f>IF(M1404=0,"",1+COUNTIF(会員コール!$A$1:$A$198,M1404))</f>
        <v/>
      </c>
      <c r="I1404" s="71"/>
      <c r="J1404" s="71" t="str">
        <f t="shared" si="259"/>
        <v/>
      </c>
      <c r="K1404" s="14"/>
      <c r="L1404" s="15"/>
      <c r="M1404">
        <f t="shared" si="260"/>
        <v>0</v>
      </c>
      <c r="N1404"/>
      <c r="O1404" s="1"/>
      <c r="P1404" s="2"/>
    </row>
    <row r="1405" spans="1:16">
      <c r="A1405" s="13"/>
      <c r="B1405" s="72" t="str">
        <f t="shared" si="255"/>
        <v/>
      </c>
      <c r="C1405" s="69" t="str">
        <f t="shared" si="261"/>
        <v/>
      </c>
      <c r="D1405" s="73" t="str">
        <f t="shared" si="256"/>
        <v/>
      </c>
      <c r="E1405" s="73" t="str">
        <f t="shared" si="257"/>
        <v/>
      </c>
      <c r="F1405" s="73" t="str">
        <f t="shared" si="257"/>
        <v/>
      </c>
      <c r="G1405" s="73" t="str">
        <f t="shared" si="258"/>
        <v/>
      </c>
      <c r="H1405" s="73" t="str">
        <f>IF(M1405=0,"",1+COUNTIF(会員コール!$A$1:$A$198,M1405))</f>
        <v/>
      </c>
      <c r="I1405" s="74"/>
      <c r="J1405" s="74" t="str">
        <f t="shared" si="259"/>
        <v/>
      </c>
      <c r="K1405" s="14"/>
      <c r="L1405" s="15"/>
      <c r="M1405">
        <f t="shared" si="260"/>
        <v>0</v>
      </c>
      <c r="N1405"/>
      <c r="O1405" s="1"/>
      <c r="P1405" s="2"/>
    </row>
    <row r="1406" spans="1:16">
      <c r="A1406" s="13"/>
      <c r="B1406" s="68" t="str">
        <f t="shared" si="255"/>
        <v/>
      </c>
      <c r="C1406" s="69" t="str">
        <f t="shared" si="261"/>
        <v/>
      </c>
      <c r="D1406" s="70" t="str">
        <f t="shared" si="256"/>
        <v/>
      </c>
      <c r="E1406" s="70" t="str">
        <f t="shared" si="257"/>
        <v/>
      </c>
      <c r="F1406" s="70" t="str">
        <f t="shared" si="257"/>
        <v/>
      </c>
      <c r="G1406" s="70" t="str">
        <f t="shared" si="258"/>
        <v/>
      </c>
      <c r="H1406" s="70" t="str">
        <f>IF(M1406=0,"",1+COUNTIF(会員コール!$A$1:$A$198,M1406))</f>
        <v/>
      </c>
      <c r="I1406" s="71"/>
      <c r="J1406" s="71" t="str">
        <f t="shared" si="259"/>
        <v/>
      </c>
      <c r="K1406" s="14"/>
      <c r="L1406" s="15"/>
      <c r="M1406">
        <f t="shared" si="260"/>
        <v>0</v>
      </c>
      <c r="N1406"/>
      <c r="O1406" s="1"/>
      <c r="P1406" s="2"/>
    </row>
    <row r="1407" spans="1:16">
      <c r="A1407" s="13"/>
      <c r="B1407" s="72" t="str">
        <f t="shared" si="255"/>
        <v/>
      </c>
      <c r="C1407" s="69" t="str">
        <f t="shared" si="261"/>
        <v/>
      </c>
      <c r="D1407" s="73" t="str">
        <f t="shared" si="256"/>
        <v/>
      </c>
      <c r="E1407" s="73" t="str">
        <f t="shared" si="257"/>
        <v/>
      </c>
      <c r="F1407" s="73" t="str">
        <f t="shared" si="257"/>
        <v/>
      </c>
      <c r="G1407" s="73" t="str">
        <f t="shared" si="258"/>
        <v/>
      </c>
      <c r="H1407" s="73" t="str">
        <f>IF(M1407=0,"",1+COUNTIF(会員コール!$A$1:$A$198,M1407))</f>
        <v/>
      </c>
      <c r="I1407" s="74"/>
      <c r="J1407" s="74" t="str">
        <f t="shared" si="259"/>
        <v/>
      </c>
      <c r="K1407" s="14"/>
      <c r="L1407" s="15"/>
      <c r="M1407">
        <f t="shared" si="260"/>
        <v>0</v>
      </c>
      <c r="N1407"/>
      <c r="O1407" s="1"/>
      <c r="P1407" s="2"/>
    </row>
    <row r="1408" spans="1:16">
      <c r="A1408" s="13"/>
      <c r="B1408" s="68" t="str">
        <f t="shared" si="255"/>
        <v/>
      </c>
      <c r="C1408" s="69" t="str">
        <f t="shared" si="261"/>
        <v/>
      </c>
      <c r="D1408" s="70" t="str">
        <f t="shared" si="256"/>
        <v/>
      </c>
      <c r="E1408" s="70" t="str">
        <f t="shared" si="257"/>
        <v/>
      </c>
      <c r="F1408" s="70" t="str">
        <f t="shared" si="257"/>
        <v/>
      </c>
      <c r="G1408" s="70" t="str">
        <f t="shared" si="258"/>
        <v/>
      </c>
      <c r="H1408" s="70" t="str">
        <f>IF(M1408=0,"",1+COUNTIF(会員コール!$A$1:$A$198,M1408))</f>
        <v/>
      </c>
      <c r="I1408" s="71"/>
      <c r="J1408" s="71" t="str">
        <f t="shared" si="259"/>
        <v/>
      </c>
      <c r="K1408" s="14"/>
      <c r="L1408" s="15"/>
      <c r="M1408">
        <f t="shared" si="260"/>
        <v>0</v>
      </c>
      <c r="N1408"/>
      <c r="O1408" s="1"/>
      <c r="P1408" s="2"/>
    </row>
    <row r="1409" spans="1:16">
      <c r="A1409" s="13">
        <v>30</v>
      </c>
      <c r="B1409" s="72" t="str">
        <f t="shared" si="255"/>
        <v/>
      </c>
      <c r="C1409" s="69" t="str">
        <f t="shared" si="261"/>
        <v/>
      </c>
      <c r="D1409" s="73" t="str">
        <f t="shared" si="256"/>
        <v/>
      </c>
      <c r="E1409" s="73" t="str">
        <f t="shared" si="257"/>
        <v/>
      </c>
      <c r="F1409" s="73" t="str">
        <f t="shared" si="257"/>
        <v/>
      </c>
      <c r="G1409" s="73" t="str">
        <f t="shared" si="258"/>
        <v/>
      </c>
      <c r="H1409" s="73" t="str">
        <f>IF(M1409=0,"",1+COUNTIF(会員コール!$A$1:$A$198,M1409))</f>
        <v/>
      </c>
      <c r="I1409" s="74"/>
      <c r="J1409" s="74" t="str">
        <f t="shared" si="259"/>
        <v/>
      </c>
      <c r="K1409" s="14"/>
      <c r="L1409" s="15"/>
      <c r="M1409">
        <f t="shared" si="260"/>
        <v>0</v>
      </c>
      <c r="N1409"/>
      <c r="O1409" s="1"/>
      <c r="P1409" s="2"/>
    </row>
    <row r="1410" spans="1:16">
      <c r="A1410" s="13"/>
      <c r="B1410" s="68" t="str">
        <f t="shared" si="255"/>
        <v/>
      </c>
      <c r="C1410" s="69" t="str">
        <f t="shared" si="261"/>
        <v/>
      </c>
      <c r="D1410" s="70" t="str">
        <f t="shared" si="256"/>
        <v/>
      </c>
      <c r="E1410" s="70" t="str">
        <f t="shared" si="257"/>
        <v/>
      </c>
      <c r="F1410" s="70" t="str">
        <f t="shared" si="257"/>
        <v/>
      </c>
      <c r="G1410" s="70" t="str">
        <f t="shared" si="258"/>
        <v/>
      </c>
      <c r="H1410" s="70" t="str">
        <f>IF(M1410=0,"",1+COUNTIF(会員コール!$A$1:$A$198,M1410))</f>
        <v/>
      </c>
      <c r="I1410" s="71"/>
      <c r="J1410" s="71" t="str">
        <f t="shared" si="259"/>
        <v/>
      </c>
      <c r="K1410" s="14"/>
      <c r="L1410" s="15"/>
      <c r="M1410">
        <f t="shared" si="260"/>
        <v>0</v>
      </c>
      <c r="N1410"/>
      <c r="O1410" s="1"/>
      <c r="P1410" s="2"/>
    </row>
    <row r="1411" spans="1:16">
      <c r="A1411" s="13"/>
      <c r="B1411" s="72" t="str">
        <f t="shared" si="255"/>
        <v/>
      </c>
      <c r="C1411" s="69" t="str">
        <f t="shared" si="261"/>
        <v/>
      </c>
      <c r="D1411" s="73" t="str">
        <f t="shared" si="256"/>
        <v/>
      </c>
      <c r="E1411" s="73" t="str">
        <f t="shared" si="257"/>
        <v/>
      </c>
      <c r="F1411" s="73" t="str">
        <f t="shared" si="257"/>
        <v/>
      </c>
      <c r="G1411" s="73" t="str">
        <f t="shared" si="258"/>
        <v/>
      </c>
      <c r="H1411" s="73" t="str">
        <f>IF(M1411=0,"",1+COUNTIF(会員コール!$A$1:$A$198,M1411))</f>
        <v/>
      </c>
      <c r="I1411" s="74"/>
      <c r="J1411" s="74" t="str">
        <f t="shared" si="259"/>
        <v/>
      </c>
      <c r="K1411" s="14"/>
      <c r="L1411" s="15"/>
      <c r="M1411">
        <f t="shared" si="260"/>
        <v>0</v>
      </c>
      <c r="N1411"/>
      <c r="O1411" s="1"/>
      <c r="P1411" s="2"/>
    </row>
    <row r="1412" spans="1:16">
      <c r="A1412" s="13"/>
      <c r="B1412" s="68" t="str">
        <f t="shared" si="255"/>
        <v/>
      </c>
      <c r="C1412" s="69" t="str">
        <f t="shared" si="261"/>
        <v/>
      </c>
      <c r="D1412" s="70" t="str">
        <f t="shared" si="256"/>
        <v/>
      </c>
      <c r="E1412" s="70" t="str">
        <f t="shared" si="257"/>
        <v/>
      </c>
      <c r="F1412" s="70" t="str">
        <f t="shared" si="257"/>
        <v/>
      </c>
      <c r="G1412" s="70" t="str">
        <f t="shared" si="258"/>
        <v/>
      </c>
      <c r="H1412" s="70" t="str">
        <f>IF(M1412=0,"",1+COUNTIF(会員コール!$A$1:$A$198,M1412))</f>
        <v/>
      </c>
      <c r="I1412" s="71"/>
      <c r="J1412" s="71" t="str">
        <f t="shared" si="259"/>
        <v/>
      </c>
      <c r="K1412" s="14"/>
      <c r="L1412" s="15"/>
      <c r="M1412">
        <f t="shared" si="260"/>
        <v>0</v>
      </c>
      <c r="N1412"/>
      <c r="O1412" s="1"/>
      <c r="P1412" s="2"/>
    </row>
    <row r="1413" spans="1:16">
      <c r="A1413" s="13"/>
      <c r="B1413" s="72" t="str">
        <f t="shared" si="255"/>
        <v/>
      </c>
      <c r="C1413" s="69" t="str">
        <f t="shared" si="261"/>
        <v/>
      </c>
      <c r="D1413" s="73" t="str">
        <f t="shared" si="256"/>
        <v/>
      </c>
      <c r="E1413" s="73" t="str">
        <f t="shared" si="257"/>
        <v/>
      </c>
      <c r="F1413" s="73" t="str">
        <f t="shared" si="257"/>
        <v/>
      </c>
      <c r="G1413" s="73" t="str">
        <f t="shared" si="258"/>
        <v/>
      </c>
      <c r="H1413" s="73" t="str">
        <f>IF(M1413=0,"",1+COUNTIF(会員コール!$A$1:$A$198,M1413))</f>
        <v/>
      </c>
      <c r="I1413" s="74"/>
      <c r="J1413" s="74" t="str">
        <f t="shared" si="259"/>
        <v/>
      </c>
      <c r="K1413" s="14"/>
      <c r="L1413" s="15"/>
      <c r="M1413">
        <f t="shared" si="260"/>
        <v>0</v>
      </c>
      <c r="N1413"/>
      <c r="O1413" s="1"/>
      <c r="P1413" s="2"/>
    </row>
    <row r="1414" spans="1:16">
      <c r="A1414" s="13">
        <v>35</v>
      </c>
      <c r="B1414" s="68" t="str">
        <f t="shared" si="255"/>
        <v/>
      </c>
      <c r="C1414" s="69" t="str">
        <f t="shared" si="261"/>
        <v/>
      </c>
      <c r="D1414" s="70" t="str">
        <f t="shared" si="256"/>
        <v/>
      </c>
      <c r="E1414" s="70" t="str">
        <f t="shared" si="257"/>
        <v/>
      </c>
      <c r="F1414" s="70" t="str">
        <f t="shared" si="257"/>
        <v/>
      </c>
      <c r="G1414" s="70" t="str">
        <f t="shared" si="258"/>
        <v/>
      </c>
      <c r="H1414" s="70" t="str">
        <f>IF(M1414=0,"",1+COUNTIF(会員コール!$A$1:$A$198,M1414))</f>
        <v/>
      </c>
      <c r="I1414" s="71"/>
      <c r="J1414" s="71" t="str">
        <f t="shared" si="259"/>
        <v/>
      </c>
      <c r="K1414" s="14"/>
      <c r="L1414" s="15"/>
      <c r="M1414">
        <f t="shared" si="260"/>
        <v>0</v>
      </c>
      <c r="N1414"/>
      <c r="O1414" s="1"/>
      <c r="P1414" s="2"/>
    </row>
    <row r="1415" spans="1:16">
      <c r="A1415" s="13"/>
      <c r="B1415" s="72" t="str">
        <f t="shared" si="255"/>
        <v/>
      </c>
      <c r="C1415" s="69" t="str">
        <f t="shared" si="261"/>
        <v/>
      </c>
      <c r="D1415" s="73" t="str">
        <f t="shared" si="256"/>
        <v/>
      </c>
      <c r="E1415" s="73" t="str">
        <f t="shared" si="257"/>
        <v/>
      </c>
      <c r="F1415" s="73" t="str">
        <f t="shared" si="257"/>
        <v/>
      </c>
      <c r="G1415" s="73" t="str">
        <f t="shared" si="258"/>
        <v/>
      </c>
      <c r="H1415" s="73" t="str">
        <f>IF(M1415=0,"",1+COUNTIF(会員コール!$A$1:$A$198,M1415))</f>
        <v/>
      </c>
      <c r="I1415" s="74"/>
      <c r="J1415" s="74" t="str">
        <f t="shared" si="259"/>
        <v/>
      </c>
      <c r="K1415" s="14"/>
      <c r="L1415" s="15"/>
      <c r="M1415">
        <f t="shared" si="260"/>
        <v>0</v>
      </c>
      <c r="N1415"/>
      <c r="O1415" s="1"/>
      <c r="P1415" s="2"/>
    </row>
    <row r="1416" spans="1:16">
      <c r="A1416" s="13"/>
      <c r="B1416" s="68" t="str">
        <f t="shared" si="255"/>
        <v/>
      </c>
      <c r="C1416" s="69" t="str">
        <f t="shared" si="261"/>
        <v/>
      </c>
      <c r="D1416" s="70" t="str">
        <f t="shared" si="256"/>
        <v/>
      </c>
      <c r="E1416" s="70" t="str">
        <f t="shared" si="257"/>
        <v/>
      </c>
      <c r="F1416" s="70" t="str">
        <f t="shared" si="257"/>
        <v/>
      </c>
      <c r="G1416" s="70" t="str">
        <f t="shared" si="258"/>
        <v/>
      </c>
      <c r="H1416" s="70" t="str">
        <f>IF(M1416=0,"",1+COUNTIF(会員コール!$A$1:$A$198,M1416))</f>
        <v/>
      </c>
      <c r="I1416" s="71"/>
      <c r="J1416" s="71" t="str">
        <f t="shared" si="259"/>
        <v/>
      </c>
      <c r="K1416" s="14"/>
      <c r="L1416" s="15"/>
      <c r="M1416">
        <f t="shared" si="260"/>
        <v>0</v>
      </c>
      <c r="N1416"/>
      <c r="O1416" s="1"/>
      <c r="P1416" s="2"/>
    </row>
    <row r="1417" spans="1:16">
      <c r="A1417" s="13"/>
      <c r="B1417" s="72" t="str">
        <f t="shared" si="255"/>
        <v/>
      </c>
      <c r="C1417" s="69" t="str">
        <f t="shared" si="261"/>
        <v/>
      </c>
      <c r="D1417" s="73" t="str">
        <f t="shared" si="256"/>
        <v/>
      </c>
      <c r="E1417" s="73" t="str">
        <f t="shared" si="257"/>
        <v/>
      </c>
      <c r="F1417" s="73" t="str">
        <f t="shared" si="257"/>
        <v/>
      </c>
      <c r="G1417" s="73" t="str">
        <f t="shared" si="258"/>
        <v/>
      </c>
      <c r="H1417" s="73" t="str">
        <f>IF(M1417=0,"",1+COUNTIF(会員コール!$A$1:$A$198,M1417))</f>
        <v/>
      </c>
      <c r="I1417" s="74"/>
      <c r="J1417" s="74" t="str">
        <f t="shared" si="259"/>
        <v/>
      </c>
      <c r="K1417" s="14"/>
      <c r="L1417" s="15"/>
      <c r="M1417">
        <f t="shared" si="260"/>
        <v>0</v>
      </c>
      <c r="N1417"/>
      <c r="O1417" s="1"/>
      <c r="P1417" s="2"/>
    </row>
    <row r="1418" spans="1:16">
      <c r="A1418" s="13"/>
      <c r="B1418" s="68" t="str">
        <f t="shared" si="255"/>
        <v/>
      </c>
      <c r="C1418" s="69" t="str">
        <f t="shared" si="261"/>
        <v/>
      </c>
      <c r="D1418" s="70" t="str">
        <f t="shared" si="256"/>
        <v/>
      </c>
      <c r="E1418" s="70" t="str">
        <f t="shared" si="257"/>
        <v/>
      </c>
      <c r="F1418" s="70" t="str">
        <f t="shared" si="257"/>
        <v/>
      </c>
      <c r="G1418" s="70" t="str">
        <f t="shared" si="258"/>
        <v/>
      </c>
      <c r="H1418" s="70" t="str">
        <f>IF(M1418=0,"",1+COUNTIF(会員コール!$A$1:$A$198,M1418))</f>
        <v/>
      </c>
      <c r="I1418" s="71"/>
      <c r="J1418" s="71" t="str">
        <f t="shared" si="259"/>
        <v/>
      </c>
      <c r="K1418" s="14"/>
      <c r="L1418" s="15"/>
      <c r="M1418">
        <f t="shared" si="260"/>
        <v>0</v>
      </c>
      <c r="N1418"/>
      <c r="O1418" s="1"/>
      <c r="P1418" s="2"/>
    </row>
    <row r="1419" spans="1:16">
      <c r="A1419" s="13">
        <v>40</v>
      </c>
      <c r="B1419" s="72" t="str">
        <f t="shared" si="255"/>
        <v/>
      </c>
      <c r="C1419" s="69" t="str">
        <f t="shared" si="261"/>
        <v/>
      </c>
      <c r="D1419" s="73" t="str">
        <f t="shared" si="256"/>
        <v/>
      </c>
      <c r="E1419" s="73" t="str">
        <f t="shared" si="257"/>
        <v/>
      </c>
      <c r="F1419" s="73" t="str">
        <f t="shared" si="257"/>
        <v/>
      </c>
      <c r="G1419" s="73" t="str">
        <f t="shared" si="258"/>
        <v/>
      </c>
      <c r="H1419" s="73" t="str">
        <f>IF(M1419=0,"",1+COUNTIF(会員コール!$A$1:$A$198,M1419))</f>
        <v/>
      </c>
      <c r="I1419" s="74"/>
      <c r="J1419" s="74" t="str">
        <f t="shared" si="259"/>
        <v/>
      </c>
      <c r="K1419" s="14"/>
      <c r="L1419" s="15"/>
      <c r="M1419">
        <f t="shared" si="260"/>
        <v>0</v>
      </c>
      <c r="N1419"/>
      <c r="O1419" s="1"/>
      <c r="P1419" s="2"/>
    </row>
    <row r="1420" spans="1:16">
      <c r="A1420" s="13"/>
      <c r="B1420" s="68" t="str">
        <f t="shared" si="255"/>
        <v/>
      </c>
      <c r="C1420" s="69" t="str">
        <f t="shared" si="261"/>
        <v/>
      </c>
      <c r="D1420" s="70" t="str">
        <f t="shared" si="256"/>
        <v/>
      </c>
      <c r="E1420" s="70" t="str">
        <f t="shared" si="257"/>
        <v/>
      </c>
      <c r="F1420" s="70" t="str">
        <f t="shared" si="257"/>
        <v/>
      </c>
      <c r="G1420" s="70" t="str">
        <f t="shared" si="258"/>
        <v/>
      </c>
      <c r="H1420" s="70" t="str">
        <f>IF(M1420=0,"",1+COUNTIF(会員コール!$A$1:$A$198,M1420))</f>
        <v/>
      </c>
      <c r="I1420" s="71"/>
      <c r="J1420" s="71" t="str">
        <f t="shared" si="259"/>
        <v/>
      </c>
      <c r="K1420" s="14"/>
      <c r="L1420" s="15"/>
      <c r="M1420">
        <f t="shared" si="260"/>
        <v>0</v>
      </c>
      <c r="N1420"/>
      <c r="O1420" s="1"/>
      <c r="P1420" s="2"/>
    </row>
    <row r="1421" spans="1:16">
      <c r="A1421" s="13"/>
      <c r="B1421" s="68" t="str">
        <f t="shared" si="255"/>
        <v/>
      </c>
      <c r="C1421" s="69" t="str">
        <f t="shared" si="261"/>
        <v/>
      </c>
      <c r="D1421" s="70" t="str">
        <f t="shared" si="256"/>
        <v/>
      </c>
      <c r="E1421" s="70" t="str">
        <f t="shared" si="257"/>
        <v/>
      </c>
      <c r="F1421" s="70" t="str">
        <f t="shared" si="257"/>
        <v/>
      </c>
      <c r="G1421" s="70" t="str">
        <f t="shared" si="258"/>
        <v/>
      </c>
      <c r="H1421" s="70" t="str">
        <f>IF(M1421=0,"",1+COUNTIF(会員コール!$A$1:$A$198,M1421))</f>
        <v/>
      </c>
      <c r="I1421" s="71"/>
      <c r="J1421" s="71" t="str">
        <f t="shared" si="259"/>
        <v/>
      </c>
      <c r="K1421" s="14"/>
      <c r="L1421" s="15"/>
      <c r="M1421">
        <f t="shared" si="260"/>
        <v>0</v>
      </c>
      <c r="N1421"/>
      <c r="O1421" s="1"/>
      <c r="P1421" s="2"/>
    </row>
    <row r="1422" spans="1:16">
      <c r="A1422" s="13"/>
      <c r="B1422" s="72" t="str">
        <f t="shared" si="255"/>
        <v/>
      </c>
      <c r="C1422" s="69" t="str">
        <f t="shared" si="261"/>
        <v/>
      </c>
      <c r="D1422" s="73" t="str">
        <f t="shared" si="256"/>
        <v/>
      </c>
      <c r="E1422" s="73" t="str">
        <f t="shared" si="257"/>
        <v/>
      </c>
      <c r="F1422" s="73" t="str">
        <f t="shared" si="257"/>
        <v/>
      </c>
      <c r="G1422" s="73" t="str">
        <f t="shared" si="258"/>
        <v/>
      </c>
      <c r="H1422" s="73" t="str">
        <f>IF(M1422=0,"",1+COUNTIF(会員コール!$A$1:$A$198,M1422))</f>
        <v/>
      </c>
      <c r="I1422" s="74"/>
      <c r="J1422" s="74" t="str">
        <f t="shared" si="259"/>
        <v/>
      </c>
      <c r="K1422" s="14"/>
      <c r="L1422" s="15"/>
      <c r="M1422">
        <f t="shared" si="260"/>
        <v>0</v>
      </c>
      <c r="N1422"/>
      <c r="O1422" s="1"/>
      <c r="P1422" s="2"/>
    </row>
    <row r="1423" spans="1:16">
      <c r="A1423" s="13"/>
      <c r="B1423" s="68" t="str">
        <f t="shared" si="255"/>
        <v/>
      </c>
      <c r="C1423" s="69" t="str">
        <f t="shared" si="261"/>
        <v/>
      </c>
      <c r="D1423" s="70" t="str">
        <f t="shared" si="256"/>
        <v/>
      </c>
      <c r="E1423" s="70" t="str">
        <f t="shared" si="257"/>
        <v/>
      </c>
      <c r="F1423" s="70" t="str">
        <f t="shared" si="257"/>
        <v/>
      </c>
      <c r="G1423" s="70" t="str">
        <f t="shared" si="258"/>
        <v/>
      </c>
      <c r="H1423" s="70" t="str">
        <f>IF(M1423=0,"",1+COUNTIF(会員コール!$A$1:$A$198,M1423))</f>
        <v/>
      </c>
      <c r="I1423" s="71"/>
      <c r="J1423" s="71" t="str">
        <f t="shared" si="259"/>
        <v/>
      </c>
      <c r="K1423" s="14"/>
      <c r="L1423" s="15"/>
      <c r="M1423">
        <f t="shared" si="260"/>
        <v>0</v>
      </c>
      <c r="N1423"/>
      <c r="O1423" s="1"/>
      <c r="P1423" s="2"/>
    </row>
    <row r="1424" spans="1:16">
      <c r="A1424" s="13">
        <v>45</v>
      </c>
      <c r="B1424" s="72" t="str">
        <f t="shared" si="255"/>
        <v/>
      </c>
      <c r="C1424" s="69" t="str">
        <f t="shared" si="261"/>
        <v/>
      </c>
      <c r="D1424" s="73" t="str">
        <f t="shared" si="256"/>
        <v/>
      </c>
      <c r="E1424" s="73" t="str">
        <f t="shared" si="257"/>
        <v/>
      </c>
      <c r="F1424" s="73" t="str">
        <f t="shared" si="257"/>
        <v/>
      </c>
      <c r="G1424" s="73" t="str">
        <f t="shared" si="258"/>
        <v/>
      </c>
      <c r="H1424" s="73" t="str">
        <f>IF(M1424=0,"",1+COUNTIF(会員コール!$A$1:$A$198,M1424))</f>
        <v/>
      </c>
      <c r="I1424" s="74"/>
      <c r="J1424" s="74" t="str">
        <f t="shared" si="259"/>
        <v/>
      </c>
      <c r="K1424" s="14"/>
      <c r="L1424" s="15"/>
      <c r="M1424">
        <f t="shared" si="260"/>
        <v>0</v>
      </c>
      <c r="N1424"/>
      <c r="O1424" s="1"/>
      <c r="P1424" s="2"/>
    </row>
    <row r="1425" spans="1:20">
      <c r="A1425" s="13"/>
      <c r="B1425" s="68" t="str">
        <f t="shared" si="255"/>
        <v/>
      </c>
      <c r="C1425" s="69" t="str">
        <f t="shared" si="261"/>
        <v/>
      </c>
      <c r="D1425" s="70" t="str">
        <f t="shared" si="256"/>
        <v/>
      </c>
      <c r="E1425" s="70" t="str">
        <f t="shared" si="257"/>
        <v/>
      </c>
      <c r="F1425" s="70" t="str">
        <f t="shared" si="257"/>
        <v/>
      </c>
      <c r="G1425" s="70" t="str">
        <f t="shared" si="258"/>
        <v/>
      </c>
      <c r="H1425" s="70" t="str">
        <f>IF(M1425=0,"",1+COUNTIF(会員コール!$A$1:$A$198,M1425))</f>
        <v/>
      </c>
      <c r="I1425" s="71"/>
      <c r="J1425" s="71" t="str">
        <f t="shared" si="259"/>
        <v/>
      </c>
      <c r="K1425" s="14"/>
      <c r="L1425" s="15"/>
      <c r="M1425">
        <f t="shared" si="260"/>
        <v>0</v>
      </c>
      <c r="N1425"/>
      <c r="O1425" s="1"/>
      <c r="P1425" s="2"/>
    </row>
    <row r="1426" spans="1:20">
      <c r="A1426" s="13"/>
      <c r="B1426" s="72" t="str">
        <f t="shared" si="255"/>
        <v/>
      </c>
      <c r="C1426" s="69" t="str">
        <f t="shared" si="261"/>
        <v/>
      </c>
      <c r="D1426" s="73" t="str">
        <f t="shared" si="256"/>
        <v/>
      </c>
      <c r="E1426" s="73" t="str">
        <f t="shared" si="257"/>
        <v/>
      </c>
      <c r="F1426" s="73" t="str">
        <f t="shared" si="257"/>
        <v/>
      </c>
      <c r="G1426" s="73" t="str">
        <f t="shared" si="258"/>
        <v/>
      </c>
      <c r="H1426" s="73" t="str">
        <f>IF(M1426=0,"",1+COUNTIF(会員コール!$A$1:$A$198,M1426))</f>
        <v/>
      </c>
      <c r="I1426" s="74"/>
      <c r="J1426" s="74" t="str">
        <f t="shared" si="259"/>
        <v/>
      </c>
      <c r="K1426" s="14"/>
      <c r="L1426" s="15"/>
      <c r="M1426">
        <f t="shared" si="260"/>
        <v>0</v>
      </c>
      <c r="N1426"/>
      <c r="O1426" s="1"/>
      <c r="P1426" s="2"/>
    </row>
    <row r="1427" spans="1:20">
      <c r="A1427" s="13"/>
      <c r="B1427" s="68" t="str">
        <f t="shared" si="255"/>
        <v/>
      </c>
      <c r="C1427" s="69" t="str">
        <f t="shared" si="261"/>
        <v/>
      </c>
      <c r="D1427" s="70" t="str">
        <f t="shared" si="256"/>
        <v/>
      </c>
      <c r="E1427" s="70" t="str">
        <f t="shared" si="257"/>
        <v/>
      </c>
      <c r="F1427" s="70" t="str">
        <f t="shared" si="257"/>
        <v/>
      </c>
      <c r="G1427" s="70" t="str">
        <f t="shared" si="258"/>
        <v/>
      </c>
      <c r="H1427" s="70" t="str">
        <f>IF(M1427=0,"",1+COUNTIF(会員コール!$A$1:$A$198,M1427))</f>
        <v/>
      </c>
      <c r="I1427" s="71"/>
      <c r="J1427" s="71" t="str">
        <f t="shared" si="259"/>
        <v/>
      </c>
      <c r="K1427" s="14"/>
      <c r="L1427" s="15"/>
      <c r="M1427">
        <f t="shared" si="260"/>
        <v>0</v>
      </c>
      <c r="N1427"/>
      <c r="O1427" s="1"/>
      <c r="P1427" s="2"/>
    </row>
    <row r="1428" spans="1:20">
      <c r="A1428" s="13"/>
      <c r="B1428" s="68" t="str">
        <f t="shared" si="255"/>
        <v/>
      </c>
      <c r="C1428" s="69" t="str">
        <f t="shared" si="261"/>
        <v/>
      </c>
      <c r="D1428" s="70" t="str">
        <f t="shared" si="256"/>
        <v/>
      </c>
      <c r="E1428" s="70" t="str">
        <f t="shared" si="257"/>
        <v/>
      </c>
      <c r="F1428" s="70" t="str">
        <f t="shared" si="257"/>
        <v/>
      </c>
      <c r="G1428" s="70" t="str">
        <f t="shared" si="258"/>
        <v/>
      </c>
      <c r="H1428" s="70" t="str">
        <f>IF(M1428=0,"",1+COUNTIF(会員コール!$A$1:$A$198,M1428))</f>
        <v/>
      </c>
      <c r="I1428" s="71"/>
      <c r="J1428" s="71" t="str">
        <f t="shared" si="259"/>
        <v/>
      </c>
      <c r="K1428" s="14"/>
      <c r="L1428" s="15"/>
      <c r="M1428">
        <f t="shared" si="260"/>
        <v>0</v>
      </c>
      <c r="N1428"/>
      <c r="O1428" s="1"/>
      <c r="P1428" s="2"/>
    </row>
    <row r="1429" spans="1:20">
      <c r="A1429" s="13">
        <v>50</v>
      </c>
      <c r="B1429" s="75" t="str">
        <f t="shared" si="255"/>
        <v/>
      </c>
      <c r="C1429" s="76" t="str">
        <f>IF(P1429="","",LEFT(P1429,6))</f>
        <v/>
      </c>
      <c r="D1429" s="77" t="str">
        <f t="shared" si="256"/>
        <v/>
      </c>
      <c r="E1429" s="77" t="str">
        <f t="shared" si="257"/>
        <v/>
      </c>
      <c r="F1429" s="77" t="str">
        <f t="shared" si="257"/>
        <v/>
      </c>
      <c r="G1429" s="77" t="str">
        <f t="shared" si="258"/>
        <v/>
      </c>
      <c r="H1429" s="77" t="str">
        <f>IF(M1429=0,"",1+COUNTIF(会員コール!$A$1:$A$198,M1429))</f>
        <v/>
      </c>
      <c r="I1429" s="78"/>
      <c r="J1429" s="78" t="str">
        <f t="shared" si="259"/>
        <v/>
      </c>
      <c r="K1429" s="14"/>
      <c r="L1429" s="15"/>
      <c r="M1429">
        <f t="shared" si="260"/>
        <v>0</v>
      </c>
      <c r="N1429"/>
      <c r="O1429" s="1"/>
      <c r="P1429" s="2"/>
    </row>
    <row r="1430" spans="1:20">
      <c r="A1430" s="13"/>
      <c r="B1430" s="166" t="s">
        <v>7</v>
      </c>
      <c r="C1430" s="167"/>
      <c r="D1430" s="24">
        <f>50-COUNTBLANK(D1380:D1429)</f>
        <v>0</v>
      </c>
      <c r="E1430" s="20"/>
      <c r="F1430" s="21" t="s">
        <v>7</v>
      </c>
      <c r="G1430" s="19"/>
      <c r="H1430" s="25">
        <f>SUM(H1380:H1429)</f>
        <v>0</v>
      </c>
      <c r="I1430" s="22"/>
      <c r="J1430" s="22"/>
      <c r="K1430" s="14"/>
      <c r="L1430" s="15"/>
      <c r="N1430"/>
      <c r="O1430" s="1"/>
      <c r="P1430" s="2"/>
    </row>
    <row r="1431" spans="1:20" ht="14.25">
      <c r="A1431" s="8"/>
      <c r="B1431" s="168" t="s">
        <v>9</v>
      </c>
      <c r="C1431" s="168"/>
      <c r="D1431" s="168"/>
      <c r="E1431" s="62" t="s">
        <v>135</v>
      </c>
      <c r="F1431" s="50">
        <f>基本データ入力!$B$6</f>
        <v>2016</v>
      </c>
      <c r="G1431" s="169" t="str">
        <f>基本データ入力!$B$4</f>
        <v>第13回　JARL横須賀ｸﾗﾌﾞﾏﾗｿﾝｺﾝﾃｽﾄ</v>
      </c>
      <c r="H1431" s="169"/>
      <c r="I1431" s="169"/>
      <c r="J1431" s="169"/>
      <c r="K1431" s="10"/>
      <c r="L1431" s="8"/>
      <c r="M1431" s="8"/>
      <c r="N1431" s="9"/>
      <c r="O1431" s="8"/>
      <c r="P1431" s="8"/>
      <c r="Q1431" s="8"/>
      <c r="R1431" s="8"/>
      <c r="S1431" s="8"/>
      <c r="T1431" s="8"/>
    </row>
    <row r="1432" spans="1:20">
      <c r="A1432" s="8"/>
      <c r="B1432" s="170" t="s">
        <v>10</v>
      </c>
      <c r="C1432" s="170"/>
      <c r="D1432" s="47" t="str">
        <f>基本データ入力!$B$8</f>
        <v>JA1QRZ</v>
      </c>
      <c r="E1432" s="52" t="s">
        <v>136</v>
      </c>
      <c r="F1432" s="47" t="s">
        <v>288</v>
      </c>
      <c r="G1432" s="171" t="s">
        <v>137</v>
      </c>
      <c r="H1432" s="171"/>
      <c r="I1432" s="171"/>
      <c r="J1432" s="53" t="s">
        <v>407</v>
      </c>
      <c r="K1432" s="10"/>
      <c r="L1432" s="8"/>
      <c r="M1432" s="8"/>
      <c r="N1432" s="9"/>
      <c r="O1432" s="8"/>
      <c r="P1432" s="8"/>
      <c r="Q1432" s="8"/>
      <c r="R1432" s="8"/>
      <c r="S1432" s="8"/>
      <c r="T1432" s="8"/>
    </row>
    <row r="1433" spans="1:20">
      <c r="B1433" s="88" t="s">
        <v>11</v>
      </c>
      <c r="C1433" s="91" t="s">
        <v>411</v>
      </c>
      <c r="D1433" s="88" t="s">
        <v>12</v>
      </c>
      <c r="E1433" s="172" t="s">
        <v>13</v>
      </c>
      <c r="F1433" s="172"/>
      <c r="G1433" s="88" t="s">
        <v>14</v>
      </c>
      <c r="H1433" s="17" t="s">
        <v>15</v>
      </c>
      <c r="I1433" s="88" t="s">
        <v>16</v>
      </c>
      <c r="J1433" s="88" t="s">
        <v>17</v>
      </c>
      <c r="L1433" s="173" t="s">
        <v>134</v>
      </c>
      <c r="M1433" s="174"/>
      <c r="N1433" s="165" t="s">
        <v>31</v>
      </c>
      <c r="O1433" s="165"/>
      <c r="P1433" s="165"/>
      <c r="Q1433" s="165"/>
      <c r="R1433" s="165"/>
      <c r="S1433" s="165"/>
      <c r="T1433" s="165"/>
    </row>
    <row r="1434" spans="1:20">
      <c r="B1434" s="88" t="s">
        <v>8</v>
      </c>
      <c r="C1434" s="91" t="s">
        <v>412</v>
      </c>
      <c r="D1434" s="88" t="s">
        <v>0</v>
      </c>
      <c r="E1434" s="88" t="s">
        <v>1</v>
      </c>
      <c r="F1434" s="88" t="s">
        <v>2</v>
      </c>
      <c r="G1434" s="88" t="s">
        <v>3</v>
      </c>
      <c r="H1434" s="17" t="s">
        <v>4</v>
      </c>
      <c r="I1434" s="88" t="s">
        <v>5</v>
      </c>
      <c r="J1434" s="88" t="s">
        <v>6</v>
      </c>
      <c r="K1434" s="4"/>
      <c r="L1434" s="175"/>
      <c r="M1434" s="176"/>
      <c r="N1434" s="89" t="s">
        <v>33</v>
      </c>
      <c r="O1434" s="89" t="s">
        <v>34</v>
      </c>
      <c r="P1434" s="89" t="s">
        <v>35</v>
      </c>
      <c r="Q1434" s="89" t="s">
        <v>36</v>
      </c>
      <c r="R1434" s="89" t="s">
        <v>37</v>
      </c>
      <c r="S1434" s="89" t="s">
        <v>38</v>
      </c>
      <c r="T1434" s="89" t="s">
        <v>39</v>
      </c>
    </row>
    <row r="1435" spans="1:20">
      <c r="A1435" s="13">
        <v>1</v>
      </c>
      <c r="B1435" s="64" t="str">
        <f t="shared" ref="B1435:B1484" si="262">IF(O1435="","",O1435)</f>
        <v/>
      </c>
      <c r="C1435" s="65" t="str">
        <f>IF(P1435="","",LEFT(P1435,6))</f>
        <v/>
      </c>
      <c r="D1435" s="66" t="str">
        <f t="shared" ref="D1435:D1484" si="263">IF(N1435="","",N1435)</f>
        <v/>
      </c>
      <c r="E1435" s="66" t="str">
        <f t="shared" ref="E1435:F1484" si="264">IF(Q1435="","",Q1435)</f>
        <v/>
      </c>
      <c r="F1435" s="66" t="str">
        <f t="shared" si="264"/>
        <v/>
      </c>
      <c r="G1435" s="66" t="str">
        <f t="shared" ref="G1435:G1484" si="265">IF(H1435="","",IF(H1435=1,"","M"))</f>
        <v/>
      </c>
      <c r="H1435" s="66" t="str">
        <f>IF(M1435=0,"",1+COUNTIF(会員コール!$A$1:$A$198,M1435))</f>
        <v/>
      </c>
      <c r="I1435" s="67"/>
      <c r="J1435" s="67" t="str">
        <f t="shared" ref="J1435:J1484" si="266">IF(T1435="","",T1435)</f>
        <v/>
      </c>
      <c r="K1435" s="14"/>
      <c r="L1435" s="49"/>
      <c r="M1435">
        <f t="shared" ref="M1435:M1484" si="267">IF(MID(N1435,6,1)="/",LEFT(N1435,5),IF(MID(N1435,7,1)="/",LEFT(N1435,6),N1435))</f>
        <v>0</v>
      </c>
      <c r="N1435"/>
      <c r="O1435" s="1"/>
      <c r="P1435" s="2"/>
    </row>
    <row r="1436" spans="1:20">
      <c r="A1436" s="13"/>
      <c r="B1436" s="68" t="str">
        <f t="shared" si="262"/>
        <v/>
      </c>
      <c r="C1436" s="69" t="str">
        <f>IF(P1436="","",LEFT(P1436,6))</f>
        <v/>
      </c>
      <c r="D1436" s="70" t="str">
        <f t="shared" si="263"/>
        <v/>
      </c>
      <c r="E1436" s="70" t="str">
        <f t="shared" si="264"/>
        <v/>
      </c>
      <c r="F1436" s="70" t="str">
        <f t="shared" si="264"/>
        <v/>
      </c>
      <c r="G1436" s="70" t="str">
        <f t="shared" si="265"/>
        <v/>
      </c>
      <c r="H1436" s="70" t="str">
        <f>IF(M1436=0,"",1+COUNTIF(会員コール!$A$1:$A$198,M1436))</f>
        <v/>
      </c>
      <c r="I1436" s="71"/>
      <c r="J1436" s="71" t="str">
        <f t="shared" si="266"/>
        <v/>
      </c>
      <c r="K1436" s="14"/>
      <c r="L1436" s="49"/>
      <c r="M1436">
        <f t="shared" si="267"/>
        <v>0</v>
      </c>
      <c r="N1436"/>
      <c r="O1436" s="1"/>
      <c r="P1436" s="2"/>
    </row>
    <row r="1437" spans="1:20">
      <c r="A1437" s="13"/>
      <c r="B1437" s="68" t="str">
        <f t="shared" si="262"/>
        <v/>
      </c>
      <c r="C1437" s="69" t="str">
        <f t="shared" ref="C1437:C1483" si="268">IF(P1437="","",LEFT(P1437,6))</f>
        <v/>
      </c>
      <c r="D1437" s="70" t="str">
        <f t="shared" si="263"/>
        <v/>
      </c>
      <c r="E1437" s="70" t="str">
        <f t="shared" si="264"/>
        <v/>
      </c>
      <c r="F1437" s="70" t="str">
        <f t="shared" si="264"/>
        <v/>
      </c>
      <c r="G1437" s="70" t="str">
        <f t="shared" si="265"/>
        <v/>
      </c>
      <c r="H1437" s="70" t="str">
        <f>IF(M1437=0,"",1+COUNTIF(会員コール!$A$1:$A$198,M1437))</f>
        <v/>
      </c>
      <c r="I1437" s="71"/>
      <c r="J1437" s="71" t="str">
        <f t="shared" si="266"/>
        <v/>
      </c>
      <c r="K1437" s="14"/>
      <c r="L1437" s="49"/>
      <c r="M1437">
        <f t="shared" si="267"/>
        <v>0</v>
      </c>
      <c r="N1437"/>
      <c r="O1437" s="1"/>
      <c r="P1437" s="2"/>
    </row>
    <row r="1438" spans="1:20">
      <c r="A1438" s="13"/>
      <c r="B1438" s="68" t="str">
        <f t="shared" si="262"/>
        <v/>
      </c>
      <c r="C1438" s="69" t="str">
        <f t="shared" si="268"/>
        <v/>
      </c>
      <c r="D1438" s="70" t="str">
        <f t="shared" si="263"/>
        <v/>
      </c>
      <c r="E1438" s="70" t="str">
        <f t="shared" si="264"/>
        <v/>
      </c>
      <c r="F1438" s="70" t="str">
        <f t="shared" si="264"/>
        <v/>
      </c>
      <c r="G1438" s="70" t="str">
        <f t="shared" si="265"/>
        <v/>
      </c>
      <c r="H1438" s="70" t="str">
        <f>IF(M1438=0,"",1+COUNTIF(会員コール!$A$1:$A$198,M1438))</f>
        <v/>
      </c>
      <c r="I1438" s="71"/>
      <c r="J1438" s="71" t="str">
        <f t="shared" si="266"/>
        <v/>
      </c>
      <c r="K1438" s="14"/>
      <c r="L1438" s="49"/>
      <c r="M1438">
        <f t="shared" si="267"/>
        <v>0</v>
      </c>
      <c r="N1438"/>
      <c r="O1438" s="1"/>
      <c r="P1438" s="2"/>
    </row>
    <row r="1439" spans="1:20">
      <c r="A1439" s="13">
        <v>5</v>
      </c>
      <c r="B1439" s="68" t="str">
        <f t="shared" si="262"/>
        <v/>
      </c>
      <c r="C1439" s="69" t="str">
        <f t="shared" si="268"/>
        <v/>
      </c>
      <c r="D1439" s="70" t="str">
        <f t="shared" si="263"/>
        <v/>
      </c>
      <c r="E1439" s="70" t="str">
        <f t="shared" si="264"/>
        <v/>
      </c>
      <c r="F1439" s="70" t="str">
        <f t="shared" si="264"/>
        <v/>
      </c>
      <c r="G1439" s="70" t="str">
        <f t="shared" si="265"/>
        <v/>
      </c>
      <c r="H1439" s="70" t="str">
        <f>IF(M1439=0,"",1+COUNTIF(会員コール!$A$1:$A$198,M1439))</f>
        <v/>
      </c>
      <c r="I1439" s="71"/>
      <c r="J1439" s="71" t="str">
        <f t="shared" si="266"/>
        <v/>
      </c>
      <c r="K1439" s="14"/>
      <c r="L1439" s="49"/>
      <c r="M1439">
        <f t="shared" si="267"/>
        <v>0</v>
      </c>
      <c r="N1439"/>
      <c r="O1439" s="1"/>
      <c r="P1439" s="2"/>
    </row>
    <row r="1440" spans="1:20">
      <c r="A1440" s="13"/>
      <c r="B1440" s="68" t="str">
        <f t="shared" si="262"/>
        <v/>
      </c>
      <c r="C1440" s="69" t="str">
        <f t="shared" si="268"/>
        <v/>
      </c>
      <c r="D1440" s="70" t="str">
        <f t="shared" si="263"/>
        <v/>
      </c>
      <c r="E1440" s="70" t="str">
        <f t="shared" si="264"/>
        <v/>
      </c>
      <c r="F1440" s="70" t="str">
        <f t="shared" si="264"/>
        <v/>
      </c>
      <c r="G1440" s="70" t="str">
        <f t="shared" si="265"/>
        <v/>
      </c>
      <c r="H1440" s="70" t="str">
        <f>IF(M1440=0,"",1+COUNTIF(会員コール!$A$1:$A$198,M1440))</f>
        <v/>
      </c>
      <c r="I1440" s="71"/>
      <c r="J1440" s="71" t="str">
        <f t="shared" si="266"/>
        <v/>
      </c>
      <c r="K1440" s="14"/>
      <c r="L1440" s="49"/>
      <c r="M1440">
        <f t="shared" si="267"/>
        <v>0</v>
      </c>
      <c r="N1440"/>
      <c r="O1440" s="1"/>
      <c r="P1440" s="2"/>
    </row>
    <row r="1441" spans="1:16">
      <c r="A1441" s="13"/>
      <c r="B1441" s="68" t="str">
        <f t="shared" si="262"/>
        <v/>
      </c>
      <c r="C1441" s="69" t="str">
        <f t="shared" si="268"/>
        <v/>
      </c>
      <c r="D1441" s="70" t="str">
        <f t="shared" si="263"/>
        <v/>
      </c>
      <c r="E1441" s="70" t="str">
        <f t="shared" si="264"/>
        <v/>
      </c>
      <c r="F1441" s="70" t="str">
        <f t="shared" si="264"/>
        <v/>
      </c>
      <c r="G1441" s="70" t="str">
        <f t="shared" si="265"/>
        <v/>
      </c>
      <c r="H1441" s="70" t="str">
        <f>IF(M1441=0,"",1+COUNTIF(会員コール!$A$1:$A$198,M1441))</f>
        <v/>
      </c>
      <c r="I1441" s="71"/>
      <c r="J1441" s="71" t="str">
        <f t="shared" si="266"/>
        <v/>
      </c>
      <c r="K1441" s="14"/>
      <c r="L1441" s="49"/>
      <c r="M1441">
        <f t="shared" si="267"/>
        <v>0</v>
      </c>
      <c r="N1441"/>
      <c r="O1441" s="1"/>
      <c r="P1441" s="2"/>
    </row>
    <row r="1442" spans="1:16">
      <c r="A1442" s="13"/>
      <c r="B1442" s="68" t="str">
        <f t="shared" si="262"/>
        <v/>
      </c>
      <c r="C1442" s="69" t="str">
        <f t="shared" si="268"/>
        <v/>
      </c>
      <c r="D1442" s="70" t="str">
        <f t="shared" si="263"/>
        <v/>
      </c>
      <c r="E1442" s="70" t="str">
        <f t="shared" si="264"/>
        <v/>
      </c>
      <c r="F1442" s="70" t="str">
        <f t="shared" si="264"/>
        <v/>
      </c>
      <c r="G1442" s="70" t="str">
        <f t="shared" si="265"/>
        <v/>
      </c>
      <c r="H1442" s="70" t="str">
        <f>IF(M1442=0,"",1+COUNTIF(会員コール!$A$1:$A$198,M1442))</f>
        <v/>
      </c>
      <c r="I1442" s="71"/>
      <c r="J1442" s="71" t="str">
        <f t="shared" si="266"/>
        <v/>
      </c>
      <c r="K1442" s="14"/>
      <c r="L1442" s="49"/>
      <c r="M1442">
        <f t="shared" si="267"/>
        <v>0</v>
      </c>
      <c r="N1442"/>
      <c r="O1442" s="1"/>
      <c r="P1442" s="2"/>
    </row>
    <row r="1443" spans="1:16">
      <c r="A1443" s="13"/>
      <c r="B1443" s="68" t="str">
        <f t="shared" si="262"/>
        <v/>
      </c>
      <c r="C1443" s="69" t="str">
        <f t="shared" si="268"/>
        <v/>
      </c>
      <c r="D1443" s="70" t="str">
        <f t="shared" si="263"/>
        <v/>
      </c>
      <c r="E1443" s="70" t="str">
        <f t="shared" si="264"/>
        <v/>
      </c>
      <c r="F1443" s="70" t="str">
        <f t="shared" si="264"/>
        <v/>
      </c>
      <c r="G1443" s="70" t="str">
        <f t="shared" si="265"/>
        <v/>
      </c>
      <c r="H1443" s="70" t="str">
        <f>IF(M1443=0,"",1+COUNTIF(会員コール!$A$1:$A$198,M1443))</f>
        <v/>
      </c>
      <c r="I1443" s="71"/>
      <c r="J1443" s="71" t="str">
        <f t="shared" si="266"/>
        <v/>
      </c>
      <c r="K1443" s="14"/>
      <c r="L1443" s="49"/>
      <c r="M1443">
        <f t="shared" si="267"/>
        <v>0</v>
      </c>
      <c r="N1443"/>
      <c r="O1443" s="1"/>
      <c r="P1443" s="2"/>
    </row>
    <row r="1444" spans="1:16">
      <c r="A1444" s="13">
        <v>10</v>
      </c>
      <c r="B1444" s="68" t="str">
        <f t="shared" si="262"/>
        <v/>
      </c>
      <c r="C1444" s="69" t="str">
        <f t="shared" si="268"/>
        <v/>
      </c>
      <c r="D1444" s="70" t="str">
        <f t="shared" si="263"/>
        <v/>
      </c>
      <c r="E1444" s="70" t="str">
        <f t="shared" si="264"/>
        <v/>
      </c>
      <c r="F1444" s="70" t="str">
        <f t="shared" si="264"/>
        <v/>
      </c>
      <c r="G1444" s="70" t="str">
        <f t="shared" si="265"/>
        <v/>
      </c>
      <c r="H1444" s="70" t="str">
        <f>IF(M1444=0,"",1+COUNTIF(会員コール!$A$1:$A$198,M1444))</f>
        <v/>
      </c>
      <c r="I1444" s="71"/>
      <c r="J1444" s="71" t="str">
        <f t="shared" si="266"/>
        <v/>
      </c>
      <c r="K1444" s="14"/>
      <c r="L1444" s="49"/>
      <c r="M1444">
        <f t="shared" si="267"/>
        <v>0</v>
      </c>
      <c r="N1444"/>
      <c r="O1444" s="1"/>
      <c r="P1444" s="2"/>
    </row>
    <row r="1445" spans="1:16">
      <c r="A1445" s="13"/>
      <c r="B1445" s="68" t="str">
        <f t="shared" si="262"/>
        <v/>
      </c>
      <c r="C1445" s="69" t="str">
        <f t="shared" si="268"/>
        <v/>
      </c>
      <c r="D1445" s="70" t="str">
        <f t="shared" si="263"/>
        <v/>
      </c>
      <c r="E1445" s="70" t="str">
        <f t="shared" si="264"/>
        <v/>
      </c>
      <c r="F1445" s="70" t="str">
        <f t="shared" si="264"/>
        <v/>
      </c>
      <c r="G1445" s="70" t="str">
        <f t="shared" si="265"/>
        <v/>
      </c>
      <c r="H1445" s="70" t="str">
        <f>IF(M1445=0,"",1+COUNTIF(会員コール!$A$1:$A$198,M1445))</f>
        <v/>
      </c>
      <c r="I1445" s="71"/>
      <c r="J1445" s="71" t="str">
        <f t="shared" si="266"/>
        <v/>
      </c>
      <c r="K1445" s="14"/>
      <c r="L1445" s="49"/>
      <c r="M1445">
        <f t="shared" si="267"/>
        <v>0</v>
      </c>
      <c r="N1445"/>
      <c r="O1445" s="1"/>
      <c r="P1445" s="2"/>
    </row>
    <row r="1446" spans="1:16">
      <c r="A1446" s="13"/>
      <c r="B1446" s="68" t="str">
        <f t="shared" si="262"/>
        <v/>
      </c>
      <c r="C1446" s="69" t="str">
        <f t="shared" si="268"/>
        <v/>
      </c>
      <c r="D1446" s="70" t="str">
        <f t="shared" si="263"/>
        <v/>
      </c>
      <c r="E1446" s="70" t="str">
        <f t="shared" si="264"/>
        <v/>
      </c>
      <c r="F1446" s="70" t="str">
        <f t="shared" si="264"/>
        <v/>
      </c>
      <c r="G1446" s="70" t="str">
        <f t="shared" si="265"/>
        <v/>
      </c>
      <c r="H1446" s="70" t="str">
        <f>IF(M1446=0,"",1+COUNTIF(会員コール!$A$1:$A$198,M1446))</f>
        <v/>
      </c>
      <c r="I1446" s="71"/>
      <c r="J1446" s="71" t="str">
        <f t="shared" si="266"/>
        <v/>
      </c>
      <c r="K1446" s="14"/>
      <c r="L1446" s="49"/>
      <c r="M1446">
        <f t="shared" si="267"/>
        <v>0</v>
      </c>
      <c r="N1446"/>
      <c r="O1446" s="1"/>
      <c r="P1446" s="2"/>
    </row>
    <row r="1447" spans="1:16">
      <c r="A1447" s="13"/>
      <c r="B1447" s="68" t="str">
        <f t="shared" si="262"/>
        <v/>
      </c>
      <c r="C1447" s="69" t="str">
        <f t="shared" si="268"/>
        <v/>
      </c>
      <c r="D1447" s="70" t="str">
        <f t="shared" si="263"/>
        <v/>
      </c>
      <c r="E1447" s="70" t="str">
        <f t="shared" si="264"/>
        <v/>
      </c>
      <c r="F1447" s="70" t="str">
        <f t="shared" si="264"/>
        <v/>
      </c>
      <c r="G1447" s="70" t="str">
        <f t="shared" si="265"/>
        <v/>
      </c>
      <c r="H1447" s="70" t="str">
        <f>IF(M1447=0,"",1+COUNTIF(会員コール!$A$1:$A$198,M1447))</f>
        <v/>
      </c>
      <c r="I1447" s="71"/>
      <c r="J1447" s="71" t="str">
        <f t="shared" si="266"/>
        <v/>
      </c>
      <c r="K1447" s="14"/>
      <c r="L1447" s="49"/>
      <c r="M1447">
        <f t="shared" si="267"/>
        <v>0</v>
      </c>
      <c r="N1447"/>
      <c r="O1447" s="1"/>
      <c r="P1447" s="2"/>
    </row>
    <row r="1448" spans="1:16">
      <c r="A1448" s="13"/>
      <c r="B1448" s="68" t="str">
        <f t="shared" si="262"/>
        <v/>
      </c>
      <c r="C1448" s="69" t="str">
        <f t="shared" si="268"/>
        <v/>
      </c>
      <c r="D1448" s="70" t="str">
        <f t="shared" si="263"/>
        <v/>
      </c>
      <c r="E1448" s="70" t="str">
        <f t="shared" si="264"/>
        <v/>
      </c>
      <c r="F1448" s="70" t="str">
        <f t="shared" si="264"/>
        <v/>
      </c>
      <c r="G1448" s="70" t="str">
        <f t="shared" si="265"/>
        <v/>
      </c>
      <c r="H1448" s="70" t="str">
        <f>IF(M1448=0,"",1+COUNTIF(会員コール!$A$1:$A$198,M1448))</f>
        <v/>
      </c>
      <c r="I1448" s="71"/>
      <c r="J1448" s="71" t="str">
        <f t="shared" si="266"/>
        <v/>
      </c>
      <c r="K1448" s="14"/>
      <c r="L1448" s="49"/>
      <c r="M1448">
        <f t="shared" si="267"/>
        <v>0</v>
      </c>
      <c r="N1448"/>
      <c r="O1448" s="1"/>
      <c r="P1448" s="2"/>
    </row>
    <row r="1449" spans="1:16">
      <c r="A1449" s="13">
        <v>15</v>
      </c>
      <c r="B1449" s="68" t="str">
        <f t="shared" si="262"/>
        <v/>
      </c>
      <c r="C1449" s="69" t="str">
        <f t="shared" si="268"/>
        <v/>
      </c>
      <c r="D1449" s="70" t="str">
        <f t="shared" si="263"/>
        <v/>
      </c>
      <c r="E1449" s="70" t="str">
        <f t="shared" si="264"/>
        <v/>
      </c>
      <c r="F1449" s="70" t="str">
        <f t="shared" si="264"/>
        <v/>
      </c>
      <c r="G1449" s="70" t="str">
        <f t="shared" si="265"/>
        <v/>
      </c>
      <c r="H1449" s="70" t="str">
        <f>IF(M1449=0,"",1+COUNTIF(会員コール!$A$1:$A$198,M1449))</f>
        <v/>
      </c>
      <c r="I1449" s="71"/>
      <c r="J1449" s="71" t="str">
        <f t="shared" si="266"/>
        <v/>
      </c>
      <c r="K1449" s="14"/>
      <c r="L1449" s="49"/>
      <c r="M1449">
        <f t="shared" si="267"/>
        <v>0</v>
      </c>
      <c r="N1449"/>
      <c r="O1449" s="1"/>
      <c r="P1449" s="2"/>
    </row>
    <row r="1450" spans="1:16">
      <c r="A1450" s="13"/>
      <c r="B1450" s="68" t="str">
        <f t="shared" si="262"/>
        <v/>
      </c>
      <c r="C1450" s="69" t="str">
        <f t="shared" si="268"/>
        <v/>
      </c>
      <c r="D1450" s="70" t="str">
        <f t="shared" si="263"/>
        <v/>
      </c>
      <c r="E1450" s="70" t="str">
        <f t="shared" si="264"/>
        <v/>
      </c>
      <c r="F1450" s="70" t="str">
        <f t="shared" si="264"/>
        <v/>
      </c>
      <c r="G1450" s="70" t="str">
        <f t="shared" si="265"/>
        <v/>
      </c>
      <c r="H1450" s="70" t="str">
        <f>IF(M1450=0,"",1+COUNTIF(会員コール!$A$1:$A$198,M1450))</f>
        <v/>
      </c>
      <c r="I1450" s="71"/>
      <c r="J1450" s="71" t="str">
        <f t="shared" si="266"/>
        <v/>
      </c>
      <c r="K1450" s="14"/>
      <c r="L1450" s="49"/>
      <c r="M1450">
        <f t="shared" si="267"/>
        <v>0</v>
      </c>
      <c r="N1450"/>
      <c r="O1450" s="1"/>
      <c r="P1450" s="2"/>
    </row>
    <row r="1451" spans="1:16">
      <c r="A1451" s="13"/>
      <c r="B1451" s="68" t="str">
        <f t="shared" si="262"/>
        <v/>
      </c>
      <c r="C1451" s="69" t="str">
        <f t="shared" si="268"/>
        <v/>
      </c>
      <c r="D1451" s="70" t="str">
        <f t="shared" si="263"/>
        <v/>
      </c>
      <c r="E1451" s="70" t="str">
        <f t="shared" si="264"/>
        <v/>
      </c>
      <c r="F1451" s="70" t="str">
        <f t="shared" si="264"/>
        <v/>
      </c>
      <c r="G1451" s="70" t="str">
        <f t="shared" si="265"/>
        <v/>
      </c>
      <c r="H1451" s="70" t="str">
        <f>IF(M1451=0,"",1+COUNTIF(会員コール!$A$1:$A$198,M1451))</f>
        <v/>
      </c>
      <c r="I1451" s="71"/>
      <c r="J1451" s="71" t="str">
        <f t="shared" si="266"/>
        <v/>
      </c>
      <c r="K1451" s="14"/>
      <c r="L1451" s="15"/>
      <c r="M1451">
        <f t="shared" si="267"/>
        <v>0</v>
      </c>
      <c r="N1451"/>
      <c r="O1451" s="1"/>
      <c r="P1451" s="2"/>
    </row>
    <row r="1452" spans="1:16">
      <c r="A1452" s="13"/>
      <c r="B1452" s="72" t="str">
        <f t="shared" si="262"/>
        <v/>
      </c>
      <c r="C1452" s="69" t="str">
        <f t="shared" si="268"/>
        <v/>
      </c>
      <c r="D1452" s="73" t="str">
        <f t="shared" si="263"/>
        <v/>
      </c>
      <c r="E1452" s="73" t="str">
        <f t="shared" si="264"/>
        <v/>
      </c>
      <c r="F1452" s="73" t="str">
        <f t="shared" si="264"/>
        <v/>
      </c>
      <c r="G1452" s="73" t="str">
        <f t="shared" si="265"/>
        <v/>
      </c>
      <c r="H1452" s="73" t="str">
        <f>IF(M1452=0,"",1+COUNTIF(会員コール!$A$1:$A$198,M1452))</f>
        <v/>
      </c>
      <c r="I1452" s="74"/>
      <c r="J1452" s="74" t="str">
        <f t="shared" si="266"/>
        <v/>
      </c>
      <c r="K1452" s="14"/>
      <c r="L1452" s="15"/>
      <c r="M1452">
        <f t="shared" si="267"/>
        <v>0</v>
      </c>
      <c r="N1452"/>
      <c r="O1452" s="1"/>
      <c r="P1452" s="2"/>
    </row>
    <row r="1453" spans="1:16">
      <c r="A1453" s="13"/>
      <c r="B1453" s="68" t="str">
        <f t="shared" si="262"/>
        <v/>
      </c>
      <c r="C1453" s="69" t="str">
        <f t="shared" si="268"/>
        <v/>
      </c>
      <c r="D1453" s="70" t="str">
        <f t="shared" si="263"/>
        <v/>
      </c>
      <c r="E1453" s="70" t="str">
        <f t="shared" si="264"/>
        <v/>
      </c>
      <c r="F1453" s="70" t="str">
        <f t="shared" si="264"/>
        <v/>
      </c>
      <c r="G1453" s="70" t="str">
        <f t="shared" si="265"/>
        <v/>
      </c>
      <c r="H1453" s="70" t="str">
        <f>IF(M1453=0,"",1+COUNTIF(会員コール!$A$1:$A$198,M1453))</f>
        <v/>
      </c>
      <c r="I1453" s="71"/>
      <c r="J1453" s="71" t="str">
        <f t="shared" si="266"/>
        <v/>
      </c>
      <c r="K1453" s="14"/>
      <c r="L1453" s="15"/>
      <c r="M1453">
        <f t="shared" si="267"/>
        <v>0</v>
      </c>
      <c r="N1453"/>
      <c r="O1453" s="1"/>
      <c r="P1453" s="2"/>
    </row>
    <row r="1454" spans="1:16">
      <c r="A1454" s="13">
        <v>20</v>
      </c>
      <c r="B1454" s="68" t="str">
        <f t="shared" si="262"/>
        <v/>
      </c>
      <c r="C1454" s="69" t="str">
        <f t="shared" si="268"/>
        <v/>
      </c>
      <c r="D1454" s="70" t="str">
        <f t="shared" si="263"/>
        <v/>
      </c>
      <c r="E1454" s="70" t="str">
        <f t="shared" si="264"/>
        <v/>
      </c>
      <c r="F1454" s="70" t="str">
        <f t="shared" si="264"/>
        <v/>
      </c>
      <c r="G1454" s="70" t="str">
        <f t="shared" si="265"/>
        <v/>
      </c>
      <c r="H1454" s="70" t="str">
        <f>IF(M1454=0,"",1+COUNTIF(会員コール!$A$1:$A$198,M1454))</f>
        <v/>
      </c>
      <c r="I1454" s="71"/>
      <c r="J1454" s="71" t="str">
        <f t="shared" si="266"/>
        <v/>
      </c>
      <c r="K1454" s="14"/>
      <c r="L1454" s="15"/>
      <c r="M1454">
        <f t="shared" si="267"/>
        <v>0</v>
      </c>
      <c r="N1454"/>
      <c r="O1454" s="1"/>
      <c r="P1454" s="2"/>
    </row>
    <row r="1455" spans="1:16">
      <c r="A1455" s="13"/>
      <c r="B1455" s="68" t="str">
        <f t="shared" si="262"/>
        <v/>
      </c>
      <c r="C1455" s="69" t="str">
        <f t="shared" si="268"/>
        <v/>
      </c>
      <c r="D1455" s="70" t="str">
        <f t="shared" si="263"/>
        <v/>
      </c>
      <c r="E1455" s="70" t="str">
        <f t="shared" si="264"/>
        <v/>
      </c>
      <c r="F1455" s="70" t="str">
        <f t="shared" si="264"/>
        <v/>
      </c>
      <c r="G1455" s="70" t="str">
        <f t="shared" si="265"/>
        <v/>
      </c>
      <c r="H1455" s="70" t="str">
        <f>IF(M1455=0,"",1+COUNTIF(会員コール!$A$1:$A$198,M1455))</f>
        <v/>
      </c>
      <c r="I1455" s="71"/>
      <c r="J1455" s="71" t="str">
        <f t="shared" si="266"/>
        <v/>
      </c>
      <c r="K1455" s="14"/>
      <c r="L1455" s="15"/>
      <c r="M1455">
        <f t="shared" si="267"/>
        <v>0</v>
      </c>
      <c r="N1455"/>
      <c r="O1455" s="1"/>
      <c r="P1455" s="2"/>
    </row>
    <row r="1456" spans="1:16">
      <c r="A1456" s="13"/>
      <c r="B1456" s="68" t="str">
        <f t="shared" si="262"/>
        <v/>
      </c>
      <c r="C1456" s="69" t="str">
        <f t="shared" si="268"/>
        <v/>
      </c>
      <c r="D1456" s="70" t="str">
        <f t="shared" si="263"/>
        <v/>
      </c>
      <c r="E1456" s="70" t="str">
        <f t="shared" si="264"/>
        <v/>
      </c>
      <c r="F1456" s="70" t="str">
        <f t="shared" si="264"/>
        <v/>
      </c>
      <c r="G1456" s="70" t="str">
        <f t="shared" si="265"/>
        <v/>
      </c>
      <c r="H1456" s="70" t="str">
        <f>IF(M1456=0,"",1+COUNTIF(会員コール!$A$1:$A$198,M1456))</f>
        <v/>
      </c>
      <c r="I1456" s="71"/>
      <c r="J1456" s="71" t="str">
        <f t="shared" si="266"/>
        <v/>
      </c>
      <c r="K1456" s="14"/>
      <c r="L1456" s="15"/>
      <c r="M1456">
        <f t="shared" si="267"/>
        <v>0</v>
      </c>
      <c r="N1456"/>
      <c r="O1456" s="1"/>
      <c r="P1456" s="2"/>
    </row>
    <row r="1457" spans="1:16">
      <c r="A1457" s="13"/>
      <c r="B1457" s="68" t="str">
        <f t="shared" si="262"/>
        <v/>
      </c>
      <c r="C1457" s="69" t="str">
        <f t="shared" si="268"/>
        <v/>
      </c>
      <c r="D1457" s="70" t="str">
        <f t="shared" si="263"/>
        <v/>
      </c>
      <c r="E1457" s="70" t="str">
        <f t="shared" si="264"/>
        <v/>
      </c>
      <c r="F1457" s="70" t="str">
        <f t="shared" si="264"/>
        <v/>
      </c>
      <c r="G1457" s="70" t="str">
        <f t="shared" si="265"/>
        <v/>
      </c>
      <c r="H1457" s="70" t="str">
        <f>IF(M1457=0,"",1+COUNTIF(会員コール!$A$1:$A$198,M1457))</f>
        <v/>
      </c>
      <c r="I1457" s="71"/>
      <c r="J1457" s="71" t="str">
        <f t="shared" si="266"/>
        <v/>
      </c>
      <c r="K1457" s="14"/>
      <c r="L1457" s="15"/>
      <c r="M1457">
        <f t="shared" si="267"/>
        <v>0</v>
      </c>
      <c r="N1457"/>
      <c r="O1457" s="1"/>
      <c r="P1457" s="2"/>
    </row>
    <row r="1458" spans="1:16">
      <c r="A1458" s="13"/>
      <c r="B1458" s="68" t="str">
        <f t="shared" si="262"/>
        <v/>
      </c>
      <c r="C1458" s="69" t="str">
        <f t="shared" si="268"/>
        <v/>
      </c>
      <c r="D1458" s="70" t="str">
        <f t="shared" si="263"/>
        <v/>
      </c>
      <c r="E1458" s="70" t="str">
        <f t="shared" si="264"/>
        <v/>
      </c>
      <c r="F1458" s="70" t="str">
        <f t="shared" si="264"/>
        <v/>
      </c>
      <c r="G1458" s="70" t="str">
        <f t="shared" si="265"/>
        <v/>
      </c>
      <c r="H1458" s="70" t="str">
        <f>IF(M1458=0,"",1+COUNTIF(会員コール!$A$1:$A$198,M1458))</f>
        <v/>
      </c>
      <c r="I1458" s="71"/>
      <c r="J1458" s="71" t="str">
        <f t="shared" si="266"/>
        <v/>
      </c>
      <c r="K1458" s="14"/>
      <c r="L1458" s="15"/>
      <c r="M1458">
        <f t="shared" si="267"/>
        <v>0</v>
      </c>
      <c r="N1458"/>
      <c r="O1458" s="1"/>
      <c r="P1458" s="2"/>
    </row>
    <row r="1459" spans="1:16">
      <c r="A1459" s="13">
        <v>25</v>
      </c>
      <c r="B1459" s="68" t="str">
        <f t="shared" si="262"/>
        <v/>
      </c>
      <c r="C1459" s="69" t="str">
        <f t="shared" si="268"/>
        <v/>
      </c>
      <c r="D1459" s="70" t="str">
        <f t="shared" si="263"/>
        <v/>
      </c>
      <c r="E1459" s="70" t="str">
        <f t="shared" si="264"/>
        <v/>
      </c>
      <c r="F1459" s="70" t="str">
        <f t="shared" si="264"/>
        <v/>
      </c>
      <c r="G1459" s="70" t="str">
        <f t="shared" si="265"/>
        <v/>
      </c>
      <c r="H1459" s="70" t="str">
        <f>IF(M1459=0,"",1+COUNTIF(会員コール!$A$1:$A$198,M1459))</f>
        <v/>
      </c>
      <c r="I1459" s="71"/>
      <c r="J1459" s="71" t="str">
        <f t="shared" si="266"/>
        <v/>
      </c>
      <c r="K1459" s="14"/>
      <c r="L1459" s="15"/>
      <c r="M1459">
        <f t="shared" si="267"/>
        <v>0</v>
      </c>
      <c r="N1459"/>
      <c r="O1459" s="1"/>
      <c r="P1459" s="2"/>
    </row>
    <row r="1460" spans="1:16">
      <c r="A1460" s="13"/>
      <c r="B1460" s="72" t="str">
        <f t="shared" si="262"/>
        <v/>
      </c>
      <c r="C1460" s="69" t="str">
        <f t="shared" si="268"/>
        <v/>
      </c>
      <c r="D1460" s="73" t="str">
        <f t="shared" si="263"/>
        <v/>
      </c>
      <c r="E1460" s="73" t="str">
        <f t="shared" si="264"/>
        <v/>
      </c>
      <c r="F1460" s="73" t="str">
        <f t="shared" si="264"/>
        <v/>
      </c>
      <c r="G1460" s="73" t="str">
        <f t="shared" si="265"/>
        <v/>
      </c>
      <c r="H1460" s="73" t="str">
        <f>IF(M1460=0,"",1+COUNTIF(会員コール!$A$1:$A$198,M1460))</f>
        <v/>
      </c>
      <c r="I1460" s="74"/>
      <c r="J1460" s="74" t="str">
        <f t="shared" si="266"/>
        <v/>
      </c>
      <c r="K1460" s="14"/>
      <c r="L1460" s="15"/>
      <c r="M1460">
        <f t="shared" si="267"/>
        <v>0</v>
      </c>
      <c r="N1460"/>
      <c r="O1460" s="1"/>
      <c r="P1460" s="2"/>
    </row>
    <row r="1461" spans="1:16">
      <c r="A1461" s="13"/>
      <c r="B1461" s="68" t="str">
        <f t="shared" si="262"/>
        <v/>
      </c>
      <c r="C1461" s="69" t="str">
        <f t="shared" si="268"/>
        <v/>
      </c>
      <c r="D1461" s="70" t="str">
        <f t="shared" si="263"/>
        <v/>
      </c>
      <c r="E1461" s="70" t="str">
        <f t="shared" si="264"/>
        <v/>
      </c>
      <c r="F1461" s="70" t="str">
        <f t="shared" si="264"/>
        <v/>
      </c>
      <c r="G1461" s="70" t="str">
        <f t="shared" si="265"/>
        <v/>
      </c>
      <c r="H1461" s="70" t="str">
        <f>IF(M1461=0,"",1+COUNTIF(会員コール!$A$1:$A$198,M1461))</f>
        <v/>
      </c>
      <c r="I1461" s="71"/>
      <c r="J1461" s="71" t="str">
        <f t="shared" si="266"/>
        <v/>
      </c>
      <c r="K1461" s="14"/>
      <c r="L1461" s="15"/>
      <c r="M1461">
        <f t="shared" si="267"/>
        <v>0</v>
      </c>
      <c r="N1461"/>
      <c r="O1461" s="1"/>
      <c r="P1461" s="2"/>
    </row>
    <row r="1462" spans="1:16">
      <c r="A1462" s="13"/>
      <c r="B1462" s="72" t="str">
        <f t="shared" si="262"/>
        <v/>
      </c>
      <c r="C1462" s="69" t="str">
        <f t="shared" si="268"/>
        <v/>
      </c>
      <c r="D1462" s="73" t="str">
        <f t="shared" si="263"/>
        <v/>
      </c>
      <c r="E1462" s="73" t="str">
        <f t="shared" si="264"/>
        <v/>
      </c>
      <c r="F1462" s="73" t="str">
        <f t="shared" si="264"/>
        <v/>
      </c>
      <c r="G1462" s="73" t="str">
        <f t="shared" si="265"/>
        <v/>
      </c>
      <c r="H1462" s="73" t="str">
        <f>IF(M1462=0,"",1+COUNTIF(会員コール!$A$1:$A$198,M1462))</f>
        <v/>
      </c>
      <c r="I1462" s="74"/>
      <c r="J1462" s="74" t="str">
        <f t="shared" si="266"/>
        <v/>
      </c>
      <c r="K1462" s="14"/>
      <c r="L1462" s="15"/>
      <c r="M1462">
        <f t="shared" si="267"/>
        <v>0</v>
      </c>
      <c r="N1462"/>
      <c r="O1462" s="1"/>
      <c r="P1462" s="2"/>
    </row>
    <row r="1463" spans="1:16">
      <c r="A1463" s="13"/>
      <c r="B1463" s="68" t="str">
        <f t="shared" si="262"/>
        <v/>
      </c>
      <c r="C1463" s="69" t="str">
        <f t="shared" si="268"/>
        <v/>
      </c>
      <c r="D1463" s="70" t="str">
        <f t="shared" si="263"/>
        <v/>
      </c>
      <c r="E1463" s="70" t="str">
        <f t="shared" si="264"/>
        <v/>
      </c>
      <c r="F1463" s="70" t="str">
        <f t="shared" si="264"/>
        <v/>
      </c>
      <c r="G1463" s="70" t="str">
        <f t="shared" si="265"/>
        <v/>
      </c>
      <c r="H1463" s="70" t="str">
        <f>IF(M1463=0,"",1+COUNTIF(会員コール!$A$1:$A$198,M1463))</f>
        <v/>
      </c>
      <c r="I1463" s="71"/>
      <c r="J1463" s="71" t="str">
        <f t="shared" si="266"/>
        <v/>
      </c>
      <c r="K1463" s="14"/>
      <c r="L1463" s="15"/>
      <c r="M1463">
        <f t="shared" si="267"/>
        <v>0</v>
      </c>
      <c r="N1463"/>
      <c r="O1463" s="1"/>
      <c r="P1463" s="2"/>
    </row>
    <row r="1464" spans="1:16">
      <c r="A1464" s="13">
        <v>30</v>
      </c>
      <c r="B1464" s="72" t="str">
        <f t="shared" si="262"/>
        <v/>
      </c>
      <c r="C1464" s="69" t="str">
        <f t="shared" si="268"/>
        <v/>
      </c>
      <c r="D1464" s="73" t="str">
        <f t="shared" si="263"/>
        <v/>
      </c>
      <c r="E1464" s="73" t="str">
        <f t="shared" si="264"/>
        <v/>
      </c>
      <c r="F1464" s="73" t="str">
        <f t="shared" si="264"/>
        <v/>
      </c>
      <c r="G1464" s="73" t="str">
        <f t="shared" si="265"/>
        <v/>
      </c>
      <c r="H1464" s="73" t="str">
        <f>IF(M1464=0,"",1+COUNTIF(会員コール!$A$1:$A$198,M1464))</f>
        <v/>
      </c>
      <c r="I1464" s="74"/>
      <c r="J1464" s="74" t="str">
        <f t="shared" si="266"/>
        <v/>
      </c>
      <c r="K1464" s="14"/>
      <c r="L1464" s="15"/>
      <c r="M1464">
        <f t="shared" si="267"/>
        <v>0</v>
      </c>
      <c r="N1464"/>
      <c r="O1464" s="1"/>
      <c r="P1464" s="2"/>
    </row>
    <row r="1465" spans="1:16">
      <c r="A1465" s="13"/>
      <c r="B1465" s="68" t="str">
        <f t="shared" si="262"/>
        <v/>
      </c>
      <c r="C1465" s="69" t="str">
        <f t="shared" si="268"/>
        <v/>
      </c>
      <c r="D1465" s="70" t="str">
        <f t="shared" si="263"/>
        <v/>
      </c>
      <c r="E1465" s="70" t="str">
        <f t="shared" si="264"/>
        <v/>
      </c>
      <c r="F1465" s="70" t="str">
        <f t="shared" si="264"/>
        <v/>
      </c>
      <c r="G1465" s="70" t="str">
        <f t="shared" si="265"/>
        <v/>
      </c>
      <c r="H1465" s="70" t="str">
        <f>IF(M1465=0,"",1+COUNTIF(会員コール!$A$1:$A$198,M1465))</f>
        <v/>
      </c>
      <c r="I1465" s="71"/>
      <c r="J1465" s="71" t="str">
        <f t="shared" si="266"/>
        <v/>
      </c>
      <c r="K1465" s="14"/>
      <c r="L1465" s="15"/>
      <c r="M1465">
        <f t="shared" si="267"/>
        <v>0</v>
      </c>
      <c r="N1465"/>
      <c r="O1465" s="1"/>
      <c r="P1465" s="2"/>
    </row>
    <row r="1466" spans="1:16">
      <c r="A1466" s="13"/>
      <c r="B1466" s="72" t="str">
        <f t="shared" si="262"/>
        <v/>
      </c>
      <c r="C1466" s="69" t="str">
        <f t="shared" si="268"/>
        <v/>
      </c>
      <c r="D1466" s="73" t="str">
        <f t="shared" si="263"/>
        <v/>
      </c>
      <c r="E1466" s="73" t="str">
        <f t="shared" si="264"/>
        <v/>
      </c>
      <c r="F1466" s="73" t="str">
        <f t="shared" si="264"/>
        <v/>
      </c>
      <c r="G1466" s="73" t="str">
        <f t="shared" si="265"/>
        <v/>
      </c>
      <c r="H1466" s="73" t="str">
        <f>IF(M1466=0,"",1+COUNTIF(会員コール!$A$1:$A$198,M1466))</f>
        <v/>
      </c>
      <c r="I1466" s="74"/>
      <c r="J1466" s="74" t="str">
        <f t="shared" si="266"/>
        <v/>
      </c>
      <c r="K1466" s="14"/>
      <c r="L1466" s="15"/>
      <c r="M1466">
        <f t="shared" si="267"/>
        <v>0</v>
      </c>
      <c r="N1466"/>
      <c r="O1466" s="1"/>
      <c r="P1466" s="2"/>
    </row>
    <row r="1467" spans="1:16">
      <c r="A1467" s="13"/>
      <c r="B1467" s="68" t="str">
        <f t="shared" si="262"/>
        <v/>
      </c>
      <c r="C1467" s="69" t="str">
        <f t="shared" si="268"/>
        <v/>
      </c>
      <c r="D1467" s="70" t="str">
        <f t="shared" si="263"/>
        <v/>
      </c>
      <c r="E1467" s="70" t="str">
        <f t="shared" si="264"/>
        <v/>
      </c>
      <c r="F1467" s="70" t="str">
        <f t="shared" si="264"/>
        <v/>
      </c>
      <c r="G1467" s="70" t="str">
        <f t="shared" si="265"/>
        <v/>
      </c>
      <c r="H1467" s="70" t="str">
        <f>IF(M1467=0,"",1+COUNTIF(会員コール!$A$1:$A$198,M1467))</f>
        <v/>
      </c>
      <c r="I1467" s="71"/>
      <c r="J1467" s="71" t="str">
        <f t="shared" si="266"/>
        <v/>
      </c>
      <c r="K1467" s="14"/>
      <c r="L1467" s="15"/>
      <c r="M1467">
        <f t="shared" si="267"/>
        <v>0</v>
      </c>
      <c r="N1467"/>
      <c r="O1467" s="1"/>
      <c r="P1467" s="2"/>
    </row>
    <row r="1468" spans="1:16">
      <c r="A1468" s="13"/>
      <c r="B1468" s="72" t="str">
        <f t="shared" si="262"/>
        <v/>
      </c>
      <c r="C1468" s="69" t="str">
        <f t="shared" si="268"/>
        <v/>
      </c>
      <c r="D1468" s="73" t="str">
        <f t="shared" si="263"/>
        <v/>
      </c>
      <c r="E1468" s="73" t="str">
        <f t="shared" si="264"/>
        <v/>
      </c>
      <c r="F1468" s="73" t="str">
        <f t="shared" si="264"/>
        <v/>
      </c>
      <c r="G1468" s="73" t="str">
        <f t="shared" si="265"/>
        <v/>
      </c>
      <c r="H1468" s="73" t="str">
        <f>IF(M1468=0,"",1+COUNTIF(会員コール!$A$1:$A$198,M1468))</f>
        <v/>
      </c>
      <c r="I1468" s="74"/>
      <c r="J1468" s="74" t="str">
        <f t="shared" si="266"/>
        <v/>
      </c>
      <c r="K1468" s="14"/>
      <c r="L1468" s="15"/>
      <c r="M1468">
        <f t="shared" si="267"/>
        <v>0</v>
      </c>
      <c r="N1468"/>
      <c r="O1468" s="1"/>
      <c r="P1468" s="2"/>
    </row>
    <row r="1469" spans="1:16">
      <c r="A1469" s="13">
        <v>35</v>
      </c>
      <c r="B1469" s="68" t="str">
        <f t="shared" si="262"/>
        <v/>
      </c>
      <c r="C1469" s="69" t="str">
        <f t="shared" si="268"/>
        <v/>
      </c>
      <c r="D1469" s="70" t="str">
        <f t="shared" si="263"/>
        <v/>
      </c>
      <c r="E1469" s="70" t="str">
        <f t="shared" si="264"/>
        <v/>
      </c>
      <c r="F1469" s="70" t="str">
        <f t="shared" si="264"/>
        <v/>
      </c>
      <c r="G1469" s="70" t="str">
        <f t="shared" si="265"/>
        <v/>
      </c>
      <c r="H1469" s="70" t="str">
        <f>IF(M1469=0,"",1+COUNTIF(会員コール!$A$1:$A$198,M1469))</f>
        <v/>
      </c>
      <c r="I1469" s="71"/>
      <c r="J1469" s="71" t="str">
        <f t="shared" si="266"/>
        <v/>
      </c>
      <c r="K1469" s="14"/>
      <c r="L1469" s="15"/>
      <c r="M1469">
        <f t="shared" si="267"/>
        <v>0</v>
      </c>
      <c r="N1469"/>
      <c r="O1469" s="1"/>
      <c r="P1469" s="2"/>
    </row>
    <row r="1470" spans="1:16">
      <c r="A1470" s="13"/>
      <c r="B1470" s="72" t="str">
        <f t="shared" si="262"/>
        <v/>
      </c>
      <c r="C1470" s="69" t="str">
        <f t="shared" si="268"/>
        <v/>
      </c>
      <c r="D1470" s="73" t="str">
        <f t="shared" si="263"/>
        <v/>
      </c>
      <c r="E1470" s="73" t="str">
        <f t="shared" si="264"/>
        <v/>
      </c>
      <c r="F1470" s="73" t="str">
        <f t="shared" si="264"/>
        <v/>
      </c>
      <c r="G1470" s="73" t="str">
        <f t="shared" si="265"/>
        <v/>
      </c>
      <c r="H1470" s="73" t="str">
        <f>IF(M1470=0,"",1+COUNTIF(会員コール!$A$1:$A$198,M1470))</f>
        <v/>
      </c>
      <c r="I1470" s="74"/>
      <c r="J1470" s="74" t="str">
        <f t="shared" si="266"/>
        <v/>
      </c>
      <c r="K1470" s="14"/>
      <c r="L1470" s="15"/>
      <c r="M1470">
        <f t="shared" si="267"/>
        <v>0</v>
      </c>
      <c r="N1470"/>
      <c r="O1470" s="1"/>
      <c r="P1470" s="2"/>
    </row>
    <row r="1471" spans="1:16">
      <c r="A1471" s="13"/>
      <c r="B1471" s="68" t="str">
        <f t="shared" si="262"/>
        <v/>
      </c>
      <c r="C1471" s="69" t="str">
        <f t="shared" si="268"/>
        <v/>
      </c>
      <c r="D1471" s="70" t="str">
        <f t="shared" si="263"/>
        <v/>
      </c>
      <c r="E1471" s="70" t="str">
        <f t="shared" si="264"/>
        <v/>
      </c>
      <c r="F1471" s="70" t="str">
        <f t="shared" si="264"/>
        <v/>
      </c>
      <c r="G1471" s="70" t="str">
        <f t="shared" si="265"/>
        <v/>
      </c>
      <c r="H1471" s="70" t="str">
        <f>IF(M1471=0,"",1+COUNTIF(会員コール!$A$1:$A$198,M1471))</f>
        <v/>
      </c>
      <c r="I1471" s="71"/>
      <c r="J1471" s="71" t="str">
        <f t="shared" si="266"/>
        <v/>
      </c>
      <c r="K1471" s="14"/>
      <c r="L1471" s="15"/>
      <c r="M1471">
        <f t="shared" si="267"/>
        <v>0</v>
      </c>
      <c r="N1471"/>
      <c r="O1471" s="1"/>
      <c r="P1471" s="2"/>
    </row>
    <row r="1472" spans="1:16">
      <c r="A1472" s="13"/>
      <c r="B1472" s="72" t="str">
        <f t="shared" si="262"/>
        <v/>
      </c>
      <c r="C1472" s="69" t="str">
        <f t="shared" si="268"/>
        <v/>
      </c>
      <c r="D1472" s="73" t="str">
        <f t="shared" si="263"/>
        <v/>
      </c>
      <c r="E1472" s="73" t="str">
        <f t="shared" si="264"/>
        <v/>
      </c>
      <c r="F1472" s="73" t="str">
        <f t="shared" si="264"/>
        <v/>
      </c>
      <c r="G1472" s="73" t="str">
        <f t="shared" si="265"/>
        <v/>
      </c>
      <c r="H1472" s="73" t="str">
        <f>IF(M1472=0,"",1+COUNTIF(会員コール!$A$1:$A$198,M1472))</f>
        <v/>
      </c>
      <c r="I1472" s="74"/>
      <c r="J1472" s="74" t="str">
        <f t="shared" si="266"/>
        <v/>
      </c>
      <c r="K1472" s="14"/>
      <c r="L1472" s="15"/>
      <c r="M1472">
        <f t="shared" si="267"/>
        <v>0</v>
      </c>
      <c r="N1472"/>
      <c r="O1472" s="1"/>
      <c r="P1472" s="2"/>
    </row>
    <row r="1473" spans="1:20">
      <c r="A1473" s="13"/>
      <c r="B1473" s="68" t="str">
        <f t="shared" si="262"/>
        <v/>
      </c>
      <c r="C1473" s="69" t="str">
        <f t="shared" si="268"/>
        <v/>
      </c>
      <c r="D1473" s="70" t="str">
        <f t="shared" si="263"/>
        <v/>
      </c>
      <c r="E1473" s="70" t="str">
        <f t="shared" si="264"/>
        <v/>
      </c>
      <c r="F1473" s="70" t="str">
        <f t="shared" si="264"/>
        <v/>
      </c>
      <c r="G1473" s="70" t="str">
        <f t="shared" si="265"/>
        <v/>
      </c>
      <c r="H1473" s="70" t="str">
        <f>IF(M1473=0,"",1+COUNTIF(会員コール!$A$1:$A$198,M1473))</f>
        <v/>
      </c>
      <c r="I1473" s="71"/>
      <c r="J1473" s="71" t="str">
        <f t="shared" si="266"/>
        <v/>
      </c>
      <c r="K1473" s="14"/>
      <c r="L1473" s="15"/>
      <c r="M1473">
        <f t="shared" si="267"/>
        <v>0</v>
      </c>
      <c r="N1473"/>
      <c r="O1473" s="1"/>
      <c r="P1473" s="2"/>
    </row>
    <row r="1474" spans="1:20">
      <c r="A1474" s="13">
        <v>40</v>
      </c>
      <c r="B1474" s="72" t="str">
        <f t="shared" si="262"/>
        <v/>
      </c>
      <c r="C1474" s="69" t="str">
        <f t="shared" si="268"/>
        <v/>
      </c>
      <c r="D1474" s="73" t="str">
        <f t="shared" si="263"/>
        <v/>
      </c>
      <c r="E1474" s="73" t="str">
        <f t="shared" si="264"/>
        <v/>
      </c>
      <c r="F1474" s="73" t="str">
        <f t="shared" si="264"/>
        <v/>
      </c>
      <c r="G1474" s="73" t="str">
        <f t="shared" si="265"/>
        <v/>
      </c>
      <c r="H1474" s="73" t="str">
        <f>IF(M1474=0,"",1+COUNTIF(会員コール!$A$1:$A$198,M1474))</f>
        <v/>
      </c>
      <c r="I1474" s="74"/>
      <c r="J1474" s="74" t="str">
        <f t="shared" si="266"/>
        <v/>
      </c>
      <c r="K1474" s="14"/>
      <c r="L1474" s="15"/>
      <c r="M1474">
        <f t="shared" si="267"/>
        <v>0</v>
      </c>
      <c r="N1474"/>
      <c r="O1474" s="1"/>
      <c r="P1474" s="2"/>
    </row>
    <row r="1475" spans="1:20">
      <c r="A1475" s="13"/>
      <c r="B1475" s="68" t="str">
        <f t="shared" si="262"/>
        <v/>
      </c>
      <c r="C1475" s="69" t="str">
        <f t="shared" si="268"/>
        <v/>
      </c>
      <c r="D1475" s="70" t="str">
        <f t="shared" si="263"/>
        <v/>
      </c>
      <c r="E1475" s="70" t="str">
        <f t="shared" si="264"/>
        <v/>
      </c>
      <c r="F1475" s="70" t="str">
        <f t="shared" si="264"/>
        <v/>
      </c>
      <c r="G1475" s="70" t="str">
        <f t="shared" si="265"/>
        <v/>
      </c>
      <c r="H1475" s="70" t="str">
        <f>IF(M1475=0,"",1+COUNTIF(会員コール!$A$1:$A$198,M1475))</f>
        <v/>
      </c>
      <c r="I1475" s="71"/>
      <c r="J1475" s="71" t="str">
        <f t="shared" si="266"/>
        <v/>
      </c>
      <c r="K1475" s="14"/>
      <c r="L1475" s="15"/>
      <c r="M1475">
        <f t="shared" si="267"/>
        <v>0</v>
      </c>
      <c r="N1475"/>
      <c r="O1475" s="1"/>
      <c r="P1475" s="2"/>
    </row>
    <row r="1476" spans="1:20">
      <c r="A1476" s="13"/>
      <c r="B1476" s="68" t="str">
        <f t="shared" si="262"/>
        <v/>
      </c>
      <c r="C1476" s="69" t="str">
        <f t="shared" si="268"/>
        <v/>
      </c>
      <c r="D1476" s="70" t="str">
        <f t="shared" si="263"/>
        <v/>
      </c>
      <c r="E1476" s="70" t="str">
        <f t="shared" si="264"/>
        <v/>
      </c>
      <c r="F1476" s="70" t="str">
        <f t="shared" si="264"/>
        <v/>
      </c>
      <c r="G1476" s="70" t="str">
        <f t="shared" si="265"/>
        <v/>
      </c>
      <c r="H1476" s="70" t="str">
        <f>IF(M1476=0,"",1+COUNTIF(会員コール!$A$1:$A$198,M1476))</f>
        <v/>
      </c>
      <c r="I1476" s="71"/>
      <c r="J1476" s="71" t="str">
        <f t="shared" si="266"/>
        <v/>
      </c>
      <c r="K1476" s="14"/>
      <c r="L1476" s="15"/>
      <c r="M1476">
        <f t="shared" si="267"/>
        <v>0</v>
      </c>
      <c r="N1476"/>
      <c r="O1476" s="1"/>
      <c r="P1476" s="2"/>
    </row>
    <row r="1477" spans="1:20">
      <c r="A1477" s="13"/>
      <c r="B1477" s="72" t="str">
        <f t="shared" si="262"/>
        <v/>
      </c>
      <c r="C1477" s="69" t="str">
        <f t="shared" si="268"/>
        <v/>
      </c>
      <c r="D1477" s="73" t="str">
        <f t="shared" si="263"/>
        <v/>
      </c>
      <c r="E1477" s="73" t="str">
        <f t="shared" si="264"/>
        <v/>
      </c>
      <c r="F1477" s="73" t="str">
        <f t="shared" si="264"/>
        <v/>
      </c>
      <c r="G1477" s="73" t="str">
        <f t="shared" si="265"/>
        <v/>
      </c>
      <c r="H1477" s="73" t="str">
        <f>IF(M1477=0,"",1+COUNTIF(会員コール!$A$1:$A$198,M1477))</f>
        <v/>
      </c>
      <c r="I1477" s="74"/>
      <c r="J1477" s="74" t="str">
        <f t="shared" si="266"/>
        <v/>
      </c>
      <c r="K1477" s="14"/>
      <c r="L1477" s="15"/>
      <c r="M1477">
        <f t="shared" si="267"/>
        <v>0</v>
      </c>
      <c r="N1477"/>
      <c r="O1477" s="1"/>
      <c r="P1477" s="2"/>
    </row>
    <row r="1478" spans="1:20">
      <c r="A1478" s="13"/>
      <c r="B1478" s="68" t="str">
        <f t="shared" si="262"/>
        <v/>
      </c>
      <c r="C1478" s="69" t="str">
        <f t="shared" si="268"/>
        <v/>
      </c>
      <c r="D1478" s="70" t="str">
        <f t="shared" si="263"/>
        <v/>
      </c>
      <c r="E1478" s="70" t="str">
        <f t="shared" si="264"/>
        <v/>
      </c>
      <c r="F1478" s="70" t="str">
        <f t="shared" si="264"/>
        <v/>
      </c>
      <c r="G1478" s="70" t="str">
        <f t="shared" si="265"/>
        <v/>
      </c>
      <c r="H1478" s="70" t="str">
        <f>IF(M1478=0,"",1+COUNTIF(会員コール!$A$1:$A$198,M1478))</f>
        <v/>
      </c>
      <c r="I1478" s="71"/>
      <c r="J1478" s="71" t="str">
        <f t="shared" si="266"/>
        <v/>
      </c>
      <c r="K1478" s="14"/>
      <c r="L1478" s="15"/>
      <c r="M1478">
        <f t="shared" si="267"/>
        <v>0</v>
      </c>
      <c r="N1478"/>
      <c r="O1478" s="1"/>
      <c r="P1478" s="2"/>
    </row>
    <row r="1479" spans="1:20">
      <c r="A1479" s="13">
        <v>45</v>
      </c>
      <c r="B1479" s="72" t="str">
        <f t="shared" si="262"/>
        <v/>
      </c>
      <c r="C1479" s="69" t="str">
        <f t="shared" si="268"/>
        <v/>
      </c>
      <c r="D1479" s="73" t="str">
        <f t="shared" si="263"/>
        <v/>
      </c>
      <c r="E1479" s="73" t="str">
        <f t="shared" si="264"/>
        <v/>
      </c>
      <c r="F1479" s="73" t="str">
        <f t="shared" si="264"/>
        <v/>
      </c>
      <c r="G1479" s="73" t="str">
        <f t="shared" si="265"/>
        <v/>
      </c>
      <c r="H1479" s="73" t="str">
        <f>IF(M1479=0,"",1+COUNTIF(会員コール!$A$1:$A$198,M1479))</f>
        <v/>
      </c>
      <c r="I1479" s="74"/>
      <c r="J1479" s="74" t="str">
        <f t="shared" si="266"/>
        <v/>
      </c>
      <c r="K1479" s="14"/>
      <c r="L1479" s="15"/>
      <c r="M1479">
        <f t="shared" si="267"/>
        <v>0</v>
      </c>
      <c r="N1479"/>
      <c r="O1479" s="1"/>
      <c r="P1479" s="2"/>
    </row>
    <row r="1480" spans="1:20">
      <c r="A1480" s="13"/>
      <c r="B1480" s="68" t="str">
        <f t="shared" si="262"/>
        <v/>
      </c>
      <c r="C1480" s="69" t="str">
        <f t="shared" si="268"/>
        <v/>
      </c>
      <c r="D1480" s="70" t="str">
        <f t="shared" si="263"/>
        <v/>
      </c>
      <c r="E1480" s="70" t="str">
        <f t="shared" si="264"/>
        <v/>
      </c>
      <c r="F1480" s="70" t="str">
        <f t="shared" si="264"/>
        <v/>
      </c>
      <c r="G1480" s="70" t="str">
        <f t="shared" si="265"/>
        <v/>
      </c>
      <c r="H1480" s="70" t="str">
        <f>IF(M1480=0,"",1+COUNTIF(会員コール!$A$1:$A$198,M1480))</f>
        <v/>
      </c>
      <c r="I1480" s="71"/>
      <c r="J1480" s="71" t="str">
        <f t="shared" si="266"/>
        <v/>
      </c>
      <c r="K1480" s="14"/>
      <c r="L1480" s="15"/>
      <c r="M1480">
        <f t="shared" si="267"/>
        <v>0</v>
      </c>
      <c r="N1480"/>
      <c r="O1480" s="1"/>
      <c r="P1480" s="2"/>
    </row>
    <row r="1481" spans="1:20">
      <c r="A1481" s="13"/>
      <c r="B1481" s="72" t="str">
        <f t="shared" si="262"/>
        <v/>
      </c>
      <c r="C1481" s="69" t="str">
        <f t="shared" si="268"/>
        <v/>
      </c>
      <c r="D1481" s="73" t="str">
        <f t="shared" si="263"/>
        <v/>
      </c>
      <c r="E1481" s="73" t="str">
        <f t="shared" si="264"/>
        <v/>
      </c>
      <c r="F1481" s="73" t="str">
        <f t="shared" si="264"/>
        <v/>
      </c>
      <c r="G1481" s="73" t="str">
        <f t="shared" si="265"/>
        <v/>
      </c>
      <c r="H1481" s="73" t="str">
        <f>IF(M1481=0,"",1+COUNTIF(会員コール!$A$1:$A$198,M1481))</f>
        <v/>
      </c>
      <c r="I1481" s="74"/>
      <c r="J1481" s="74" t="str">
        <f t="shared" si="266"/>
        <v/>
      </c>
      <c r="K1481" s="14"/>
      <c r="L1481" s="15"/>
      <c r="M1481">
        <f t="shared" si="267"/>
        <v>0</v>
      </c>
      <c r="N1481"/>
      <c r="O1481" s="1"/>
      <c r="P1481" s="2"/>
    </row>
    <row r="1482" spans="1:20">
      <c r="A1482" s="13"/>
      <c r="B1482" s="68" t="str">
        <f t="shared" si="262"/>
        <v/>
      </c>
      <c r="C1482" s="69" t="str">
        <f t="shared" si="268"/>
        <v/>
      </c>
      <c r="D1482" s="70" t="str">
        <f t="shared" si="263"/>
        <v/>
      </c>
      <c r="E1482" s="70" t="str">
        <f t="shared" si="264"/>
        <v/>
      </c>
      <c r="F1482" s="70" t="str">
        <f t="shared" si="264"/>
        <v/>
      </c>
      <c r="G1482" s="70" t="str">
        <f t="shared" si="265"/>
        <v/>
      </c>
      <c r="H1482" s="70" t="str">
        <f>IF(M1482=0,"",1+COUNTIF(会員コール!$A$1:$A$198,M1482))</f>
        <v/>
      </c>
      <c r="I1482" s="71"/>
      <c r="J1482" s="71" t="str">
        <f t="shared" si="266"/>
        <v/>
      </c>
      <c r="K1482" s="14"/>
      <c r="L1482" s="15"/>
      <c r="M1482">
        <f t="shared" si="267"/>
        <v>0</v>
      </c>
      <c r="N1482"/>
      <c r="O1482" s="1"/>
      <c r="P1482" s="2"/>
    </row>
    <row r="1483" spans="1:20">
      <c r="A1483" s="13"/>
      <c r="B1483" s="68" t="str">
        <f t="shared" si="262"/>
        <v/>
      </c>
      <c r="C1483" s="69" t="str">
        <f t="shared" si="268"/>
        <v/>
      </c>
      <c r="D1483" s="70" t="str">
        <f t="shared" si="263"/>
        <v/>
      </c>
      <c r="E1483" s="70" t="str">
        <f t="shared" si="264"/>
        <v/>
      </c>
      <c r="F1483" s="70" t="str">
        <f t="shared" si="264"/>
        <v/>
      </c>
      <c r="G1483" s="70" t="str">
        <f t="shared" si="265"/>
        <v/>
      </c>
      <c r="H1483" s="70" t="str">
        <f>IF(M1483=0,"",1+COUNTIF(会員コール!$A$1:$A$198,M1483))</f>
        <v/>
      </c>
      <c r="I1483" s="71"/>
      <c r="J1483" s="71" t="str">
        <f t="shared" si="266"/>
        <v/>
      </c>
      <c r="K1483" s="14"/>
      <c r="L1483" s="15"/>
      <c r="M1483">
        <f t="shared" si="267"/>
        <v>0</v>
      </c>
      <c r="N1483"/>
      <c r="O1483" s="1"/>
      <c r="P1483" s="2"/>
    </row>
    <row r="1484" spans="1:20">
      <c r="A1484" s="13">
        <v>50</v>
      </c>
      <c r="B1484" s="75" t="str">
        <f t="shared" si="262"/>
        <v/>
      </c>
      <c r="C1484" s="76" t="str">
        <f>IF(P1484="","",LEFT(P1484,6))</f>
        <v/>
      </c>
      <c r="D1484" s="77" t="str">
        <f t="shared" si="263"/>
        <v/>
      </c>
      <c r="E1484" s="77" t="str">
        <f t="shared" si="264"/>
        <v/>
      </c>
      <c r="F1484" s="77" t="str">
        <f t="shared" si="264"/>
        <v/>
      </c>
      <c r="G1484" s="77" t="str">
        <f t="shared" si="265"/>
        <v/>
      </c>
      <c r="H1484" s="77" t="str">
        <f>IF(M1484=0,"",1+COUNTIF(会員コール!$A$1:$A$198,M1484))</f>
        <v/>
      </c>
      <c r="I1484" s="78"/>
      <c r="J1484" s="78" t="str">
        <f t="shared" si="266"/>
        <v/>
      </c>
      <c r="K1484" s="14"/>
      <c r="L1484" s="15"/>
      <c r="M1484">
        <f t="shared" si="267"/>
        <v>0</v>
      </c>
      <c r="N1484"/>
      <c r="O1484" s="1"/>
      <c r="P1484" s="2"/>
    </row>
    <row r="1485" spans="1:20">
      <c r="A1485" s="13"/>
      <c r="B1485" s="166" t="s">
        <v>7</v>
      </c>
      <c r="C1485" s="167"/>
      <c r="D1485" s="24">
        <f>50-COUNTBLANK(D1435:D1484)</f>
        <v>0</v>
      </c>
      <c r="E1485" s="20"/>
      <c r="F1485" s="21" t="s">
        <v>7</v>
      </c>
      <c r="G1485" s="19"/>
      <c r="H1485" s="25">
        <f>SUM(H1435:H1484)</f>
        <v>0</v>
      </c>
      <c r="I1485" s="22"/>
      <c r="J1485" s="22"/>
      <c r="K1485" s="14"/>
      <c r="L1485" s="15"/>
      <c r="N1485"/>
      <c r="O1485" s="1"/>
      <c r="P1485" s="2"/>
    </row>
    <row r="1486" spans="1:20" ht="14.25">
      <c r="A1486" s="8"/>
      <c r="B1486" s="168" t="s">
        <v>9</v>
      </c>
      <c r="C1486" s="168"/>
      <c r="D1486" s="168"/>
      <c r="E1486" s="62" t="s">
        <v>135</v>
      </c>
      <c r="F1486" s="50">
        <f>基本データ入力!$B$6</f>
        <v>2016</v>
      </c>
      <c r="G1486" s="169" t="str">
        <f>基本データ入力!$B$4</f>
        <v>第13回　JARL横須賀ｸﾗﾌﾞﾏﾗｿﾝｺﾝﾃｽﾄ</v>
      </c>
      <c r="H1486" s="169"/>
      <c r="I1486" s="169"/>
      <c r="J1486" s="169"/>
      <c r="K1486" s="10"/>
      <c r="L1486" s="8"/>
      <c r="M1486" s="8"/>
      <c r="N1486" s="9"/>
      <c r="O1486" s="8"/>
      <c r="P1486" s="8"/>
      <c r="Q1486" s="8"/>
      <c r="R1486" s="8"/>
      <c r="S1486" s="8"/>
      <c r="T1486" s="8"/>
    </row>
    <row r="1487" spans="1:20">
      <c r="A1487" s="8"/>
      <c r="B1487" s="170" t="s">
        <v>10</v>
      </c>
      <c r="C1487" s="170"/>
      <c r="D1487" s="47" t="str">
        <f>基本データ入力!$B$8</f>
        <v>JA1QRZ</v>
      </c>
      <c r="E1487" s="52" t="s">
        <v>136</v>
      </c>
      <c r="F1487" s="47" t="s">
        <v>288</v>
      </c>
      <c r="G1487" s="171" t="s">
        <v>137</v>
      </c>
      <c r="H1487" s="171"/>
      <c r="I1487" s="171"/>
      <c r="J1487" s="53" t="s">
        <v>408</v>
      </c>
      <c r="K1487" s="10"/>
      <c r="L1487" s="8"/>
      <c r="M1487" s="8"/>
      <c r="N1487" s="9"/>
      <c r="O1487" s="8"/>
      <c r="P1487" s="8"/>
      <c r="Q1487" s="8"/>
      <c r="R1487" s="8"/>
      <c r="S1487" s="8"/>
      <c r="T1487" s="8"/>
    </row>
    <row r="1488" spans="1:20">
      <c r="B1488" s="88" t="s">
        <v>11</v>
      </c>
      <c r="C1488" s="91" t="s">
        <v>411</v>
      </c>
      <c r="D1488" s="88" t="s">
        <v>12</v>
      </c>
      <c r="E1488" s="172" t="s">
        <v>13</v>
      </c>
      <c r="F1488" s="172"/>
      <c r="G1488" s="88" t="s">
        <v>14</v>
      </c>
      <c r="H1488" s="17" t="s">
        <v>15</v>
      </c>
      <c r="I1488" s="88" t="s">
        <v>16</v>
      </c>
      <c r="J1488" s="88" t="s">
        <v>17</v>
      </c>
      <c r="L1488" s="173" t="s">
        <v>134</v>
      </c>
      <c r="M1488" s="174"/>
      <c r="N1488" s="165" t="s">
        <v>31</v>
      </c>
      <c r="O1488" s="165"/>
      <c r="P1488" s="165"/>
      <c r="Q1488" s="165"/>
      <c r="R1488" s="165"/>
      <c r="S1488" s="165"/>
      <c r="T1488" s="165"/>
    </row>
    <row r="1489" spans="1:20">
      <c r="B1489" s="88" t="s">
        <v>8</v>
      </c>
      <c r="C1489" s="91" t="s">
        <v>412</v>
      </c>
      <c r="D1489" s="88" t="s">
        <v>0</v>
      </c>
      <c r="E1489" s="88" t="s">
        <v>1</v>
      </c>
      <c r="F1489" s="88" t="s">
        <v>2</v>
      </c>
      <c r="G1489" s="88" t="s">
        <v>3</v>
      </c>
      <c r="H1489" s="17" t="s">
        <v>4</v>
      </c>
      <c r="I1489" s="88" t="s">
        <v>5</v>
      </c>
      <c r="J1489" s="88" t="s">
        <v>6</v>
      </c>
      <c r="K1489" s="4"/>
      <c r="L1489" s="175"/>
      <c r="M1489" s="176"/>
      <c r="N1489" s="89" t="s">
        <v>33</v>
      </c>
      <c r="O1489" s="89" t="s">
        <v>34</v>
      </c>
      <c r="P1489" s="89" t="s">
        <v>35</v>
      </c>
      <c r="Q1489" s="89" t="s">
        <v>36</v>
      </c>
      <c r="R1489" s="89" t="s">
        <v>37</v>
      </c>
      <c r="S1489" s="89" t="s">
        <v>38</v>
      </c>
      <c r="T1489" s="89" t="s">
        <v>39</v>
      </c>
    </row>
    <row r="1490" spans="1:20">
      <c r="A1490" s="13">
        <v>1</v>
      </c>
      <c r="B1490" s="64" t="str">
        <f t="shared" ref="B1490:B1539" si="269">IF(O1490="","",O1490)</f>
        <v/>
      </c>
      <c r="C1490" s="65" t="str">
        <f>IF(P1490="","",LEFT(P1490,6))</f>
        <v/>
      </c>
      <c r="D1490" s="66" t="str">
        <f t="shared" ref="D1490:D1539" si="270">IF(N1490="","",N1490)</f>
        <v/>
      </c>
      <c r="E1490" s="66" t="str">
        <f t="shared" ref="E1490:F1539" si="271">IF(Q1490="","",Q1490)</f>
        <v/>
      </c>
      <c r="F1490" s="66" t="str">
        <f t="shared" si="271"/>
        <v/>
      </c>
      <c r="G1490" s="66" t="str">
        <f t="shared" ref="G1490:G1539" si="272">IF(H1490="","",IF(H1490=1,"","M"))</f>
        <v/>
      </c>
      <c r="H1490" s="66" t="str">
        <f>IF(M1490=0,"",1+COUNTIF(会員コール!$A$1:$A$198,M1490))</f>
        <v/>
      </c>
      <c r="I1490" s="67"/>
      <c r="J1490" s="67" t="str">
        <f t="shared" ref="J1490:J1539" si="273">IF(T1490="","",T1490)</f>
        <v/>
      </c>
      <c r="K1490" s="14"/>
      <c r="L1490" s="49"/>
      <c r="M1490">
        <f t="shared" ref="M1490:M1539" si="274">IF(MID(N1490,6,1)="/",LEFT(N1490,5),IF(MID(N1490,7,1)="/",LEFT(N1490,6),N1490))</f>
        <v>0</v>
      </c>
      <c r="N1490"/>
      <c r="O1490" s="1"/>
      <c r="P1490" s="2"/>
    </row>
    <row r="1491" spans="1:20">
      <c r="A1491" s="13"/>
      <c r="B1491" s="68" t="str">
        <f t="shared" si="269"/>
        <v/>
      </c>
      <c r="C1491" s="69" t="str">
        <f>IF(P1491="","",LEFT(P1491,6))</f>
        <v/>
      </c>
      <c r="D1491" s="70" t="str">
        <f t="shared" si="270"/>
        <v/>
      </c>
      <c r="E1491" s="70" t="str">
        <f t="shared" si="271"/>
        <v/>
      </c>
      <c r="F1491" s="70" t="str">
        <f t="shared" si="271"/>
        <v/>
      </c>
      <c r="G1491" s="70" t="str">
        <f t="shared" si="272"/>
        <v/>
      </c>
      <c r="H1491" s="70" t="str">
        <f>IF(M1491=0,"",1+COUNTIF(会員コール!$A$1:$A$198,M1491))</f>
        <v/>
      </c>
      <c r="I1491" s="71"/>
      <c r="J1491" s="71" t="str">
        <f t="shared" si="273"/>
        <v/>
      </c>
      <c r="K1491" s="14"/>
      <c r="L1491" s="49"/>
      <c r="M1491">
        <f t="shared" si="274"/>
        <v>0</v>
      </c>
      <c r="N1491"/>
      <c r="O1491" s="1"/>
      <c r="P1491" s="2"/>
    </row>
    <row r="1492" spans="1:20">
      <c r="A1492" s="13"/>
      <c r="B1492" s="68" t="str">
        <f t="shared" si="269"/>
        <v/>
      </c>
      <c r="C1492" s="69" t="str">
        <f t="shared" ref="C1492:C1538" si="275">IF(P1492="","",LEFT(P1492,6))</f>
        <v/>
      </c>
      <c r="D1492" s="70" t="str">
        <f t="shared" si="270"/>
        <v/>
      </c>
      <c r="E1492" s="70" t="str">
        <f t="shared" si="271"/>
        <v/>
      </c>
      <c r="F1492" s="70" t="str">
        <f t="shared" si="271"/>
        <v/>
      </c>
      <c r="G1492" s="70" t="str">
        <f t="shared" si="272"/>
        <v/>
      </c>
      <c r="H1492" s="70" t="str">
        <f>IF(M1492=0,"",1+COUNTIF(会員コール!$A$1:$A$198,M1492))</f>
        <v/>
      </c>
      <c r="I1492" s="71"/>
      <c r="J1492" s="71" t="str">
        <f t="shared" si="273"/>
        <v/>
      </c>
      <c r="K1492" s="14"/>
      <c r="L1492" s="49"/>
      <c r="M1492">
        <f t="shared" si="274"/>
        <v>0</v>
      </c>
      <c r="N1492"/>
      <c r="O1492" s="1"/>
      <c r="P1492" s="2"/>
    </row>
    <row r="1493" spans="1:20">
      <c r="A1493" s="13"/>
      <c r="B1493" s="68" t="str">
        <f t="shared" si="269"/>
        <v/>
      </c>
      <c r="C1493" s="69" t="str">
        <f t="shared" si="275"/>
        <v/>
      </c>
      <c r="D1493" s="70" t="str">
        <f t="shared" si="270"/>
        <v/>
      </c>
      <c r="E1493" s="70" t="str">
        <f t="shared" si="271"/>
        <v/>
      </c>
      <c r="F1493" s="70" t="str">
        <f t="shared" si="271"/>
        <v/>
      </c>
      <c r="G1493" s="70" t="str">
        <f t="shared" si="272"/>
        <v/>
      </c>
      <c r="H1493" s="70" t="str">
        <f>IF(M1493=0,"",1+COUNTIF(会員コール!$A$1:$A$198,M1493))</f>
        <v/>
      </c>
      <c r="I1493" s="71"/>
      <c r="J1493" s="71" t="str">
        <f t="shared" si="273"/>
        <v/>
      </c>
      <c r="K1493" s="14"/>
      <c r="L1493" s="49"/>
      <c r="M1493">
        <f t="shared" si="274"/>
        <v>0</v>
      </c>
      <c r="N1493"/>
      <c r="O1493" s="1"/>
      <c r="P1493" s="2"/>
    </row>
    <row r="1494" spans="1:20">
      <c r="A1494" s="13">
        <v>5</v>
      </c>
      <c r="B1494" s="68" t="str">
        <f t="shared" si="269"/>
        <v/>
      </c>
      <c r="C1494" s="69" t="str">
        <f t="shared" si="275"/>
        <v/>
      </c>
      <c r="D1494" s="70" t="str">
        <f t="shared" si="270"/>
        <v/>
      </c>
      <c r="E1494" s="70" t="str">
        <f t="shared" si="271"/>
        <v/>
      </c>
      <c r="F1494" s="70" t="str">
        <f t="shared" si="271"/>
        <v/>
      </c>
      <c r="G1494" s="70" t="str">
        <f t="shared" si="272"/>
        <v/>
      </c>
      <c r="H1494" s="70" t="str">
        <f>IF(M1494=0,"",1+COUNTIF(会員コール!$A$1:$A$198,M1494))</f>
        <v/>
      </c>
      <c r="I1494" s="71"/>
      <c r="J1494" s="71" t="str">
        <f t="shared" si="273"/>
        <v/>
      </c>
      <c r="K1494" s="14"/>
      <c r="L1494" s="49"/>
      <c r="M1494">
        <f t="shared" si="274"/>
        <v>0</v>
      </c>
      <c r="N1494"/>
      <c r="O1494" s="1"/>
      <c r="P1494" s="2"/>
    </row>
    <row r="1495" spans="1:20">
      <c r="A1495" s="13"/>
      <c r="B1495" s="68" t="str">
        <f t="shared" si="269"/>
        <v/>
      </c>
      <c r="C1495" s="69" t="str">
        <f t="shared" si="275"/>
        <v/>
      </c>
      <c r="D1495" s="70" t="str">
        <f t="shared" si="270"/>
        <v/>
      </c>
      <c r="E1495" s="70" t="str">
        <f t="shared" si="271"/>
        <v/>
      </c>
      <c r="F1495" s="70" t="str">
        <f t="shared" si="271"/>
        <v/>
      </c>
      <c r="G1495" s="70" t="str">
        <f t="shared" si="272"/>
        <v/>
      </c>
      <c r="H1495" s="70" t="str">
        <f>IF(M1495=0,"",1+COUNTIF(会員コール!$A$1:$A$198,M1495))</f>
        <v/>
      </c>
      <c r="I1495" s="71"/>
      <c r="J1495" s="71" t="str">
        <f t="shared" si="273"/>
        <v/>
      </c>
      <c r="K1495" s="14"/>
      <c r="L1495" s="49"/>
      <c r="M1495">
        <f t="shared" si="274"/>
        <v>0</v>
      </c>
      <c r="N1495"/>
      <c r="O1495" s="1"/>
      <c r="P1495" s="2"/>
    </row>
    <row r="1496" spans="1:20">
      <c r="A1496" s="13"/>
      <c r="B1496" s="68" t="str">
        <f t="shared" si="269"/>
        <v/>
      </c>
      <c r="C1496" s="69" t="str">
        <f t="shared" si="275"/>
        <v/>
      </c>
      <c r="D1496" s="70" t="str">
        <f t="shared" si="270"/>
        <v/>
      </c>
      <c r="E1496" s="70" t="str">
        <f t="shared" si="271"/>
        <v/>
      </c>
      <c r="F1496" s="70" t="str">
        <f t="shared" si="271"/>
        <v/>
      </c>
      <c r="G1496" s="70" t="str">
        <f t="shared" si="272"/>
        <v/>
      </c>
      <c r="H1496" s="70" t="str">
        <f>IF(M1496=0,"",1+COUNTIF(会員コール!$A$1:$A$198,M1496))</f>
        <v/>
      </c>
      <c r="I1496" s="71"/>
      <c r="J1496" s="71" t="str">
        <f t="shared" si="273"/>
        <v/>
      </c>
      <c r="K1496" s="14"/>
      <c r="L1496" s="49"/>
      <c r="M1496">
        <f t="shared" si="274"/>
        <v>0</v>
      </c>
      <c r="N1496"/>
      <c r="O1496" s="1"/>
      <c r="P1496" s="2"/>
    </row>
    <row r="1497" spans="1:20">
      <c r="A1497" s="13"/>
      <c r="B1497" s="68" t="str">
        <f t="shared" si="269"/>
        <v/>
      </c>
      <c r="C1497" s="69" t="str">
        <f t="shared" si="275"/>
        <v/>
      </c>
      <c r="D1497" s="70" t="str">
        <f t="shared" si="270"/>
        <v/>
      </c>
      <c r="E1497" s="70" t="str">
        <f t="shared" si="271"/>
        <v/>
      </c>
      <c r="F1497" s="70" t="str">
        <f t="shared" si="271"/>
        <v/>
      </c>
      <c r="G1497" s="70" t="str">
        <f t="shared" si="272"/>
        <v/>
      </c>
      <c r="H1497" s="70" t="str">
        <f>IF(M1497=0,"",1+COUNTIF(会員コール!$A$1:$A$198,M1497))</f>
        <v/>
      </c>
      <c r="I1497" s="71"/>
      <c r="J1497" s="71" t="str">
        <f t="shared" si="273"/>
        <v/>
      </c>
      <c r="K1497" s="14"/>
      <c r="L1497" s="49"/>
      <c r="M1497">
        <f t="shared" si="274"/>
        <v>0</v>
      </c>
      <c r="N1497"/>
      <c r="O1497" s="1"/>
      <c r="P1497" s="2"/>
    </row>
    <row r="1498" spans="1:20">
      <c r="A1498" s="13"/>
      <c r="B1498" s="68" t="str">
        <f t="shared" si="269"/>
        <v/>
      </c>
      <c r="C1498" s="69" t="str">
        <f t="shared" si="275"/>
        <v/>
      </c>
      <c r="D1498" s="70" t="str">
        <f t="shared" si="270"/>
        <v/>
      </c>
      <c r="E1498" s="70" t="str">
        <f t="shared" si="271"/>
        <v/>
      </c>
      <c r="F1498" s="70" t="str">
        <f t="shared" si="271"/>
        <v/>
      </c>
      <c r="G1498" s="70" t="str">
        <f t="shared" si="272"/>
        <v/>
      </c>
      <c r="H1498" s="70" t="str">
        <f>IF(M1498=0,"",1+COUNTIF(会員コール!$A$1:$A$198,M1498))</f>
        <v/>
      </c>
      <c r="I1498" s="71"/>
      <c r="J1498" s="71" t="str">
        <f t="shared" si="273"/>
        <v/>
      </c>
      <c r="K1498" s="14"/>
      <c r="L1498" s="49"/>
      <c r="M1498">
        <f t="shared" si="274"/>
        <v>0</v>
      </c>
      <c r="N1498"/>
      <c r="O1498" s="1"/>
      <c r="P1498" s="2"/>
    </row>
    <row r="1499" spans="1:20">
      <c r="A1499" s="13">
        <v>10</v>
      </c>
      <c r="B1499" s="68" t="str">
        <f t="shared" si="269"/>
        <v/>
      </c>
      <c r="C1499" s="69" t="str">
        <f t="shared" si="275"/>
        <v/>
      </c>
      <c r="D1499" s="70" t="str">
        <f t="shared" si="270"/>
        <v/>
      </c>
      <c r="E1499" s="70" t="str">
        <f t="shared" si="271"/>
        <v/>
      </c>
      <c r="F1499" s="70" t="str">
        <f t="shared" si="271"/>
        <v/>
      </c>
      <c r="G1499" s="70" t="str">
        <f t="shared" si="272"/>
        <v/>
      </c>
      <c r="H1499" s="70" t="str">
        <f>IF(M1499=0,"",1+COUNTIF(会員コール!$A$1:$A$198,M1499))</f>
        <v/>
      </c>
      <c r="I1499" s="71"/>
      <c r="J1499" s="71" t="str">
        <f t="shared" si="273"/>
        <v/>
      </c>
      <c r="K1499" s="14"/>
      <c r="L1499" s="49"/>
      <c r="M1499">
        <f t="shared" si="274"/>
        <v>0</v>
      </c>
      <c r="N1499"/>
      <c r="O1499" s="1"/>
      <c r="P1499" s="2"/>
    </row>
    <row r="1500" spans="1:20">
      <c r="A1500" s="13"/>
      <c r="B1500" s="68" t="str">
        <f t="shared" si="269"/>
        <v/>
      </c>
      <c r="C1500" s="69" t="str">
        <f t="shared" si="275"/>
        <v/>
      </c>
      <c r="D1500" s="70" t="str">
        <f t="shared" si="270"/>
        <v/>
      </c>
      <c r="E1500" s="70" t="str">
        <f t="shared" si="271"/>
        <v/>
      </c>
      <c r="F1500" s="70" t="str">
        <f t="shared" si="271"/>
        <v/>
      </c>
      <c r="G1500" s="70" t="str">
        <f t="shared" si="272"/>
        <v/>
      </c>
      <c r="H1500" s="70" t="str">
        <f>IF(M1500=0,"",1+COUNTIF(会員コール!$A$1:$A$198,M1500))</f>
        <v/>
      </c>
      <c r="I1500" s="71"/>
      <c r="J1500" s="71" t="str">
        <f t="shared" si="273"/>
        <v/>
      </c>
      <c r="K1500" s="14"/>
      <c r="L1500" s="49"/>
      <c r="M1500">
        <f t="shared" si="274"/>
        <v>0</v>
      </c>
      <c r="N1500"/>
      <c r="O1500" s="1"/>
      <c r="P1500" s="2"/>
    </row>
    <row r="1501" spans="1:20">
      <c r="A1501" s="13"/>
      <c r="B1501" s="68" t="str">
        <f t="shared" si="269"/>
        <v/>
      </c>
      <c r="C1501" s="69" t="str">
        <f t="shared" si="275"/>
        <v/>
      </c>
      <c r="D1501" s="70" t="str">
        <f t="shared" si="270"/>
        <v/>
      </c>
      <c r="E1501" s="70" t="str">
        <f t="shared" si="271"/>
        <v/>
      </c>
      <c r="F1501" s="70" t="str">
        <f t="shared" si="271"/>
        <v/>
      </c>
      <c r="G1501" s="70" t="str">
        <f t="shared" si="272"/>
        <v/>
      </c>
      <c r="H1501" s="70" t="str">
        <f>IF(M1501=0,"",1+COUNTIF(会員コール!$A$1:$A$198,M1501))</f>
        <v/>
      </c>
      <c r="I1501" s="71"/>
      <c r="J1501" s="71" t="str">
        <f t="shared" si="273"/>
        <v/>
      </c>
      <c r="K1501" s="14"/>
      <c r="L1501" s="49"/>
      <c r="M1501">
        <f t="shared" si="274"/>
        <v>0</v>
      </c>
      <c r="N1501"/>
      <c r="O1501" s="1"/>
      <c r="P1501" s="2"/>
    </row>
    <row r="1502" spans="1:20">
      <c r="A1502" s="13"/>
      <c r="B1502" s="68" t="str">
        <f t="shared" si="269"/>
        <v/>
      </c>
      <c r="C1502" s="69" t="str">
        <f t="shared" si="275"/>
        <v/>
      </c>
      <c r="D1502" s="70" t="str">
        <f t="shared" si="270"/>
        <v/>
      </c>
      <c r="E1502" s="70" t="str">
        <f t="shared" si="271"/>
        <v/>
      </c>
      <c r="F1502" s="70" t="str">
        <f t="shared" si="271"/>
        <v/>
      </c>
      <c r="G1502" s="70" t="str">
        <f t="shared" si="272"/>
        <v/>
      </c>
      <c r="H1502" s="70" t="str">
        <f>IF(M1502=0,"",1+COUNTIF(会員コール!$A$1:$A$198,M1502))</f>
        <v/>
      </c>
      <c r="I1502" s="71"/>
      <c r="J1502" s="71" t="str">
        <f t="shared" si="273"/>
        <v/>
      </c>
      <c r="K1502" s="14"/>
      <c r="L1502" s="49"/>
      <c r="M1502">
        <f t="shared" si="274"/>
        <v>0</v>
      </c>
      <c r="N1502"/>
      <c r="O1502" s="1"/>
      <c r="P1502" s="2"/>
    </row>
    <row r="1503" spans="1:20">
      <c r="A1503" s="13"/>
      <c r="B1503" s="68" t="str">
        <f t="shared" si="269"/>
        <v/>
      </c>
      <c r="C1503" s="69" t="str">
        <f t="shared" si="275"/>
        <v/>
      </c>
      <c r="D1503" s="70" t="str">
        <f t="shared" si="270"/>
        <v/>
      </c>
      <c r="E1503" s="70" t="str">
        <f t="shared" si="271"/>
        <v/>
      </c>
      <c r="F1503" s="70" t="str">
        <f t="shared" si="271"/>
        <v/>
      </c>
      <c r="G1503" s="70" t="str">
        <f t="shared" si="272"/>
        <v/>
      </c>
      <c r="H1503" s="70" t="str">
        <f>IF(M1503=0,"",1+COUNTIF(会員コール!$A$1:$A$198,M1503))</f>
        <v/>
      </c>
      <c r="I1503" s="71"/>
      <c r="J1503" s="71" t="str">
        <f t="shared" si="273"/>
        <v/>
      </c>
      <c r="K1503" s="14"/>
      <c r="L1503" s="49"/>
      <c r="M1503">
        <f t="shared" si="274"/>
        <v>0</v>
      </c>
      <c r="N1503"/>
      <c r="O1503" s="1"/>
      <c r="P1503" s="2"/>
    </row>
    <row r="1504" spans="1:20">
      <c r="A1504" s="13">
        <v>15</v>
      </c>
      <c r="B1504" s="68" t="str">
        <f t="shared" si="269"/>
        <v/>
      </c>
      <c r="C1504" s="69" t="str">
        <f t="shared" si="275"/>
        <v/>
      </c>
      <c r="D1504" s="70" t="str">
        <f t="shared" si="270"/>
        <v/>
      </c>
      <c r="E1504" s="70" t="str">
        <f t="shared" si="271"/>
        <v/>
      </c>
      <c r="F1504" s="70" t="str">
        <f t="shared" si="271"/>
        <v/>
      </c>
      <c r="G1504" s="70" t="str">
        <f t="shared" si="272"/>
        <v/>
      </c>
      <c r="H1504" s="70" t="str">
        <f>IF(M1504=0,"",1+COUNTIF(会員コール!$A$1:$A$198,M1504))</f>
        <v/>
      </c>
      <c r="I1504" s="71"/>
      <c r="J1504" s="71" t="str">
        <f t="shared" si="273"/>
        <v/>
      </c>
      <c r="K1504" s="14"/>
      <c r="L1504" s="49"/>
      <c r="M1504">
        <f t="shared" si="274"/>
        <v>0</v>
      </c>
      <c r="N1504"/>
      <c r="O1504" s="1"/>
      <c r="P1504" s="2"/>
    </row>
    <row r="1505" spans="1:16">
      <c r="A1505" s="13"/>
      <c r="B1505" s="68" t="str">
        <f t="shared" si="269"/>
        <v/>
      </c>
      <c r="C1505" s="69" t="str">
        <f t="shared" si="275"/>
        <v/>
      </c>
      <c r="D1505" s="70" t="str">
        <f t="shared" si="270"/>
        <v/>
      </c>
      <c r="E1505" s="70" t="str">
        <f t="shared" si="271"/>
        <v/>
      </c>
      <c r="F1505" s="70" t="str">
        <f t="shared" si="271"/>
        <v/>
      </c>
      <c r="G1505" s="70" t="str">
        <f t="shared" si="272"/>
        <v/>
      </c>
      <c r="H1505" s="70" t="str">
        <f>IF(M1505=0,"",1+COUNTIF(会員コール!$A$1:$A$198,M1505))</f>
        <v/>
      </c>
      <c r="I1505" s="71"/>
      <c r="J1505" s="71" t="str">
        <f t="shared" si="273"/>
        <v/>
      </c>
      <c r="K1505" s="14"/>
      <c r="L1505" s="49"/>
      <c r="M1505">
        <f t="shared" si="274"/>
        <v>0</v>
      </c>
      <c r="N1505"/>
      <c r="O1505" s="1"/>
      <c r="P1505" s="2"/>
    </row>
    <row r="1506" spans="1:16">
      <c r="A1506" s="13"/>
      <c r="B1506" s="68" t="str">
        <f t="shared" si="269"/>
        <v/>
      </c>
      <c r="C1506" s="69" t="str">
        <f t="shared" si="275"/>
        <v/>
      </c>
      <c r="D1506" s="70" t="str">
        <f t="shared" si="270"/>
        <v/>
      </c>
      <c r="E1506" s="70" t="str">
        <f t="shared" si="271"/>
        <v/>
      </c>
      <c r="F1506" s="70" t="str">
        <f t="shared" si="271"/>
        <v/>
      </c>
      <c r="G1506" s="70" t="str">
        <f t="shared" si="272"/>
        <v/>
      </c>
      <c r="H1506" s="70" t="str">
        <f>IF(M1506=0,"",1+COUNTIF(会員コール!$A$1:$A$198,M1506))</f>
        <v/>
      </c>
      <c r="I1506" s="71"/>
      <c r="J1506" s="71" t="str">
        <f t="shared" si="273"/>
        <v/>
      </c>
      <c r="K1506" s="14"/>
      <c r="L1506" s="15"/>
      <c r="M1506">
        <f t="shared" si="274"/>
        <v>0</v>
      </c>
      <c r="N1506"/>
      <c r="O1506" s="1"/>
      <c r="P1506" s="2"/>
    </row>
    <row r="1507" spans="1:16">
      <c r="A1507" s="13"/>
      <c r="B1507" s="72" t="str">
        <f t="shared" si="269"/>
        <v/>
      </c>
      <c r="C1507" s="69" t="str">
        <f t="shared" si="275"/>
        <v/>
      </c>
      <c r="D1507" s="73" t="str">
        <f t="shared" si="270"/>
        <v/>
      </c>
      <c r="E1507" s="73" t="str">
        <f t="shared" si="271"/>
        <v/>
      </c>
      <c r="F1507" s="73" t="str">
        <f t="shared" si="271"/>
        <v/>
      </c>
      <c r="G1507" s="73" t="str">
        <f t="shared" si="272"/>
        <v/>
      </c>
      <c r="H1507" s="73" t="str">
        <f>IF(M1507=0,"",1+COUNTIF(会員コール!$A$1:$A$198,M1507))</f>
        <v/>
      </c>
      <c r="I1507" s="74"/>
      <c r="J1507" s="74" t="str">
        <f t="shared" si="273"/>
        <v/>
      </c>
      <c r="K1507" s="14"/>
      <c r="L1507" s="15"/>
      <c r="M1507">
        <f t="shared" si="274"/>
        <v>0</v>
      </c>
      <c r="N1507"/>
      <c r="O1507" s="1"/>
      <c r="P1507" s="2"/>
    </row>
    <row r="1508" spans="1:16">
      <c r="A1508" s="13"/>
      <c r="B1508" s="68" t="str">
        <f t="shared" si="269"/>
        <v/>
      </c>
      <c r="C1508" s="69" t="str">
        <f t="shared" si="275"/>
        <v/>
      </c>
      <c r="D1508" s="70" t="str">
        <f t="shared" si="270"/>
        <v/>
      </c>
      <c r="E1508" s="70" t="str">
        <f t="shared" si="271"/>
        <v/>
      </c>
      <c r="F1508" s="70" t="str">
        <f t="shared" si="271"/>
        <v/>
      </c>
      <c r="G1508" s="70" t="str">
        <f t="shared" si="272"/>
        <v/>
      </c>
      <c r="H1508" s="70" t="str">
        <f>IF(M1508=0,"",1+COUNTIF(会員コール!$A$1:$A$198,M1508))</f>
        <v/>
      </c>
      <c r="I1508" s="71"/>
      <c r="J1508" s="71" t="str">
        <f t="shared" si="273"/>
        <v/>
      </c>
      <c r="K1508" s="14"/>
      <c r="L1508" s="15"/>
      <c r="M1508">
        <f t="shared" si="274"/>
        <v>0</v>
      </c>
      <c r="N1508"/>
      <c r="O1508" s="1"/>
      <c r="P1508" s="2"/>
    </row>
    <row r="1509" spans="1:16">
      <c r="A1509" s="13">
        <v>20</v>
      </c>
      <c r="B1509" s="68" t="str">
        <f t="shared" si="269"/>
        <v/>
      </c>
      <c r="C1509" s="69" t="str">
        <f t="shared" si="275"/>
        <v/>
      </c>
      <c r="D1509" s="70" t="str">
        <f t="shared" si="270"/>
        <v/>
      </c>
      <c r="E1509" s="70" t="str">
        <f t="shared" si="271"/>
        <v/>
      </c>
      <c r="F1509" s="70" t="str">
        <f t="shared" si="271"/>
        <v/>
      </c>
      <c r="G1509" s="70" t="str">
        <f t="shared" si="272"/>
        <v/>
      </c>
      <c r="H1509" s="70" t="str">
        <f>IF(M1509=0,"",1+COUNTIF(会員コール!$A$1:$A$198,M1509))</f>
        <v/>
      </c>
      <c r="I1509" s="71"/>
      <c r="J1509" s="71" t="str">
        <f t="shared" si="273"/>
        <v/>
      </c>
      <c r="K1509" s="14"/>
      <c r="L1509" s="15"/>
      <c r="M1509">
        <f t="shared" si="274"/>
        <v>0</v>
      </c>
      <c r="N1509"/>
      <c r="O1509" s="1"/>
      <c r="P1509" s="2"/>
    </row>
    <row r="1510" spans="1:16">
      <c r="A1510" s="13"/>
      <c r="B1510" s="68" t="str">
        <f t="shared" si="269"/>
        <v/>
      </c>
      <c r="C1510" s="69" t="str">
        <f t="shared" si="275"/>
        <v/>
      </c>
      <c r="D1510" s="70" t="str">
        <f t="shared" si="270"/>
        <v/>
      </c>
      <c r="E1510" s="70" t="str">
        <f t="shared" si="271"/>
        <v/>
      </c>
      <c r="F1510" s="70" t="str">
        <f t="shared" si="271"/>
        <v/>
      </c>
      <c r="G1510" s="70" t="str">
        <f t="shared" si="272"/>
        <v/>
      </c>
      <c r="H1510" s="70" t="str">
        <f>IF(M1510=0,"",1+COUNTIF(会員コール!$A$1:$A$198,M1510))</f>
        <v/>
      </c>
      <c r="I1510" s="71"/>
      <c r="J1510" s="71" t="str">
        <f t="shared" si="273"/>
        <v/>
      </c>
      <c r="K1510" s="14"/>
      <c r="L1510" s="15"/>
      <c r="M1510">
        <f t="shared" si="274"/>
        <v>0</v>
      </c>
      <c r="N1510"/>
      <c r="O1510" s="1"/>
      <c r="P1510" s="2"/>
    </row>
    <row r="1511" spans="1:16">
      <c r="A1511" s="13"/>
      <c r="B1511" s="68" t="str">
        <f t="shared" si="269"/>
        <v/>
      </c>
      <c r="C1511" s="69" t="str">
        <f t="shared" si="275"/>
        <v/>
      </c>
      <c r="D1511" s="70" t="str">
        <f t="shared" si="270"/>
        <v/>
      </c>
      <c r="E1511" s="70" t="str">
        <f t="shared" si="271"/>
        <v/>
      </c>
      <c r="F1511" s="70" t="str">
        <f t="shared" si="271"/>
        <v/>
      </c>
      <c r="G1511" s="70" t="str">
        <f t="shared" si="272"/>
        <v/>
      </c>
      <c r="H1511" s="70" t="str">
        <f>IF(M1511=0,"",1+COUNTIF(会員コール!$A$1:$A$198,M1511))</f>
        <v/>
      </c>
      <c r="I1511" s="71"/>
      <c r="J1511" s="71" t="str">
        <f t="shared" si="273"/>
        <v/>
      </c>
      <c r="K1511" s="14"/>
      <c r="L1511" s="15"/>
      <c r="M1511">
        <f t="shared" si="274"/>
        <v>0</v>
      </c>
      <c r="N1511"/>
      <c r="O1511" s="1"/>
      <c r="P1511" s="2"/>
    </row>
    <row r="1512" spans="1:16">
      <c r="A1512" s="13"/>
      <c r="B1512" s="68" t="str">
        <f t="shared" si="269"/>
        <v/>
      </c>
      <c r="C1512" s="69" t="str">
        <f t="shared" si="275"/>
        <v/>
      </c>
      <c r="D1512" s="70" t="str">
        <f t="shared" si="270"/>
        <v/>
      </c>
      <c r="E1512" s="70" t="str">
        <f t="shared" si="271"/>
        <v/>
      </c>
      <c r="F1512" s="70" t="str">
        <f t="shared" si="271"/>
        <v/>
      </c>
      <c r="G1512" s="70" t="str">
        <f t="shared" si="272"/>
        <v/>
      </c>
      <c r="H1512" s="70" t="str">
        <f>IF(M1512=0,"",1+COUNTIF(会員コール!$A$1:$A$198,M1512))</f>
        <v/>
      </c>
      <c r="I1512" s="71"/>
      <c r="J1512" s="71" t="str">
        <f t="shared" si="273"/>
        <v/>
      </c>
      <c r="K1512" s="14"/>
      <c r="L1512" s="15"/>
      <c r="M1512">
        <f t="shared" si="274"/>
        <v>0</v>
      </c>
      <c r="N1512"/>
      <c r="O1512" s="1"/>
      <c r="P1512" s="2"/>
    </row>
    <row r="1513" spans="1:16">
      <c r="A1513" s="13"/>
      <c r="B1513" s="68" t="str">
        <f t="shared" si="269"/>
        <v/>
      </c>
      <c r="C1513" s="69" t="str">
        <f t="shared" si="275"/>
        <v/>
      </c>
      <c r="D1513" s="70" t="str">
        <f t="shared" si="270"/>
        <v/>
      </c>
      <c r="E1513" s="70" t="str">
        <f t="shared" si="271"/>
        <v/>
      </c>
      <c r="F1513" s="70" t="str">
        <f t="shared" si="271"/>
        <v/>
      </c>
      <c r="G1513" s="70" t="str">
        <f t="shared" si="272"/>
        <v/>
      </c>
      <c r="H1513" s="70" t="str">
        <f>IF(M1513=0,"",1+COUNTIF(会員コール!$A$1:$A$198,M1513))</f>
        <v/>
      </c>
      <c r="I1513" s="71"/>
      <c r="J1513" s="71" t="str">
        <f t="shared" si="273"/>
        <v/>
      </c>
      <c r="K1513" s="14"/>
      <c r="L1513" s="15"/>
      <c r="M1513">
        <f t="shared" si="274"/>
        <v>0</v>
      </c>
      <c r="N1513"/>
      <c r="O1513" s="1"/>
      <c r="P1513" s="2"/>
    </row>
    <row r="1514" spans="1:16">
      <c r="A1514" s="13">
        <v>25</v>
      </c>
      <c r="B1514" s="68" t="str">
        <f t="shared" si="269"/>
        <v/>
      </c>
      <c r="C1514" s="69" t="str">
        <f t="shared" si="275"/>
        <v/>
      </c>
      <c r="D1514" s="70" t="str">
        <f t="shared" si="270"/>
        <v/>
      </c>
      <c r="E1514" s="70" t="str">
        <f t="shared" si="271"/>
        <v/>
      </c>
      <c r="F1514" s="70" t="str">
        <f t="shared" si="271"/>
        <v/>
      </c>
      <c r="G1514" s="70" t="str">
        <f t="shared" si="272"/>
        <v/>
      </c>
      <c r="H1514" s="70" t="str">
        <f>IF(M1514=0,"",1+COUNTIF(会員コール!$A$1:$A$198,M1514))</f>
        <v/>
      </c>
      <c r="I1514" s="71"/>
      <c r="J1514" s="71" t="str">
        <f t="shared" si="273"/>
        <v/>
      </c>
      <c r="K1514" s="14"/>
      <c r="L1514" s="15"/>
      <c r="M1514">
        <f t="shared" si="274"/>
        <v>0</v>
      </c>
      <c r="N1514"/>
      <c r="O1514" s="1"/>
      <c r="P1514" s="2"/>
    </row>
    <row r="1515" spans="1:16">
      <c r="A1515" s="13"/>
      <c r="B1515" s="72" t="str">
        <f t="shared" si="269"/>
        <v/>
      </c>
      <c r="C1515" s="69" t="str">
        <f t="shared" si="275"/>
        <v/>
      </c>
      <c r="D1515" s="73" t="str">
        <f t="shared" si="270"/>
        <v/>
      </c>
      <c r="E1515" s="73" t="str">
        <f t="shared" si="271"/>
        <v/>
      </c>
      <c r="F1515" s="73" t="str">
        <f t="shared" si="271"/>
        <v/>
      </c>
      <c r="G1515" s="73" t="str">
        <f t="shared" si="272"/>
        <v/>
      </c>
      <c r="H1515" s="73" t="str">
        <f>IF(M1515=0,"",1+COUNTIF(会員コール!$A$1:$A$198,M1515))</f>
        <v/>
      </c>
      <c r="I1515" s="74"/>
      <c r="J1515" s="74" t="str">
        <f t="shared" si="273"/>
        <v/>
      </c>
      <c r="K1515" s="14"/>
      <c r="L1515" s="15"/>
      <c r="M1515">
        <f t="shared" si="274"/>
        <v>0</v>
      </c>
      <c r="N1515"/>
      <c r="O1515" s="1"/>
      <c r="P1515" s="2"/>
    </row>
    <row r="1516" spans="1:16">
      <c r="A1516" s="13"/>
      <c r="B1516" s="68" t="str">
        <f t="shared" si="269"/>
        <v/>
      </c>
      <c r="C1516" s="69" t="str">
        <f t="shared" si="275"/>
        <v/>
      </c>
      <c r="D1516" s="70" t="str">
        <f t="shared" si="270"/>
        <v/>
      </c>
      <c r="E1516" s="70" t="str">
        <f t="shared" si="271"/>
        <v/>
      </c>
      <c r="F1516" s="70" t="str">
        <f t="shared" si="271"/>
        <v/>
      </c>
      <c r="G1516" s="70" t="str">
        <f t="shared" si="272"/>
        <v/>
      </c>
      <c r="H1516" s="70" t="str">
        <f>IF(M1516=0,"",1+COUNTIF(会員コール!$A$1:$A$198,M1516))</f>
        <v/>
      </c>
      <c r="I1516" s="71"/>
      <c r="J1516" s="71" t="str">
        <f t="shared" si="273"/>
        <v/>
      </c>
      <c r="K1516" s="14"/>
      <c r="L1516" s="15"/>
      <c r="M1516">
        <f t="shared" si="274"/>
        <v>0</v>
      </c>
      <c r="N1516"/>
      <c r="O1516" s="1"/>
      <c r="P1516" s="2"/>
    </row>
    <row r="1517" spans="1:16">
      <c r="A1517" s="13"/>
      <c r="B1517" s="72" t="str">
        <f t="shared" si="269"/>
        <v/>
      </c>
      <c r="C1517" s="69" t="str">
        <f t="shared" si="275"/>
        <v/>
      </c>
      <c r="D1517" s="73" t="str">
        <f t="shared" si="270"/>
        <v/>
      </c>
      <c r="E1517" s="73" t="str">
        <f t="shared" si="271"/>
        <v/>
      </c>
      <c r="F1517" s="73" t="str">
        <f t="shared" si="271"/>
        <v/>
      </c>
      <c r="G1517" s="73" t="str">
        <f t="shared" si="272"/>
        <v/>
      </c>
      <c r="H1517" s="73" t="str">
        <f>IF(M1517=0,"",1+COUNTIF(会員コール!$A$1:$A$198,M1517))</f>
        <v/>
      </c>
      <c r="I1517" s="74"/>
      <c r="J1517" s="74" t="str">
        <f t="shared" si="273"/>
        <v/>
      </c>
      <c r="K1517" s="14"/>
      <c r="L1517" s="15"/>
      <c r="M1517">
        <f t="shared" si="274"/>
        <v>0</v>
      </c>
      <c r="N1517"/>
      <c r="O1517" s="1"/>
      <c r="P1517" s="2"/>
    </row>
    <row r="1518" spans="1:16">
      <c r="A1518" s="13"/>
      <c r="B1518" s="68" t="str">
        <f t="shared" si="269"/>
        <v/>
      </c>
      <c r="C1518" s="69" t="str">
        <f t="shared" si="275"/>
        <v/>
      </c>
      <c r="D1518" s="70" t="str">
        <f t="shared" si="270"/>
        <v/>
      </c>
      <c r="E1518" s="70" t="str">
        <f t="shared" si="271"/>
        <v/>
      </c>
      <c r="F1518" s="70" t="str">
        <f t="shared" si="271"/>
        <v/>
      </c>
      <c r="G1518" s="70" t="str">
        <f t="shared" si="272"/>
        <v/>
      </c>
      <c r="H1518" s="70" t="str">
        <f>IF(M1518=0,"",1+COUNTIF(会員コール!$A$1:$A$198,M1518))</f>
        <v/>
      </c>
      <c r="I1518" s="71"/>
      <c r="J1518" s="71" t="str">
        <f t="shared" si="273"/>
        <v/>
      </c>
      <c r="K1518" s="14"/>
      <c r="L1518" s="15"/>
      <c r="M1518">
        <f t="shared" si="274"/>
        <v>0</v>
      </c>
      <c r="N1518"/>
      <c r="O1518" s="1"/>
      <c r="P1518" s="2"/>
    </row>
    <row r="1519" spans="1:16">
      <c r="A1519" s="13">
        <v>30</v>
      </c>
      <c r="B1519" s="72" t="str">
        <f t="shared" si="269"/>
        <v/>
      </c>
      <c r="C1519" s="69" t="str">
        <f t="shared" si="275"/>
        <v/>
      </c>
      <c r="D1519" s="73" t="str">
        <f t="shared" si="270"/>
        <v/>
      </c>
      <c r="E1519" s="73" t="str">
        <f t="shared" si="271"/>
        <v/>
      </c>
      <c r="F1519" s="73" t="str">
        <f t="shared" si="271"/>
        <v/>
      </c>
      <c r="G1519" s="73" t="str">
        <f t="shared" si="272"/>
        <v/>
      </c>
      <c r="H1519" s="73" t="str">
        <f>IF(M1519=0,"",1+COUNTIF(会員コール!$A$1:$A$198,M1519))</f>
        <v/>
      </c>
      <c r="I1519" s="74"/>
      <c r="J1519" s="74" t="str">
        <f t="shared" si="273"/>
        <v/>
      </c>
      <c r="K1519" s="14"/>
      <c r="L1519" s="15"/>
      <c r="M1519">
        <f t="shared" si="274"/>
        <v>0</v>
      </c>
      <c r="N1519"/>
      <c r="O1519" s="1"/>
      <c r="P1519" s="2"/>
    </row>
    <row r="1520" spans="1:16">
      <c r="A1520" s="13"/>
      <c r="B1520" s="68" t="str">
        <f t="shared" si="269"/>
        <v/>
      </c>
      <c r="C1520" s="69" t="str">
        <f t="shared" si="275"/>
        <v/>
      </c>
      <c r="D1520" s="70" t="str">
        <f t="shared" si="270"/>
        <v/>
      </c>
      <c r="E1520" s="70" t="str">
        <f t="shared" si="271"/>
        <v/>
      </c>
      <c r="F1520" s="70" t="str">
        <f t="shared" si="271"/>
        <v/>
      </c>
      <c r="G1520" s="70" t="str">
        <f t="shared" si="272"/>
        <v/>
      </c>
      <c r="H1520" s="70" t="str">
        <f>IF(M1520=0,"",1+COUNTIF(会員コール!$A$1:$A$198,M1520))</f>
        <v/>
      </c>
      <c r="I1520" s="71"/>
      <c r="J1520" s="71" t="str">
        <f t="shared" si="273"/>
        <v/>
      </c>
      <c r="K1520" s="14"/>
      <c r="L1520" s="15"/>
      <c r="M1520">
        <f t="shared" si="274"/>
        <v>0</v>
      </c>
      <c r="N1520"/>
      <c r="O1520" s="1"/>
      <c r="P1520" s="2"/>
    </row>
    <row r="1521" spans="1:16">
      <c r="A1521" s="13"/>
      <c r="B1521" s="72" t="str">
        <f t="shared" si="269"/>
        <v/>
      </c>
      <c r="C1521" s="69" t="str">
        <f t="shared" si="275"/>
        <v/>
      </c>
      <c r="D1521" s="73" t="str">
        <f t="shared" si="270"/>
        <v/>
      </c>
      <c r="E1521" s="73" t="str">
        <f t="shared" si="271"/>
        <v/>
      </c>
      <c r="F1521" s="73" t="str">
        <f t="shared" si="271"/>
        <v/>
      </c>
      <c r="G1521" s="73" t="str">
        <f t="shared" si="272"/>
        <v/>
      </c>
      <c r="H1521" s="73" t="str">
        <f>IF(M1521=0,"",1+COUNTIF(会員コール!$A$1:$A$198,M1521))</f>
        <v/>
      </c>
      <c r="I1521" s="74"/>
      <c r="J1521" s="74" t="str">
        <f t="shared" si="273"/>
        <v/>
      </c>
      <c r="K1521" s="14"/>
      <c r="L1521" s="15"/>
      <c r="M1521">
        <f t="shared" si="274"/>
        <v>0</v>
      </c>
      <c r="N1521"/>
      <c r="O1521" s="1"/>
      <c r="P1521" s="2"/>
    </row>
    <row r="1522" spans="1:16">
      <c r="A1522" s="13"/>
      <c r="B1522" s="68" t="str">
        <f t="shared" si="269"/>
        <v/>
      </c>
      <c r="C1522" s="69" t="str">
        <f t="shared" si="275"/>
        <v/>
      </c>
      <c r="D1522" s="70" t="str">
        <f t="shared" si="270"/>
        <v/>
      </c>
      <c r="E1522" s="70" t="str">
        <f t="shared" si="271"/>
        <v/>
      </c>
      <c r="F1522" s="70" t="str">
        <f t="shared" si="271"/>
        <v/>
      </c>
      <c r="G1522" s="70" t="str">
        <f t="shared" si="272"/>
        <v/>
      </c>
      <c r="H1522" s="70" t="str">
        <f>IF(M1522=0,"",1+COUNTIF(会員コール!$A$1:$A$198,M1522))</f>
        <v/>
      </c>
      <c r="I1522" s="71"/>
      <c r="J1522" s="71" t="str">
        <f t="shared" si="273"/>
        <v/>
      </c>
      <c r="K1522" s="14"/>
      <c r="L1522" s="15"/>
      <c r="M1522">
        <f t="shared" si="274"/>
        <v>0</v>
      </c>
      <c r="N1522"/>
      <c r="O1522" s="1"/>
      <c r="P1522" s="2"/>
    </row>
    <row r="1523" spans="1:16">
      <c r="A1523" s="13"/>
      <c r="B1523" s="72" t="str">
        <f t="shared" si="269"/>
        <v/>
      </c>
      <c r="C1523" s="69" t="str">
        <f t="shared" si="275"/>
        <v/>
      </c>
      <c r="D1523" s="73" t="str">
        <f t="shared" si="270"/>
        <v/>
      </c>
      <c r="E1523" s="73" t="str">
        <f t="shared" si="271"/>
        <v/>
      </c>
      <c r="F1523" s="73" t="str">
        <f t="shared" si="271"/>
        <v/>
      </c>
      <c r="G1523" s="73" t="str">
        <f t="shared" si="272"/>
        <v/>
      </c>
      <c r="H1523" s="73" t="str">
        <f>IF(M1523=0,"",1+COUNTIF(会員コール!$A$1:$A$198,M1523))</f>
        <v/>
      </c>
      <c r="I1523" s="74"/>
      <c r="J1523" s="74" t="str">
        <f t="shared" si="273"/>
        <v/>
      </c>
      <c r="K1523" s="14"/>
      <c r="L1523" s="15"/>
      <c r="M1523">
        <f t="shared" si="274"/>
        <v>0</v>
      </c>
      <c r="N1523"/>
      <c r="O1523" s="1"/>
      <c r="P1523" s="2"/>
    </row>
    <row r="1524" spans="1:16">
      <c r="A1524" s="13">
        <v>35</v>
      </c>
      <c r="B1524" s="68" t="str">
        <f t="shared" si="269"/>
        <v/>
      </c>
      <c r="C1524" s="69" t="str">
        <f t="shared" si="275"/>
        <v/>
      </c>
      <c r="D1524" s="70" t="str">
        <f t="shared" si="270"/>
        <v/>
      </c>
      <c r="E1524" s="70" t="str">
        <f t="shared" si="271"/>
        <v/>
      </c>
      <c r="F1524" s="70" t="str">
        <f t="shared" si="271"/>
        <v/>
      </c>
      <c r="G1524" s="70" t="str">
        <f t="shared" si="272"/>
        <v/>
      </c>
      <c r="H1524" s="70" t="str">
        <f>IF(M1524=0,"",1+COUNTIF(会員コール!$A$1:$A$198,M1524))</f>
        <v/>
      </c>
      <c r="I1524" s="71"/>
      <c r="J1524" s="71" t="str">
        <f t="shared" si="273"/>
        <v/>
      </c>
      <c r="K1524" s="14"/>
      <c r="L1524" s="15"/>
      <c r="M1524">
        <f t="shared" si="274"/>
        <v>0</v>
      </c>
      <c r="N1524"/>
      <c r="O1524" s="1"/>
      <c r="P1524" s="2"/>
    </row>
    <row r="1525" spans="1:16">
      <c r="A1525" s="13"/>
      <c r="B1525" s="72" t="str">
        <f t="shared" si="269"/>
        <v/>
      </c>
      <c r="C1525" s="69" t="str">
        <f t="shared" si="275"/>
        <v/>
      </c>
      <c r="D1525" s="73" t="str">
        <f t="shared" si="270"/>
        <v/>
      </c>
      <c r="E1525" s="73" t="str">
        <f t="shared" si="271"/>
        <v/>
      </c>
      <c r="F1525" s="73" t="str">
        <f t="shared" si="271"/>
        <v/>
      </c>
      <c r="G1525" s="73" t="str">
        <f t="shared" si="272"/>
        <v/>
      </c>
      <c r="H1525" s="73" t="str">
        <f>IF(M1525=0,"",1+COUNTIF(会員コール!$A$1:$A$198,M1525))</f>
        <v/>
      </c>
      <c r="I1525" s="74"/>
      <c r="J1525" s="74" t="str">
        <f t="shared" si="273"/>
        <v/>
      </c>
      <c r="K1525" s="14"/>
      <c r="L1525" s="15"/>
      <c r="M1525">
        <f t="shared" si="274"/>
        <v>0</v>
      </c>
      <c r="N1525"/>
      <c r="O1525" s="1"/>
      <c r="P1525" s="2"/>
    </row>
    <row r="1526" spans="1:16">
      <c r="A1526" s="13"/>
      <c r="B1526" s="68" t="str">
        <f t="shared" si="269"/>
        <v/>
      </c>
      <c r="C1526" s="69" t="str">
        <f t="shared" si="275"/>
        <v/>
      </c>
      <c r="D1526" s="70" t="str">
        <f t="shared" si="270"/>
        <v/>
      </c>
      <c r="E1526" s="70" t="str">
        <f t="shared" si="271"/>
        <v/>
      </c>
      <c r="F1526" s="70" t="str">
        <f t="shared" si="271"/>
        <v/>
      </c>
      <c r="G1526" s="70" t="str">
        <f t="shared" si="272"/>
        <v/>
      </c>
      <c r="H1526" s="70" t="str">
        <f>IF(M1526=0,"",1+COUNTIF(会員コール!$A$1:$A$198,M1526))</f>
        <v/>
      </c>
      <c r="I1526" s="71"/>
      <c r="J1526" s="71" t="str">
        <f t="shared" si="273"/>
        <v/>
      </c>
      <c r="K1526" s="14"/>
      <c r="L1526" s="15"/>
      <c r="M1526">
        <f t="shared" si="274"/>
        <v>0</v>
      </c>
      <c r="N1526"/>
      <c r="O1526" s="1"/>
      <c r="P1526" s="2"/>
    </row>
    <row r="1527" spans="1:16">
      <c r="A1527" s="13"/>
      <c r="B1527" s="72" t="str">
        <f t="shared" si="269"/>
        <v/>
      </c>
      <c r="C1527" s="69" t="str">
        <f t="shared" si="275"/>
        <v/>
      </c>
      <c r="D1527" s="73" t="str">
        <f t="shared" si="270"/>
        <v/>
      </c>
      <c r="E1527" s="73" t="str">
        <f t="shared" si="271"/>
        <v/>
      </c>
      <c r="F1527" s="73" t="str">
        <f t="shared" si="271"/>
        <v/>
      </c>
      <c r="G1527" s="73" t="str">
        <f t="shared" si="272"/>
        <v/>
      </c>
      <c r="H1527" s="73" t="str">
        <f>IF(M1527=0,"",1+COUNTIF(会員コール!$A$1:$A$198,M1527))</f>
        <v/>
      </c>
      <c r="I1527" s="74"/>
      <c r="J1527" s="74" t="str">
        <f t="shared" si="273"/>
        <v/>
      </c>
      <c r="K1527" s="14"/>
      <c r="L1527" s="15"/>
      <c r="M1527">
        <f t="shared" si="274"/>
        <v>0</v>
      </c>
      <c r="N1527"/>
      <c r="O1527" s="1"/>
      <c r="P1527" s="2"/>
    </row>
    <row r="1528" spans="1:16">
      <c r="A1528" s="13"/>
      <c r="B1528" s="68" t="str">
        <f t="shared" si="269"/>
        <v/>
      </c>
      <c r="C1528" s="69" t="str">
        <f t="shared" si="275"/>
        <v/>
      </c>
      <c r="D1528" s="70" t="str">
        <f t="shared" si="270"/>
        <v/>
      </c>
      <c r="E1528" s="70" t="str">
        <f t="shared" si="271"/>
        <v/>
      </c>
      <c r="F1528" s="70" t="str">
        <f t="shared" si="271"/>
        <v/>
      </c>
      <c r="G1528" s="70" t="str">
        <f t="shared" si="272"/>
        <v/>
      </c>
      <c r="H1528" s="70" t="str">
        <f>IF(M1528=0,"",1+COUNTIF(会員コール!$A$1:$A$198,M1528))</f>
        <v/>
      </c>
      <c r="I1528" s="71"/>
      <c r="J1528" s="71" t="str">
        <f t="shared" si="273"/>
        <v/>
      </c>
      <c r="K1528" s="14"/>
      <c r="L1528" s="15"/>
      <c r="M1528">
        <f t="shared" si="274"/>
        <v>0</v>
      </c>
      <c r="N1528"/>
      <c r="O1528" s="1"/>
      <c r="P1528" s="2"/>
    </row>
    <row r="1529" spans="1:16">
      <c r="A1529" s="13">
        <v>40</v>
      </c>
      <c r="B1529" s="72" t="str">
        <f t="shared" si="269"/>
        <v/>
      </c>
      <c r="C1529" s="69" t="str">
        <f t="shared" si="275"/>
        <v/>
      </c>
      <c r="D1529" s="73" t="str">
        <f t="shared" si="270"/>
        <v/>
      </c>
      <c r="E1529" s="73" t="str">
        <f t="shared" si="271"/>
        <v/>
      </c>
      <c r="F1529" s="73" t="str">
        <f t="shared" si="271"/>
        <v/>
      </c>
      <c r="G1529" s="73" t="str">
        <f t="shared" si="272"/>
        <v/>
      </c>
      <c r="H1529" s="73" t="str">
        <f>IF(M1529=0,"",1+COUNTIF(会員コール!$A$1:$A$198,M1529))</f>
        <v/>
      </c>
      <c r="I1529" s="74"/>
      <c r="J1529" s="74" t="str">
        <f t="shared" si="273"/>
        <v/>
      </c>
      <c r="K1529" s="14"/>
      <c r="L1529" s="15"/>
      <c r="M1529">
        <f t="shared" si="274"/>
        <v>0</v>
      </c>
      <c r="N1529"/>
      <c r="O1529" s="1"/>
      <c r="P1529" s="2"/>
    </row>
    <row r="1530" spans="1:16">
      <c r="A1530" s="13"/>
      <c r="B1530" s="68" t="str">
        <f t="shared" si="269"/>
        <v/>
      </c>
      <c r="C1530" s="69" t="str">
        <f t="shared" si="275"/>
        <v/>
      </c>
      <c r="D1530" s="70" t="str">
        <f t="shared" si="270"/>
        <v/>
      </c>
      <c r="E1530" s="70" t="str">
        <f t="shared" si="271"/>
        <v/>
      </c>
      <c r="F1530" s="70" t="str">
        <f t="shared" si="271"/>
        <v/>
      </c>
      <c r="G1530" s="70" t="str">
        <f t="shared" si="272"/>
        <v/>
      </c>
      <c r="H1530" s="70" t="str">
        <f>IF(M1530=0,"",1+COUNTIF(会員コール!$A$1:$A$198,M1530))</f>
        <v/>
      </c>
      <c r="I1530" s="71"/>
      <c r="J1530" s="71" t="str">
        <f t="shared" si="273"/>
        <v/>
      </c>
      <c r="K1530" s="14"/>
      <c r="L1530" s="15"/>
      <c r="M1530">
        <f t="shared" si="274"/>
        <v>0</v>
      </c>
      <c r="N1530"/>
      <c r="O1530" s="1"/>
      <c r="P1530" s="2"/>
    </row>
    <row r="1531" spans="1:16">
      <c r="A1531" s="13"/>
      <c r="B1531" s="68" t="str">
        <f t="shared" si="269"/>
        <v/>
      </c>
      <c r="C1531" s="69" t="str">
        <f t="shared" si="275"/>
        <v/>
      </c>
      <c r="D1531" s="70" t="str">
        <f t="shared" si="270"/>
        <v/>
      </c>
      <c r="E1531" s="70" t="str">
        <f t="shared" si="271"/>
        <v/>
      </c>
      <c r="F1531" s="70" t="str">
        <f t="shared" si="271"/>
        <v/>
      </c>
      <c r="G1531" s="70" t="str">
        <f t="shared" si="272"/>
        <v/>
      </c>
      <c r="H1531" s="70" t="str">
        <f>IF(M1531=0,"",1+COUNTIF(会員コール!$A$1:$A$198,M1531))</f>
        <v/>
      </c>
      <c r="I1531" s="71"/>
      <c r="J1531" s="71" t="str">
        <f t="shared" si="273"/>
        <v/>
      </c>
      <c r="K1531" s="14"/>
      <c r="L1531" s="15"/>
      <c r="M1531">
        <f t="shared" si="274"/>
        <v>0</v>
      </c>
      <c r="N1531"/>
      <c r="O1531" s="1"/>
      <c r="P1531" s="2"/>
    </row>
    <row r="1532" spans="1:16">
      <c r="A1532" s="13"/>
      <c r="B1532" s="72" t="str">
        <f t="shared" si="269"/>
        <v/>
      </c>
      <c r="C1532" s="69" t="str">
        <f t="shared" si="275"/>
        <v/>
      </c>
      <c r="D1532" s="73" t="str">
        <f t="shared" si="270"/>
        <v/>
      </c>
      <c r="E1532" s="73" t="str">
        <f t="shared" si="271"/>
        <v/>
      </c>
      <c r="F1532" s="73" t="str">
        <f t="shared" si="271"/>
        <v/>
      </c>
      <c r="G1532" s="73" t="str">
        <f t="shared" si="272"/>
        <v/>
      </c>
      <c r="H1532" s="73" t="str">
        <f>IF(M1532=0,"",1+COUNTIF(会員コール!$A$1:$A$198,M1532))</f>
        <v/>
      </c>
      <c r="I1532" s="74"/>
      <c r="J1532" s="74" t="str">
        <f t="shared" si="273"/>
        <v/>
      </c>
      <c r="K1532" s="14"/>
      <c r="L1532" s="15"/>
      <c r="M1532">
        <f t="shared" si="274"/>
        <v>0</v>
      </c>
      <c r="N1532"/>
      <c r="O1532" s="1"/>
      <c r="P1532" s="2"/>
    </row>
    <row r="1533" spans="1:16">
      <c r="A1533" s="13"/>
      <c r="B1533" s="68" t="str">
        <f t="shared" si="269"/>
        <v/>
      </c>
      <c r="C1533" s="69" t="str">
        <f t="shared" si="275"/>
        <v/>
      </c>
      <c r="D1533" s="70" t="str">
        <f t="shared" si="270"/>
        <v/>
      </c>
      <c r="E1533" s="70" t="str">
        <f t="shared" si="271"/>
        <v/>
      </c>
      <c r="F1533" s="70" t="str">
        <f t="shared" si="271"/>
        <v/>
      </c>
      <c r="G1533" s="70" t="str">
        <f t="shared" si="272"/>
        <v/>
      </c>
      <c r="H1533" s="70" t="str">
        <f>IF(M1533=0,"",1+COUNTIF(会員コール!$A$1:$A$198,M1533))</f>
        <v/>
      </c>
      <c r="I1533" s="71"/>
      <c r="J1533" s="71" t="str">
        <f t="shared" si="273"/>
        <v/>
      </c>
      <c r="K1533" s="14"/>
      <c r="L1533" s="15"/>
      <c r="M1533">
        <f t="shared" si="274"/>
        <v>0</v>
      </c>
      <c r="N1533"/>
      <c r="O1533" s="1"/>
      <c r="P1533" s="2"/>
    </row>
    <row r="1534" spans="1:16">
      <c r="A1534" s="13">
        <v>45</v>
      </c>
      <c r="B1534" s="72" t="str">
        <f t="shared" si="269"/>
        <v/>
      </c>
      <c r="C1534" s="69" t="str">
        <f t="shared" si="275"/>
        <v/>
      </c>
      <c r="D1534" s="73" t="str">
        <f t="shared" si="270"/>
        <v/>
      </c>
      <c r="E1534" s="73" t="str">
        <f t="shared" si="271"/>
        <v/>
      </c>
      <c r="F1534" s="73" t="str">
        <f t="shared" si="271"/>
        <v/>
      </c>
      <c r="G1534" s="73" t="str">
        <f t="shared" si="272"/>
        <v/>
      </c>
      <c r="H1534" s="73" t="str">
        <f>IF(M1534=0,"",1+COUNTIF(会員コール!$A$1:$A$198,M1534))</f>
        <v/>
      </c>
      <c r="I1534" s="74"/>
      <c r="J1534" s="74" t="str">
        <f t="shared" si="273"/>
        <v/>
      </c>
      <c r="K1534" s="14"/>
      <c r="L1534" s="15"/>
      <c r="M1534">
        <f t="shared" si="274"/>
        <v>0</v>
      </c>
      <c r="N1534"/>
      <c r="O1534" s="1"/>
      <c r="P1534" s="2"/>
    </row>
    <row r="1535" spans="1:16">
      <c r="A1535" s="13"/>
      <c r="B1535" s="68" t="str">
        <f t="shared" si="269"/>
        <v/>
      </c>
      <c r="C1535" s="69" t="str">
        <f t="shared" si="275"/>
        <v/>
      </c>
      <c r="D1535" s="70" t="str">
        <f t="shared" si="270"/>
        <v/>
      </c>
      <c r="E1535" s="70" t="str">
        <f t="shared" si="271"/>
        <v/>
      </c>
      <c r="F1535" s="70" t="str">
        <f t="shared" si="271"/>
        <v/>
      </c>
      <c r="G1535" s="70" t="str">
        <f t="shared" si="272"/>
        <v/>
      </c>
      <c r="H1535" s="70" t="str">
        <f>IF(M1535=0,"",1+COUNTIF(会員コール!$A$1:$A$198,M1535))</f>
        <v/>
      </c>
      <c r="I1535" s="71"/>
      <c r="J1535" s="71" t="str">
        <f t="shared" si="273"/>
        <v/>
      </c>
      <c r="K1535" s="14"/>
      <c r="L1535" s="15"/>
      <c r="M1535">
        <f t="shared" si="274"/>
        <v>0</v>
      </c>
      <c r="N1535"/>
      <c r="O1535" s="1"/>
      <c r="P1535" s="2"/>
    </row>
    <row r="1536" spans="1:16">
      <c r="A1536" s="13"/>
      <c r="B1536" s="72" t="str">
        <f t="shared" si="269"/>
        <v/>
      </c>
      <c r="C1536" s="69" t="str">
        <f t="shared" si="275"/>
        <v/>
      </c>
      <c r="D1536" s="73" t="str">
        <f t="shared" si="270"/>
        <v/>
      </c>
      <c r="E1536" s="73" t="str">
        <f t="shared" si="271"/>
        <v/>
      </c>
      <c r="F1536" s="73" t="str">
        <f t="shared" si="271"/>
        <v/>
      </c>
      <c r="G1536" s="73" t="str">
        <f t="shared" si="272"/>
        <v/>
      </c>
      <c r="H1536" s="73" t="str">
        <f>IF(M1536=0,"",1+COUNTIF(会員コール!$A$1:$A$198,M1536))</f>
        <v/>
      </c>
      <c r="I1536" s="74"/>
      <c r="J1536" s="74" t="str">
        <f t="shared" si="273"/>
        <v/>
      </c>
      <c r="K1536" s="14"/>
      <c r="L1536" s="15"/>
      <c r="M1536">
        <f t="shared" si="274"/>
        <v>0</v>
      </c>
      <c r="N1536"/>
      <c r="O1536" s="1"/>
      <c r="P1536" s="2"/>
    </row>
    <row r="1537" spans="1:20">
      <c r="A1537" s="13"/>
      <c r="B1537" s="68" t="str">
        <f t="shared" si="269"/>
        <v/>
      </c>
      <c r="C1537" s="69" t="str">
        <f t="shared" si="275"/>
        <v/>
      </c>
      <c r="D1537" s="70" t="str">
        <f t="shared" si="270"/>
        <v/>
      </c>
      <c r="E1537" s="70" t="str">
        <f t="shared" si="271"/>
        <v/>
      </c>
      <c r="F1537" s="70" t="str">
        <f t="shared" si="271"/>
        <v/>
      </c>
      <c r="G1537" s="70" t="str">
        <f t="shared" si="272"/>
        <v/>
      </c>
      <c r="H1537" s="70" t="str">
        <f>IF(M1537=0,"",1+COUNTIF(会員コール!$A$1:$A$198,M1537))</f>
        <v/>
      </c>
      <c r="I1537" s="71"/>
      <c r="J1537" s="71" t="str">
        <f t="shared" si="273"/>
        <v/>
      </c>
      <c r="K1537" s="14"/>
      <c r="L1537" s="15"/>
      <c r="M1537">
        <f t="shared" si="274"/>
        <v>0</v>
      </c>
      <c r="N1537"/>
      <c r="O1537" s="1"/>
      <c r="P1537" s="2"/>
    </row>
    <row r="1538" spans="1:20">
      <c r="A1538" s="13"/>
      <c r="B1538" s="68" t="str">
        <f t="shared" si="269"/>
        <v/>
      </c>
      <c r="C1538" s="69" t="str">
        <f t="shared" si="275"/>
        <v/>
      </c>
      <c r="D1538" s="70" t="str">
        <f t="shared" si="270"/>
        <v/>
      </c>
      <c r="E1538" s="70" t="str">
        <f t="shared" si="271"/>
        <v/>
      </c>
      <c r="F1538" s="70" t="str">
        <f t="shared" si="271"/>
        <v/>
      </c>
      <c r="G1538" s="70" t="str">
        <f t="shared" si="272"/>
        <v/>
      </c>
      <c r="H1538" s="70" t="str">
        <f>IF(M1538=0,"",1+COUNTIF(会員コール!$A$1:$A$198,M1538))</f>
        <v/>
      </c>
      <c r="I1538" s="71"/>
      <c r="J1538" s="71" t="str">
        <f t="shared" si="273"/>
        <v/>
      </c>
      <c r="K1538" s="14"/>
      <c r="L1538" s="15"/>
      <c r="M1538">
        <f t="shared" si="274"/>
        <v>0</v>
      </c>
      <c r="N1538"/>
      <c r="O1538" s="1"/>
      <c r="P1538" s="2"/>
    </row>
    <row r="1539" spans="1:20">
      <c r="A1539" s="13">
        <v>50</v>
      </c>
      <c r="B1539" s="75" t="str">
        <f t="shared" si="269"/>
        <v/>
      </c>
      <c r="C1539" s="76" t="str">
        <f>IF(P1539="","",LEFT(P1539,6))</f>
        <v/>
      </c>
      <c r="D1539" s="77" t="str">
        <f t="shared" si="270"/>
        <v/>
      </c>
      <c r="E1539" s="77" t="str">
        <f t="shared" si="271"/>
        <v/>
      </c>
      <c r="F1539" s="77" t="str">
        <f t="shared" si="271"/>
        <v/>
      </c>
      <c r="G1539" s="77" t="str">
        <f t="shared" si="272"/>
        <v/>
      </c>
      <c r="H1539" s="77" t="str">
        <f>IF(M1539=0,"",1+COUNTIF(会員コール!$A$1:$A$198,M1539))</f>
        <v/>
      </c>
      <c r="I1539" s="78"/>
      <c r="J1539" s="78" t="str">
        <f t="shared" si="273"/>
        <v/>
      </c>
      <c r="K1539" s="14"/>
      <c r="L1539" s="15"/>
      <c r="M1539">
        <f t="shared" si="274"/>
        <v>0</v>
      </c>
      <c r="N1539"/>
      <c r="O1539" s="1"/>
      <c r="P1539" s="2"/>
    </row>
    <row r="1540" spans="1:20">
      <c r="A1540" s="13"/>
      <c r="B1540" s="166" t="s">
        <v>7</v>
      </c>
      <c r="C1540" s="167"/>
      <c r="D1540" s="24">
        <f>50-COUNTBLANK(D1490:D1539)</f>
        <v>0</v>
      </c>
      <c r="E1540" s="20"/>
      <c r="F1540" s="21" t="s">
        <v>7</v>
      </c>
      <c r="G1540" s="19"/>
      <c r="H1540" s="25">
        <f>SUM(H1490:H1539)</f>
        <v>0</v>
      </c>
      <c r="I1540" s="22"/>
      <c r="J1540" s="22"/>
      <c r="K1540" s="14"/>
      <c r="L1540" s="15"/>
      <c r="N1540"/>
      <c r="O1540" s="1"/>
      <c r="P1540" s="2"/>
    </row>
    <row r="1541" spans="1:20" ht="14.25">
      <c r="A1541" s="8"/>
      <c r="B1541" s="168" t="s">
        <v>9</v>
      </c>
      <c r="C1541" s="168"/>
      <c r="D1541" s="168"/>
      <c r="E1541" s="62" t="s">
        <v>135</v>
      </c>
      <c r="F1541" s="50">
        <f>基本データ入力!$B$6</f>
        <v>2016</v>
      </c>
      <c r="G1541" s="169" t="str">
        <f>基本データ入力!$B$4</f>
        <v>第13回　JARL横須賀ｸﾗﾌﾞﾏﾗｿﾝｺﾝﾃｽﾄ</v>
      </c>
      <c r="H1541" s="169"/>
      <c r="I1541" s="169"/>
      <c r="J1541" s="169"/>
      <c r="K1541" s="10"/>
      <c r="L1541" s="8"/>
      <c r="M1541" s="8"/>
      <c r="N1541" s="9"/>
      <c r="O1541" s="8"/>
      <c r="P1541" s="8"/>
      <c r="Q1541" s="8"/>
      <c r="R1541" s="8"/>
      <c r="S1541" s="8"/>
      <c r="T1541" s="8"/>
    </row>
    <row r="1542" spans="1:20">
      <c r="A1542" s="8"/>
      <c r="B1542" s="170" t="s">
        <v>10</v>
      </c>
      <c r="C1542" s="170"/>
      <c r="D1542" s="47" t="str">
        <f>基本データ入力!$B$8</f>
        <v>JA1QRZ</v>
      </c>
      <c r="E1542" s="52" t="s">
        <v>136</v>
      </c>
      <c r="F1542" s="47" t="s">
        <v>288</v>
      </c>
      <c r="G1542" s="171" t="s">
        <v>137</v>
      </c>
      <c r="H1542" s="171"/>
      <c r="I1542" s="171"/>
      <c r="J1542" s="53" t="s">
        <v>409</v>
      </c>
      <c r="K1542" s="10"/>
      <c r="L1542" s="8"/>
      <c r="M1542" s="8"/>
      <c r="N1542" s="9"/>
      <c r="O1542" s="8"/>
      <c r="P1542" s="8"/>
      <c r="Q1542" s="8"/>
      <c r="R1542" s="8"/>
      <c r="S1542" s="8"/>
      <c r="T1542" s="8"/>
    </row>
    <row r="1543" spans="1:20">
      <c r="B1543" s="88" t="s">
        <v>11</v>
      </c>
      <c r="C1543" s="91" t="s">
        <v>411</v>
      </c>
      <c r="D1543" s="88" t="s">
        <v>12</v>
      </c>
      <c r="E1543" s="172" t="s">
        <v>13</v>
      </c>
      <c r="F1543" s="172"/>
      <c r="G1543" s="88" t="s">
        <v>14</v>
      </c>
      <c r="H1543" s="17" t="s">
        <v>15</v>
      </c>
      <c r="I1543" s="88" t="s">
        <v>16</v>
      </c>
      <c r="J1543" s="88" t="s">
        <v>17</v>
      </c>
      <c r="L1543" s="173" t="s">
        <v>134</v>
      </c>
      <c r="M1543" s="174"/>
      <c r="N1543" s="165" t="s">
        <v>31</v>
      </c>
      <c r="O1543" s="165"/>
      <c r="P1543" s="165"/>
      <c r="Q1543" s="165"/>
      <c r="R1543" s="165"/>
      <c r="S1543" s="165"/>
      <c r="T1543" s="165"/>
    </row>
    <row r="1544" spans="1:20">
      <c r="B1544" s="88" t="s">
        <v>8</v>
      </c>
      <c r="C1544" s="91" t="s">
        <v>412</v>
      </c>
      <c r="D1544" s="88" t="s">
        <v>0</v>
      </c>
      <c r="E1544" s="88" t="s">
        <v>1</v>
      </c>
      <c r="F1544" s="88" t="s">
        <v>2</v>
      </c>
      <c r="G1544" s="88" t="s">
        <v>3</v>
      </c>
      <c r="H1544" s="17" t="s">
        <v>4</v>
      </c>
      <c r="I1544" s="88" t="s">
        <v>5</v>
      </c>
      <c r="J1544" s="88" t="s">
        <v>6</v>
      </c>
      <c r="K1544" s="4"/>
      <c r="L1544" s="175"/>
      <c r="M1544" s="176"/>
      <c r="N1544" s="89" t="s">
        <v>33</v>
      </c>
      <c r="O1544" s="89" t="s">
        <v>34</v>
      </c>
      <c r="P1544" s="89" t="s">
        <v>35</v>
      </c>
      <c r="Q1544" s="89" t="s">
        <v>36</v>
      </c>
      <c r="R1544" s="89" t="s">
        <v>37</v>
      </c>
      <c r="S1544" s="89" t="s">
        <v>38</v>
      </c>
      <c r="T1544" s="89" t="s">
        <v>39</v>
      </c>
    </row>
    <row r="1545" spans="1:20">
      <c r="A1545" s="13">
        <v>1</v>
      </c>
      <c r="B1545" s="64" t="str">
        <f t="shared" ref="B1545:B1594" si="276">IF(O1545="","",O1545)</f>
        <v/>
      </c>
      <c r="C1545" s="65" t="str">
        <f>IF(P1545="","",LEFT(P1545,6))</f>
        <v/>
      </c>
      <c r="D1545" s="66" t="str">
        <f t="shared" ref="D1545:D1594" si="277">IF(N1545="","",N1545)</f>
        <v/>
      </c>
      <c r="E1545" s="66" t="str">
        <f t="shared" ref="E1545:F1594" si="278">IF(Q1545="","",Q1545)</f>
        <v/>
      </c>
      <c r="F1545" s="66" t="str">
        <f t="shared" si="278"/>
        <v/>
      </c>
      <c r="G1545" s="66" t="str">
        <f t="shared" ref="G1545:G1594" si="279">IF(H1545="","",IF(H1545=1,"","M"))</f>
        <v/>
      </c>
      <c r="H1545" s="66" t="str">
        <f>IF(M1545=0,"",1+COUNTIF(会員コール!$A$1:$A$198,M1545))</f>
        <v/>
      </c>
      <c r="I1545" s="67"/>
      <c r="J1545" s="67" t="str">
        <f t="shared" ref="J1545:J1594" si="280">IF(T1545="","",T1545)</f>
        <v/>
      </c>
      <c r="K1545" s="14"/>
      <c r="L1545" s="49"/>
      <c r="M1545">
        <f t="shared" ref="M1545:M1594" si="281">IF(MID(N1545,6,1)="/",LEFT(N1545,5),IF(MID(N1545,7,1)="/",LEFT(N1545,6),N1545))</f>
        <v>0</v>
      </c>
      <c r="N1545"/>
      <c r="O1545" s="1"/>
      <c r="P1545" s="2"/>
    </row>
    <row r="1546" spans="1:20">
      <c r="A1546" s="13"/>
      <c r="B1546" s="68" t="str">
        <f t="shared" si="276"/>
        <v/>
      </c>
      <c r="C1546" s="69" t="str">
        <f>IF(P1546="","",LEFT(P1546,6))</f>
        <v/>
      </c>
      <c r="D1546" s="70" t="str">
        <f t="shared" si="277"/>
        <v/>
      </c>
      <c r="E1546" s="70" t="str">
        <f t="shared" si="278"/>
        <v/>
      </c>
      <c r="F1546" s="70" t="str">
        <f t="shared" si="278"/>
        <v/>
      </c>
      <c r="G1546" s="70" t="str">
        <f t="shared" si="279"/>
        <v/>
      </c>
      <c r="H1546" s="70" t="str">
        <f>IF(M1546=0,"",1+COUNTIF(会員コール!$A$1:$A$198,M1546))</f>
        <v/>
      </c>
      <c r="I1546" s="71"/>
      <c r="J1546" s="71" t="str">
        <f t="shared" si="280"/>
        <v/>
      </c>
      <c r="K1546" s="14"/>
      <c r="L1546" s="49"/>
      <c r="M1546">
        <f t="shared" si="281"/>
        <v>0</v>
      </c>
      <c r="N1546"/>
      <c r="O1546" s="1"/>
      <c r="P1546" s="2"/>
    </row>
    <row r="1547" spans="1:20">
      <c r="A1547" s="13"/>
      <c r="B1547" s="68" t="str">
        <f t="shared" si="276"/>
        <v/>
      </c>
      <c r="C1547" s="69" t="str">
        <f t="shared" ref="C1547:C1593" si="282">IF(P1547="","",LEFT(P1547,6))</f>
        <v/>
      </c>
      <c r="D1547" s="70" t="str">
        <f t="shared" si="277"/>
        <v/>
      </c>
      <c r="E1547" s="70" t="str">
        <f t="shared" si="278"/>
        <v/>
      </c>
      <c r="F1547" s="70" t="str">
        <f t="shared" si="278"/>
        <v/>
      </c>
      <c r="G1547" s="70" t="str">
        <f t="shared" si="279"/>
        <v/>
      </c>
      <c r="H1547" s="70" t="str">
        <f>IF(M1547=0,"",1+COUNTIF(会員コール!$A$1:$A$198,M1547))</f>
        <v/>
      </c>
      <c r="I1547" s="71"/>
      <c r="J1547" s="71" t="str">
        <f t="shared" si="280"/>
        <v/>
      </c>
      <c r="K1547" s="14"/>
      <c r="L1547" s="49"/>
      <c r="M1547">
        <f t="shared" si="281"/>
        <v>0</v>
      </c>
      <c r="N1547"/>
      <c r="O1547" s="1"/>
      <c r="P1547" s="2"/>
    </row>
    <row r="1548" spans="1:20">
      <c r="A1548" s="13"/>
      <c r="B1548" s="68" t="str">
        <f t="shared" si="276"/>
        <v/>
      </c>
      <c r="C1548" s="69" t="str">
        <f t="shared" si="282"/>
        <v/>
      </c>
      <c r="D1548" s="70" t="str">
        <f t="shared" si="277"/>
        <v/>
      </c>
      <c r="E1548" s="70" t="str">
        <f t="shared" si="278"/>
        <v/>
      </c>
      <c r="F1548" s="70" t="str">
        <f t="shared" si="278"/>
        <v/>
      </c>
      <c r="G1548" s="70" t="str">
        <f t="shared" si="279"/>
        <v/>
      </c>
      <c r="H1548" s="70" t="str">
        <f>IF(M1548=0,"",1+COUNTIF(会員コール!$A$1:$A$198,M1548))</f>
        <v/>
      </c>
      <c r="I1548" s="71"/>
      <c r="J1548" s="71" t="str">
        <f t="shared" si="280"/>
        <v/>
      </c>
      <c r="K1548" s="14"/>
      <c r="L1548" s="49"/>
      <c r="M1548">
        <f t="shared" si="281"/>
        <v>0</v>
      </c>
      <c r="N1548"/>
      <c r="O1548" s="1"/>
      <c r="P1548" s="2"/>
    </row>
    <row r="1549" spans="1:20">
      <c r="A1549" s="13">
        <v>5</v>
      </c>
      <c r="B1549" s="68" t="str">
        <f t="shared" si="276"/>
        <v/>
      </c>
      <c r="C1549" s="69" t="str">
        <f t="shared" si="282"/>
        <v/>
      </c>
      <c r="D1549" s="70" t="str">
        <f t="shared" si="277"/>
        <v/>
      </c>
      <c r="E1549" s="70" t="str">
        <f t="shared" si="278"/>
        <v/>
      </c>
      <c r="F1549" s="70" t="str">
        <f t="shared" si="278"/>
        <v/>
      </c>
      <c r="G1549" s="70" t="str">
        <f t="shared" si="279"/>
        <v/>
      </c>
      <c r="H1549" s="70" t="str">
        <f>IF(M1549=0,"",1+COUNTIF(会員コール!$A$1:$A$198,M1549))</f>
        <v/>
      </c>
      <c r="I1549" s="71"/>
      <c r="J1549" s="71" t="str">
        <f t="shared" si="280"/>
        <v/>
      </c>
      <c r="K1549" s="14"/>
      <c r="L1549" s="49"/>
      <c r="M1549">
        <f t="shared" si="281"/>
        <v>0</v>
      </c>
      <c r="N1549"/>
      <c r="O1549" s="1"/>
      <c r="P1549" s="2"/>
    </row>
    <row r="1550" spans="1:20">
      <c r="A1550" s="13"/>
      <c r="B1550" s="68" t="str">
        <f t="shared" si="276"/>
        <v/>
      </c>
      <c r="C1550" s="69" t="str">
        <f t="shared" si="282"/>
        <v/>
      </c>
      <c r="D1550" s="70" t="str">
        <f t="shared" si="277"/>
        <v/>
      </c>
      <c r="E1550" s="70" t="str">
        <f t="shared" si="278"/>
        <v/>
      </c>
      <c r="F1550" s="70" t="str">
        <f t="shared" si="278"/>
        <v/>
      </c>
      <c r="G1550" s="70" t="str">
        <f t="shared" si="279"/>
        <v/>
      </c>
      <c r="H1550" s="70" t="str">
        <f>IF(M1550=0,"",1+COUNTIF(会員コール!$A$1:$A$198,M1550))</f>
        <v/>
      </c>
      <c r="I1550" s="71"/>
      <c r="J1550" s="71" t="str">
        <f t="shared" si="280"/>
        <v/>
      </c>
      <c r="K1550" s="14"/>
      <c r="L1550" s="49"/>
      <c r="M1550">
        <f t="shared" si="281"/>
        <v>0</v>
      </c>
      <c r="N1550"/>
      <c r="O1550" s="1"/>
      <c r="P1550" s="2"/>
    </row>
    <row r="1551" spans="1:20">
      <c r="A1551" s="13"/>
      <c r="B1551" s="68" t="str">
        <f t="shared" si="276"/>
        <v/>
      </c>
      <c r="C1551" s="69" t="str">
        <f t="shared" si="282"/>
        <v/>
      </c>
      <c r="D1551" s="70" t="str">
        <f t="shared" si="277"/>
        <v/>
      </c>
      <c r="E1551" s="70" t="str">
        <f t="shared" si="278"/>
        <v/>
      </c>
      <c r="F1551" s="70" t="str">
        <f t="shared" si="278"/>
        <v/>
      </c>
      <c r="G1551" s="70" t="str">
        <f t="shared" si="279"/>
        <v/>
      </c>
      <c r="H1551" s="70" t="str">
        <f>IF(M1551=0,"",1+COUNTIF(会員コール!$A$1:$A$198,M1551))</f>
        <v/>
      </c>
      <c r="I1551" s="71"/>
      <c r="J1551" s="71" t="str">
        <f t="shared" si="280"/>
        <v/>
      </c>
      <c r="K1551" s="14"/>
      <c r="L1551" s="49"/>
      <c r="M1551">
        <f t="shared" si="281"/>
        <v>0</v>
      </c>
      <c r="N1551"/>
      <c r="O1551" s="1"/>
      <c r="P1551" s="2"/>
    </row>
    <row r="1552" spans="1:20">
      <c r="A1552" s="13"/>
      <c r="B1552" s="68" t="str">
        <f t="shared" si="276"/>
        <v/>
      </c>
      <c r="C1552" s="69" t="str">
        <f t="shared" si="282"/>
        <v/>
      </c>
      <c r="D1552" s="70" t="str">
        <f t="shared" si="277"/>
        <v/>
      </c>
      <c r="E1552" s="70" t="str">
        <f t="shared" si="278"/>
        <v/>
      </c>
      <c r="F1552" s="70" t="str">
        <f t="shared" si="278"/>
        <v/>
      </c>
      <c r="G1552" s="70" t="str">
        <f t="shared" si="279"/>
        <v/>
      </c>
      <c r="H1552" s="70" t="str">
        <f>IF(M1552=0,"",1+COUNTIF(会員コール!$A$1:$A$198,M1552))</f>
        <v/>
      </c>
      <c r="I1552" s="71"/>
      <c r="J1552" s="71" t="str">
        <f t="shared" si="280"/>
        <v/>
      </c>
      <c r="K1552" s="14"/>
      <c r="L1552" s="49"/>
      <c r="M1552">
        <f t="shared" si="281"/>
        <v>0</v>
      </c>
      <c r="N1552"/>
      <c r="O1552" s="1"/>
      <c r="P1552" s="2"/>
    </row>
    <row r="1553" spans="1:16">
      <c r="A1553" s="13"/>
      <c r="B1553" s="68" t="str">
        <f t="shared" si="276"/>
        <v/>
      </c>
      <c r="C1553" s="69" t="str">
        <f t="shared" si="282"/>
        <v/>
      </c>
      <c r="D1553" s="70" t="str">
        <f t="shared" si="277"/>
        <v/>
      </c>
      <c r="E1553" s="70" t="str">
        <f t="shared" si="278"/>
        <v/>
      </c>
      <c r="F1553" s="70" t="str">
        <f t="shared" si="278"/>
        <v/>
      </c>
      <c r="G1553" s="70" t="str">
        <f t="shared" si="279"/>
        <v/>
      </c>
      <c r="H1553" s="70" t="str">
        <f>IF(M1553=0,"",1+COUNTIF(会員コール!$A$1:$A$198,M1553))</f>
        <v/>
      </c>
      <c r="I1553" s="71"/>
      <c r="J1553" s="71" t="str">
        <f t="shared" si="280"/>
        <v/>
      </c>
      <c r="K1553" s="14"/>
      <c r="L1553" s="49"/>
      <c r="M1553">
        <f t="shared" si="281"/>
        <v>0</v>
      </c>
      <c r="N1553"/>
      <c r="O1553" s="1"/>
      <c r="P1553" s="2"/>
    </row>
    <row r="1554" spans="1:16">
      <c r="A1554" s="13">
        <v>10</v>
      </c>
      <c r="B1554" s="68" t="str">
        <f t="shared" si="276"/>
        <v/>
      </c>
      <c r="C1554" s="69" t="str">
        <f t="shared" si="282"/>
        <v/>
      </c>
      <c r="D1554" s="70" t="str">
        <f t="shared" si="277"/>
        <v/>
      </c>
      <c r="E1554" s="70" t="str">
        <f t="shared" si="278"/>
        <v/>
      </c>
      <c r="F1554" s="70" t="str">
        <f t="shared" si="278"/>
        <v/>
      </c>
      <c r="G1554" s="70" t="str">
        <f t="shared" si="279"/>
        <v/>
      </c>
      <c r="H1554" s="70" t="str">
        <f>IF(M1554=0,"",1+COUNTIF(会員コール!$A$1:$A$198,M1554))</f>
        <v/>
      </c>
      <c r="I1554" s="71"/>
      <c r="J1554" s="71" t="str">
        <f t="shared" si="280"/>
        <v/>
      </c>
      <c r="K1554" s="14"/>
      <c r="L1554" s="49"/>
      <c r="M1554">
        <f t="shared" si="281"/>
        <v>0</v>
      </c>
      <c r="N1554"/>
      <c r="O1554" s="1"/>
      <c r="P1554" s="2"/>
    </row>
    <row r="1555" spans="1:16">
      <c r="A1555" s="13"/>
      <c r="B1555" s="68" t="str">
        <f t="shared" si="276"/>
        <v/>
      </c>
      <c r="C1555" s="69" t="str">
        <f t="shared" si="282"/>
        <v/>
      </c>
      <c r="D1555" s="70" t="str">
        <f t="shared" si="277"/>
        <v/>
      </c>
      <c r="E1555" s="70" t="str">
        <f t="shared" si="278"/>
        <v/>
      </c>
      <c r="F1555" s="70" t="str">
        <f t="shared" si="278"/>
        <v/>
      </c>
      <c r="G1555" s="70" t="str">
        <f t="shared" si="279"/>
        <v/>
      </c>
      <c r="H1555" s="70" t="str">
        <f>IF(M1555=0,"",1+COUNTIF(会員コール!$A$1:$A$198,M1555))</f>
        <v/>
      </c>
      <c r="I1555" s="71"/>
      <c r="J1555" s="71" t="str">
        <f t="shared" si="280"/>
        <v/>
      </c>
      <c r="K1555" s="14"/>
      <c r="L1555" s="49"/>
      <c r="M1555">
        <f t="shared" si="281"/>
        <v>0</v>
      </c>
      <c r="N1555"/>
      <c r="O1555" s="1"/>
      <c r="P1555" s="2"/>
    </row>
    <row r="1556" spans="1:16">
      <c r="A1556" s="13"/>
      <c r="B1556" s="68" t="str">
        <f t="shared" si="276"/>
        <v/>
      </c>
      <c r="C1556" s="69" t="str">
        <f t="shared" si="282"/>
        <v/>
      </c>
      <c r="D1556" s="70" t="str">
        <f t="shared" si="277"/>
        <v/>
      </c>
      <c r="E1556" s="70" t="str">
        <f t="shared" si="278"/>
        <v/>
      </c>
      <c r="F1556" s="70" t="str">
        <f t="shared" si="278"/>
        <v/>
      </c>
      <c r="G1556" s="70" t="str">
        <f t="shared" si="279"/>
        <v/>
      </c>
      <c r="H1556" s="70" t="str">
        <f>IF(M1556=0,"",1+COUNTIF(会員コール!$A$1:$A$198,M1556))</f>
        <v/>
      </c>
      <c r="I1556" s="71"/>
      <c r="J1556" s="71" t="str">
        <f t="shared" si="280"/>
        <v/>
      </c>
      <c r="K1556" s="14"/>
      <c r="L1556" s="49"/>
      <c r="M1556">
        <f t="shared" si="281"/>
        <v>0</v>
      </c>
      <c r="N1556"/>
      <c r="O1556" s="1"/>
      <c r="P1556" s="2"/>
    </row>
    <row r="1557" spans="1:16">
      <c r="A1557" s="13"/>
      <c r="B1557" s="68" t="str">
        <f t="shared" si="276"/>
        <v/>
      </c>
      <c r="C1557" s="69" t="str">
        <f t="shared" si="282"/>
        <v/>
      </c>
      <c r="D1557" s="70" t="str">
        <f t="shared" si="277"/>
        <v/>
      </c>
      <c r="E1557" s="70" t="str">
        <f t="shared" si="278"/>
        <v/>
      </c>
      <c r="F1557" s="70" t="str">
        <f t="shared" si="278"/>
        <v/>
      </c>
      <c r="G1557" s="70" t="str">
        <f t="shared" si="279"/>
        <v/>
      </c>
      <c r="H1557" s="70" t="str">
        <f>IF(M1557=0,"",1+COUNTIF(会員コール!$A$1:$A$198,M1557))</f>
        <v/>
      </c>
      <c r="I1557" s="71"/>
      <c r="J1557" s="71" t="str">
        <f t="shared" si="280"/>
        <v/>
      </c>
      <c r="K1557" s="14"/>
      <c r="L1557" s="49"/>
      <c r="M1557">
        <f t="shared" si="281"/>
        <v>0</v>
      </c>
      <c r="N1557"/>
      <c r="O1557" s="1"/>
      <c r="P1557" s="2"/>
    </row>
    <row r="1558" spans="1:16">
      <c r="A1558" s="13"/>
      <c r="B1558" s="68" t="str">
        <f t="shared" si="276"/>
        <v/>
      </c>
      <c r="C1558" s="69" t="str">
        <f t="shared" si="282"/>
        <v/>
      </c>
      <c r="D1558" s="70" t="str">
        <f t="shared" si="277"/>
        <v/>
      </c>
      <c r="E1558" s="70" t="str">
        <f t="shared" si="278"/>
        <v/>
      </c>
      <c r="F1558" s="70" t="str">
        <f t="shared" si="278"/>
        <v/>
      </c>
      <c r="G1558" s="70" t="str">
        <f t="shared" si="279"/>
        <v/>
      </c>
      <c r="H1558" s="70" t="str">
        <f>IF(M1558=0,"",1+COUNTIF(会員コール!$A$1:$A$198,M1558))</f>
        <v/>
      </c>
      <c r="I1558" s="71"/>
      <c r="J1558" s="71" t="str">
        <f t="shared" si="280"/>
        <v/>
      </c>
      <c r="K1558" s="14"/>
      <c r="L1558" s="49"/>
      <c r="M1558">
        <f t="shared" si="281"/>
        <v>0</v>
      </c>
      <c r="N1558"/>
      <c r="O1558" s="1"/>
      <c r="P1558" s="2"/>
    </row>
    <row r="1559" spans="1:16">
      <c r="A1559" s="13">
        <v>15</v>
      </c>
      <c r="B1559" s="68" t="str">
        <f t="shared" si="276"/>
        <v/>
      </c>
      <c r="C1559" s="69" t="str">
        <f t="shared" si="282"/>
        <v/>
      </c>
      <c r="D1559" s="70" t="str">
        <f t="shared" si="277"/>
        <v/>
      </c>
      <c r="E1559" s="70" t="str">
        <f t="shared" si="278"/>
        <v/>
      </c>
      <c r="F1559" s="70" t="str">
        <f t="shared" si="278"/>
        <v/>
      </c>
      <c r="G1559" s="70" t="str">
        <f t="shared" si="279"/>
        <v/>
      </c>
      <c r="H1559" s="70" t="str">
        <f>IF(M1559=0,"",1+COUNTIF(会員コール!$A$1:$A$198,M1559))</f>
        <v/>
      </c>
      <c r="I1559" s="71"/>
      <c r="J1559" s="71" t="str">
        <f t="shared" si="280"/>
        <v/>
      </c>
      <c r="K1559" s="14"/>
      <c r="L1559" s="49"/>
      <c r="M1559">
        <f t="shared" si="281"/>
        <v>0</v>
      </c>
      <c r="N1559"/>
      <c r="O1559" s="1"/>
      <c r="P1559" s="2"/>
    </row>
    <row r="1560" spans="1:16">
      <c r="A1560" s="13"/>
      <c r="B1560" s="68" t="str">
        <f t="shared" si="276"/>
        <v/>
      </c>
      <c r="C1560" s="69" t="str">
        <f t="shared" si="282"/>
        <v/>
      </c>
      <c r="D1560" s="70" t="str">
        <f t="shared" si="277"/>
        <v/>
      </c>
      <c r="E1560" s="70" t="str">
        <f t="shared" si="278"/>
        <v/>
      </c>
      <c r="F1560" s="70" t="str">
        <f t="shared" si="278"/>
        <v/>
      </c>
      <c r="G1560" s="70" t="str">
        <f t="shared" si="279"/>
        <v/>
      </c>
      <c r="H1560" s="70" t="str">
        <f>IF(M1560=0,"",1+COUNTIF(会員コール!$A$1:$A$198,M1560))</f>
        <v/>
      </c>
      <c r="I1560" s="71"/>
      <c r="J1560" s="71" t="str">
        <f t="shared" si="280"/>
        <v/>
      </c>
      <c r="K1560" s="14"/>
      <c r="L1560" s="49"/>
      <c r="M1560">
        <f t="shared" si="281"/>
        <v>0</v>
      </c>
      <c r="N1560"/>
      <c r="O1560" s="1"/>
      <c r="P1560" s="2"/>
    </row>
    <row r="1561" spans="1:16">
      <c r="A1561" s="13"/>
      <c r="B1561" s="68" t="str">
        <f t="shared" si="276"/>
        <v/>
      </c>
      <c r="C1561" s="69" t="str">
        <f t="shared" si="282"/>
        <v/>
      </c>
      <c r="D1561" s="70" t="str">
        <f t="shared" si="277"/>
        <v/>
      </c>
      <c r="E1561" s="70" t="str">
        <f t="shared" si="278"/>
        <v/>
      </c>
      <c r="F1561" s="70" t="str">
        <f t="shared" si="278"/>
        <v/>
      </c>
      <c r="G1561" s="70" t="str">
        <f t="shared" si="279"/>
        <v/>
      </c>
      <c r="H1561" s="70" t="str">
        <f>IF(M1561=0,"",1+COUNTIF(会員コール!$A$1:$A$198,M1561))</f>
        <v/>
      </c>
      <c r="I1561" s="71"/>
      <c r="J1561" s="71" t="str">
        <f t="shared" si="280"/>
        <v/>
      </c>
      <c r="K1561" s="14"/>
      <c r="L1561" s="15"/>
      <c r="M1561">
        <f t="shared" si="281"/>
        <v>0</v>
      </c>
      <c r="N1561"/>
      <c r="O1561" s="1"/>
      <c r="P1561" s="2"/>
    </row>
    <row r="1562" spans="1:16">
      <c r="A1562" s="13"/>
      <c r="B1562" s="72" t="str">
        <f t="shared" si="276"/>
        <v/>
      </c>
      <c r="C1562" s="69" t="str">
        <f t="shared" si="282"/>
        <v/>
      </c>
      <c r="D1562" s="73" t="str">
        <f t="shared" si="277"/>
        <v/>
      </c>
      <c r="E1562" s="73" t="str">
        <f t="shared" si="278"/>
        <v/>
      </c>
      <c r="F1562" s="73" t="str">
        <f t="shared" si="278"/>
        <v/>
      </c>
      <c r="G1562" s="73" t="str">
        <f t="shared" si="279"/>
        <v/>
      </c>
      <c r="H1562" s="73" t="str">
        <f>IF(M1562=0,"",1+COUNTIF(会員コール!$A$1:$A$198,M1562))</f>
        <v/>
      </c>
      <c r="I1562" s="74"/>
      <c r="J1562" s="74" t="str">
        <f t="shared" si="280"/>
        <v/>
      </c>
      <c r="K1562" s="14"/>
      <c r="L1562" s="15"/>
      <c r="M1562">
        <f t="shared" si="281"/>
        <v>0</v>
      </c>
      <c r="N1562"/>
      <c r="O1562" s="1"/>
      <c r="P1562" s="2"/>
    </row>
    <row r="1563" spans="1:16">
      <c r="A1563" s="13"/>
      <c r="B1563" s="68" t="str">
        <f t="shared" si="276"/>
        <v/>
      </c>
      <c r="C1563" s="69" t="str">
        <f t="shared" si="282"/>
        <v/>
      </c>
      <c r="D1563" s="70" t="str">
        <f t="shared" si="277"/>
        <v/>
      </c>
      <c r="E1563" s="70" t="str">
        <f t="shared" si="278"/>
        <v/>
      </c>
      <c r="F1563" s="70" t="str">
        <f t="shared" si="278"/>
        <v/>
      </c>
      <c r="G1563" s="70" t="str">
        <f t="shared" si="279"/>
        <v/>
      </c>
      <c r="H1563" s="70" t="str">
        <f>IF(M1563=0,"",1+COUNTIF(会員コール!$A$1:$A$198,M1563))</f>
        <v/>
      </c>
      <c r="I1563" s="71"/>
      <c r="J1563" s="71" t="str">
        <f t="shared" si="280"/>
        <v/>
      </c>
      <c r="K1563" s="14"/>
      <c r="L1563" s="15"/>
      <c r="M1563">
        <f t="shared" si="281"/>
        <v>0</v>
      </c>
      <c r="N1563"/>
      <c r="O1563" s="1"/>
      <c r="P1563" s="2"/>
    </row>
    <row r="1564" spans="1:16">
      <c r="A1564" s="13">
        <v>20</v>
      </c>
      <c r="B1564" s="68" t="str">
        <f t="shared" si="276"/>
        <v/>
      </c>
      <c r="C1564" s="69" t="str">
        <f t="shared" si="282"/>
        <v/>
      </c>
      <c r="D1564" s="70" t="str">
        <f t="shared" si="277"/>
        <v/>
      </c>
      <c r="E1564" s="70" t="str">
        <f t="shared" si="278"/>
        <v/>
      </c>
      <c r="F1564" s="70" t="str">
        <f t="shared" si="278"/>
        <v/>
      </c>
      <c r="G1564" s="70" t="str">
        <f t="shared" si="279"/>
        <v/>
      </c>
      <c r="H1564" s="70" t="str">
        <f>IF(M1564=0,"",1+COUNTIF(会員コール!$A$1:$A$198,M1564))</f>
        <v/>
      </c>
      <c r="I1564" s="71"/>
      <c r="J1564" s="71" t="str">
        <f t="shared" si="280"/>
        <v/>
      </c>
      <c r="K1564" s="14"/>
      <c r="L1564" s="15"/>
      <c r="M1564">
        <f t="shared" si="281"/>
        <v>0</v>
      </c>
      <c r="N1564"/>
      <c r="O1564" s="1"/>
      <c r="P1564" s="2"/>
    </row>
    <row r="1565" spans="1:16">
      <c r="A1565" s="13"/>
      <c r="B1565" s="68" t="str">
        <f t="shared" si="276"/>
        <v/>
      </c>
      <c r="C1565" s="69" t="str">
        <f t="shared" si="282"/>
        <v/>
      </c>
      <c r="D1565" s="70" t="str">
        <f t="shared" si="277"/>
        <v/>
      </c>
      <c r="E1565" s="70" t="str">
        <f t="shared" si="278"/>
        <v/>
      </c>
      <c r="F1565" s="70" t="str">
        <f t="shared" si="278"/>
        <v/>
      </c>
      <c r="G1565" s="70" t="str">
        <f t="shared" si="279"/>
        <v/>
      </c>
      <c r="H1565" s="70" t="str">
        <f>IF(M1565=0,"",1+COUNTIF(会員コール!$A$1:$A$198,M1565))</f>
        <v/>
      </c>
      <c r="I1565" s="71"/>
      <c r="J1565" s="71" t="str">
        <f t="shared" si="280"/>
        <v/>
      </c>
      <c r="K1565" s="14"/>
      <c r="L1565" s="15"/>
      <c r="M1565">
        <f t="shared" si="281"/>
        <v>0</v>
      </c>
      <c r="N1565"/>
      <c r="O1565" s="1"/>
      <c r="P1565" s="2"/>
    </row>
    <row r="1566" spans="1:16">
      <c r="A1566" s="13"/>
      <c r="B1566" s="68" t="str">
        <f t="shared" si="276"/>
        <v/>
      </c>
      <c r="C1566" s="69" t="str">
        <f t="shared" si="282"/>
        <v/>
      </c>
      <c r="D1566" s="70" t="str">
        <f t="shared" si="277"/>
        <v/>
      </c>
      <c r="E1566" s="70" t="str">
        <f t="shared" si="278"/>
        <v/>
      </c>
      <c r="F1566" s="70" t="str">
        <f t="shared" si="278"/>
        <v/>
      </c>
      <c r="G1566" s="70" t="str">
        <f t="shared" si="279"/>
        <v/>
      </c>
      <c r="H1566" s="70" t="str">
        <f>IF(M1566=0,"",1+COUNTIF(会員コール!$A$1:$A$198,M1566))</f>
        <v/>
      </c>
      <c r="I1566" s="71"/>
      <c r="J1566" s="71" t="str">
        <f t="shared" si="280"/>
        <v/>
      </c>
      <c r="K1566" s="14"/>
      <c r="L1566" s="15"/>
      <c r="M1566">
        <f t="shared" si="281"/>
        <v>0</v>
      </c>
      <c r="N1566"/>
      <c r="O1566" s="1"/>
      <c r="P1566" s="2"/>
    </row>
    <row r="1567" spans="1:16">
      <c r="A1567" s="13"/>
      <c r="B1567" s="68" t="str">
        <f t="shared" si="276"/>
        <v/>
      </c>
      <c r="C1567" s="69" t="str">
        <f t="shared" si="282"/>
        <v/>
      </c>
      <c r="D1567" s="70" t="str">
        <f t="shared" si="277"/>
        <v/>
      </c>
      <c r="E1567" s="70" t="str">
        <f t="shared" si="278"/>
        <v/>
      </c>
      <c r="F1567" s="70" t="str">
        <f t="shared" si="278"/>
        <v/>
      </c>
      <c r="G1567" s="70" t="str">
        <f t="shared" si="279"/>
        <v/>
      </c>
      <c r="H1567" s="70" t="str">
        <f>IF(M1567=0,"",1+COUNTIF(会員コール!$A$1:$A$198,M1567))</f>
        <v/>
      </c>
      <c r="I1567" s="71"/>
      <c r="J1567" s="71" t="str">
        <f t="shared" si="280"/>
        <v/>
      </c>
      <c r="K1567" s="14"/>
      <c r="L1567" s="15"/>
      <c r="M1567">
        <f t="shared" si="281"/>
        <v>0</v>
      </c>
      <c r="N1567"/>
      <c r="O1567" s="1"/>
      <c r="P1567" s="2"/>
    </row>
    <row r="1568" spans="1:16">
      <c r="A1568" s="13"/>
      <c r="B1568" s="68" t="str">
        <f t="shared" si="276"/>
        <v/>
      </c>
      <c r="C1568" s="69" t="str">
        <f t="shared" si="282"/>
        <v/>
      </c>
      <c r="D1568" s="70" t="str">
        <f t="shared" si="277"/>
        <v/>
      </c>
      <c r="E1568" s="70" t="str">
        <f t="shared" si="278"/>
        <v/>
      </c>
      <c r="F1568" s="70" t="str">
        <f t="shared" si="278"/>
        <v/>
      </c>
      <c r="G1568" s="70" t="str">
        <f t="shared" si="279"/>
        <v/>
      </c>
      <c r="H1568" s="70" t="str">
        <f>IF(M1568=0,"",1+COUNTIF(会員コール!$A$1:$A$198,M1568))</f>
        <v/>
      </c>
      <c r="I1568" s="71"/>
      <c r="J1568" s="71" t="str">
        <f t="shared" si="280"/>
        <v/>
      </c>
      <c r="K1568" s="14"/>
      <c r="L1568" s="15"/>
      <c r="M1568">
        <f t="shared" si="281"/>
        <v>0</v>
      </c>
      <c r="N1568"/>
      <c r="O1568" s="1"/>
      <c r="P1568" s="2"/>
    </row>
    <row r="1569" spans="1:16">
      <c r="A1569" s="13">
        <v>25</v>
      </c>
      <c r="B1569" s="68" t="str">
        <f t="shared" si="276"/>
        <v/>
      </c>
      <c r="C1569" s="69" t="str">
        <f t="shared" si="282"/>
        <v/>
      </c>
      <c r="D1569" s="70" t="str">
        <f t="shared" si="277"/>
        <v/>
      </c>
      <c r="E1569" s="70" t="str">
        <f t="shared" si="278"/>
        <v/>
      </c>
      <c r="F1569" s="70" t="str">
        <f t="shared" si="278"/>
        <v/>
      </c>
      <c r="G1569" s="70" t="str">
        <f t="shared" si="279"/>
        <v/>
      </c>
      <c r="H1569" s="70" t="str">
        <f>IF(M1569=0,"",1+COUNTIF(会員コール!$A$1:$A$198,M1569))</f>
        <v/>
      </c>
      <c r="I1569" s="71"/>
      <c r="J1569" s="71" t="str">
        <f t="shared" si="280"/>
        <v/>
      </c>
      <c r="K1569" s="14"/>
      <c r="L1569" s="15"/>
      <c r="M1569">
        <f t="shared" si="281"/>
        <v>0</v>
      </c>
      <c r="N1569"/>
      <c r="O1569" s="1"/>
      <c r="P1569" s="2"/>
    </row>
    <row r="1570" spans="1:16">
      <c r="A1570" s="13"/>
      <c r="B1570" s="72" t="str">
        <f t="shared" si="276"/>
        <v/>
      </c>
      <c r="C1570" s="69" t="str">
        <f t="shared" si="282"/>
        <v/>
      </c>
      <c r="D1570" s="73" t="str">
        <f t="shared" si="277"/>
        <v/>
      </c>
      <c r="E1570" s="73" t="str">
        <f t="shared" si="278"/>
        <v/>
      </c>
      <c r="F1570" s="73" t="str">
        <f t="shared" si="278"/>
        <v/>
      </c>
      <c r="G1570" s="73" t="str">
        <f t="shared" si="279"/>
        <v/>
      </c>
      <c r="H1570" s="73" t="str">
        <f>IF(M1570=0,"",1+COUNTIF(会員コール!$A$1:$A$198,M1570))</f>
        <v/>
      </c>
      <c r="I1570" s="74"/>
      <c r="J1570" s="74" t="str">
        <f t="shared" si="280"/>
        <v/>
      </c>
      <c r="K1570" s="14"/>
      <c r="L1570" s="15"/>
      <c r="M1570">
        <f t="shared" si="281"/>
        <v>0</v>
      </c>
      <c r="N1570"/>
      <c r="O1570" s="1"/>
      <c r="P1570" s="2"/>
    </row>
    <row r="1571" spans="1:16">
      <c r="A1571" s="13"/>
      <c r="B1571" s="68" t="str">
        <f t="shared" si="276"/>
        <v/>
      </c>
      <c r="C1571" s="69" t="str">
        <f t="shared" si="282"/>
        <v/>
      </c>
      <c r="D1571" s="70" t="str">
        <f t="shared" si="277"/>
        <v/>
      </c>
      <c r="E1571" s="70" t="str">
        <f t="shared" si="278"/>
        <v/>
      </c>
      <c r="F1571" s="70" t="str">
        <f t="shared" si="278"/>
        <v/>
      </c>
      <c r="G1571" s="70" t="str">
        <f t="shared" si="279"/>
        <v/>
      </c>
      <c r="H1571" s="70" t="str">
        <f>IF(M1571=0,"",1+COUNTIF(会員コール!$A$1:$A$198,M1571))</f>
        <v/>
      </c>
      <c r="I1571" s="71"/>
      <c r="J1571" s="71" t="str">
        <f t="shared" si="280"/>
        <v/>
      </c>
      <c r="K1571" s="14"/>
      <c r="L1571" s="15"/>
      <c r="M1571">
        <f t="shared" si="281"/>
        <v>0</v>
      </c>
      <c r="N1571"/>
      <c r="O1571" s="1"/>
      <c r="P1571" s="2"/>
    </row>
    <row r="1572" spans="1:16">
      <c r="A1572" s="13"/>
      <c r="B1572" s="72" t="str">
        <f t="shared" si="276"/>
        <v/>
      </c>
      <c r="C1572" s="69" t="str">
        <f t="shared" si="282"/>
        <v/>
      </c>
      <c r="D1572" s="73" t="str">
        <f t="shared" si="277"/>
        <v/>
      </c>
      <c r="E1572" s="73" t="str">
        <f t="shared" si="278"/>
        <v/>
      </c>
      <c r="F1572" s="73" t="str">
        <f t="shared" si="278"/>
        <v/>
      </c>
      <c r="G1572" s="73" t="str">
        <f t="shared" si="279"/>
        <v/>
      </c>
      <c r="H1572" s="73" t="str">
        <f>IF(M1572=0,"",1+COUNTIF(会員コール!$A$1:$A$198,M1572))</f>
        <v/>
      </c>
      <c r="I1572" s="74"/>
      <c r="J1572" s="74" t="str">
        <f t="shared" si="280"/>
        <v/>
      </c>
      <c r="K1572" s="14"/>
      <c r="L1572" s="15"/>
      <c r="M1572">
        <f t="shared" si="281"/>
        <v>0</v>
      </c>
      <c r="N1572"/>
      <c r="O1572" s="1"/>
      <c r="P1572" s="2"/>
    </row>
    <row r="1573" spans="1:16">
      <c r="A1573" s="13"/>
      <c r="B1573" s="68" t="str">
        <f t="shared" si="276"/>
        <v/>
      </c>
      <c r="C1573" s="69" t="str">
        <f t="shared" si="282"/>
        <v/>
      </c>
      <c r="D1573" s="70" t="str">
        <f t="shared" si="277"/>
        <v/>
      </c>
      <c r="E1573" s="70" t="str">
        <f t="shared" si="278"/>
        <v/>
      </c>
      <c r="F1573" s="70" t="str">
        <f t="shared" si="278"/>
        <v/>
      </c>
      <c r="G1573" s="70" t="str">
        <f t="shared" si="279"/>
        <v/>
      </c>
      <c r="H1573" s="70" t="str">
        <f>IF(M1573=0,"",1+COUNTIF(会員コール!$A$1:$A$198,M1573))</f>
        <v/>
      </c>
      <c r="I1573" s="71"/>
      <c r="J1573" s="71" t="str">
        <f t="shared" si="280"/>
        <v/>
      </c>
      <c r="K1573" s="14"/>
      <c r="L1573" s="15"/>
      <c r="M1573">
        <f t="shared" si="281"/>
        <v>0</v>
      </c>
      <c r="N1573"/>
      <c r="O1573" s="1"/>
      <c r="P1573" s="2"/>
    </row>
    <row r="1574" spans="1:16">
      <c r="A1574" s="13">
        <v>30</v>
      </c>
      <c r="B1574" s="72" t="str">
        <f t="shared" si="276"/>
        <v/>
      </c>
      <c r="C1574" s="69" t="str">
        <f t="shared" si="282"/>
        <v/>
      </c>
      <c r="D1574" s="73" t="str">
        <f t="shared" si="277"/>
        <v/>
      </c>
      <c r="E1574" s="73" t="str">
        <f t="shared" si="278"/>
        <v/>
      </c>
      <c r="F1574" s="73" t="str">
        <f t="shared" si="278"/>
        <v/>
      </c>
      <c r="G1574" s="73" t="str">
        <f t="shared" si="279"/>
        <v/>
      </c>
      <c r="H1574" s="73" t="str">
        <f>IF(M1574=0,"",1+COUNTIF(会員コール!$A$1:$A$198,M1574))</f>
        <v/>
      </c>
      <c r="I1574" s="74"/>
      <c r="J1574" s="74" t="str">
        <f t="shared" si="280"/>
        <v/>
      </c>
      <c r="K1574" s="14"/>
      <c r="L1574" s="15"/>
      <c r="M1574">
        <f t="shared" si="281"/>
        <v>0</v>
      </c>
      <c r="N1574"/>
      <c r="O1574" s="1"/>
      <c r="P1574" s="2"/>
    </row>
    <row r="1575" spans="1:16">
      <c r="A1575" s="13"/>
      <c r="B1575" s="68" t="str">
        <f t="shared" si="276"/>
        <v/>
      </c>
      <c r="C1575" s="69" t="str">
        <f t="shared" si="282"/>
        <v/>
      </c>
      <c r="D1575" s="70" t="str">
        <f t="shared" si="277"/>
        <v/>
      </c>
      <c r="E1575" s="70" t="str">
        <f t="shared" si="278"/>
        <v/>
      </c>
      <c r="F1575" s="70" t="str">
        <f t="shared" si="278"/>
        <v/>
      </c>
      <c r="G1575" s="70" t="str">
        <f t="shared" si="279"/>
        <v/>
      </c>
      <c r="H1575" s="70" t="str">
        <f>IF(M1575=0,"",1+COUNTIF(会員コール!$A$1:$A$198,M1575))</f>
        <v/>
      </c>
      <c r="I1575" s="71"/>
      <c r="J1575" s="71" t="str">
        <f t="shared" si="280"/>
        <v/>
      </c>
      <c r="K1575" s="14"/>
      <c r="L1575" s="15"/>
      <c r="M1575">
        <f t="shared" si="281"/>
        <v>0</v>
      </c>
      <c r="N1575"/>
      <c r="O1575" s="1"/>
      <c r="P1575" s="2"/>
    </row>
    <row r="1576" spans="1:16">
      <c r="A1576" s="13"/>
      <c r="B1576" s="72" t="str">
        <f t="shared" si="276"/>
        <v/>
      </c>
      <c r="C1576" s="69" t="str">
        <f t="shared" si="282"/>
        <v/>
      </c>
      <c r="D1576" s="73" t="str">
        <f t="shared" si="277"/>
        <v/>
      </c>
      <c r="E1576" s="73" t="str">
        <f t="shared" si="278"/>
        <v/>
      </c>
      <c r="F1576" s="73" t="str">
        <f t="shared" si="278"/>
        <v/>
      </c>
      <c r="G1576" s="73" t="str">
        <f t="shared" si="279"/>
        <v/>
      </c>
      <c r="H1576" s="73" t="str">
        <f>IF(M1576=0,"",1+COUNTIF(会員コール!$A$1:$A$198,M1576))</f>
        <v/>
      </c>
      <c r="I1576" s="74"/>
      <c r="J1576" s="74" t="str">
        <f t="shared" si="280"/>
        <v/>
      </c>
      <c r="K1576" s="14"/>
      <c r="L1576" s="15"/>
      <c r="M1576">
        <f t="shared" si="281"/>
        <v>0</v>
      </c>
      <c r="N1576"/>
      <c r="O1576" s="1"/>
      <c r="P1576" s="2"/>
    </row>
    <row r="1577" spans="1:16">
      <c r="A1577" s="13"/>
      <c r="B1577" s="68" t="str">
        <f t="shared" si="276"/>
        <v/>
      </c>
      <c r="C1577" s="69" t="str">
        <f t="shared" si="282"/>
        <v/>
      </c>
      <c r="D1577" s="70" t="str">
        <f t="shared" si="277"/>
        <v/>
      </c>
      <c r="E1577" s="70" t="str">
        <f t="shared" si="278"/>
        <v/>
      </c>
      <c r="F1577" s="70" t="str">
        <f t="shared" si="278"/>
        <v/>
      </c>
      <c r="G1577" s="70" t="str">
        <f t="shared" si="279"/>
        <v/>
      </c>
      <c r="H1577" s="70" t="str">
        <f>IF(M1577=0,"",1+COUNTIF(会員コール!$A$1:$A$198,M1577))</f>
        <v/>
      </c>
      <c r="I1577" s="71"/>
      <c r="J1577" s="71" t="str">
        <f t="shared" si="280"/>
        <v/>
      </c>
      <c r="K1577" s="14"/>
      <c r="L1577" s="15"/>
      <c r="M1577">
        <f t="shared" si="281"/>
        <v>0</v>
      </c>
      <c r="N1577"/>
      <c r="O1577" s="1"/>
      <c r="P1577" s="2"/>
    </row>
    <row r="1578" spans="1:16">
      <c r="A1578" s="13"/>
      <c r="B1578" s="72" t="str">
        <f t="shared" si="276"/>
        <v/>
      </c>
      <c r="C1578" s="69" t="str">
        <f t="shared" si="282"/>
        <v/>
      </c>
      <c r="D1578" s="73" t="str">
        <f t="shared" si="277"/>
        <v/>
      </c>
      <c r="E1578" s="73" t="str">
        <f t="shared" si="278"/>
        <v/>
      </c>
      <c r="F1578" s="73" t="str">
        <f t="shared" si="278"/>
        <v/>
      </c>
      <c r="G1578" s="73" t="str">
        <f t="shared" si="279"/>
        <v/>
      </c>
      <c r="H1578" s="73" t="str">
        <f>IF(M1578=0,"",1+COUNTIF(会員コール!$A$1:$A$198,M1578))</f>
        <v/>
      </c>
      <c r="I1578" s="74"/>
      <c r="J1578" s="74" t="str">
        <f t="shared" si="280"/>
        <v/>
      </c>
      <c r="K1578" s="14"/>
      <c r="L1578" s="15"/>
      <c r="M1578">
        <f t="shared" si="281"/>
        <v>0</v>
      </c>
      <c r="N1578"/>
      <c r="O1578" s="1"/>
      <c r="P1578" s="2"/>
    </row>
    <row r="1579" spans="1:16">
      <c r="A1579" s="13">
        <v>35</v>
      </c>
      <c r="B1579" s="68" t="str">
        <f t="shared" si="276"/>
        <v/>
      </c>
      <c r="C1579" s="69" t="str">
        <f t="shared" si="282"/>
        <v/>
      </c>
      <c r="D1579" s="70" t="str">
        <f t="shared" si="277"/>
        <v/>
      </c>
      <c r="E1579" s="70" t="str">
        <f t="shared" si="278"/>
        <v/>
      </c>
      <c r="F1579" s="70" t="str">
        <f t="shared" si="278"/>
        <v/>
      </c>
      <c r="G1579" s="70" t="str">
        <f t="shared" si="279"/>
        <v/>
      </c>
      <c r="H1579" s="70" t="str">
        <f>IF(M1579=0,"",1+COUNTIF(会員コール!$A$1:$A$198,M1579))</f>
        <v/>
      </c>
      <c r="I1579" s="71"/>
      <c r="J1579" s="71" t="str">
        <f t="shared" si="280"/>
        <v/>
      </c>
      <c r="K1579" s="14"/>
      <c r="L1579" s="15"/>
      <c r="M1579">
        <f t="shared" si="281"/>
        <v>0</v>
      </c>
      <c r="N1579"/>
      <c r="O1579" s="1"/>
      <c r="P1579" s="2"/>
    </row>
    <row r="1580" spans="1:16">
      <c r="A1580" s="13"/>
      <c r="B1580" s="72" t="str">
        <f t="shared" si="276"/>
        <v/>
      </c>
      <c r="C1580" s="69" t="str">
        <f t="shared" si="282"/>
        <v/>
      </c>
      <c r="D1580" s="73" t="str">
        <f t="shared" si="277"/>
        <v/>
      </c>
      <c r="E1580" s="73" t="str">
        <f t="shared" si="278"/>
        <v/>
      </c>
      <c r="F1580" s="73" t="str">
        <f t="shared" si="278"/>
        <v/>
      </c>
      <c r="G1580" s="73" t="str">
        <f t="shared" si="279"/>
        <v/>
      </c>
      <c r="H1580" s="73" t="str">
        <f>IF(M1580=0,"",1+COUNTIF(会員コール!$A$1:$A$198,M1580))</f>
        <v/>
      </c>
      <c r="I1580" s="74"/>
      <c r="J1580" s="74" t="str">
        <f t="shared" si="280"/>
        <v/>
      </c>
      <c r="K1580" s="14"/>
      <c r="L1580" s="15"/>
      <c r="M1580">
        <f t="shared" si="281"/>
        <v>0</v>
      </c>
      <c r="N1580"/>
      <c r="O1580" s="1"/>
      <c r="P1580" s="2"/>
    </row>
    <row r="1581" spans="1:16">
      <c r="A1581" s="13"/>
      <c r="B1581" s="68" t="str">
        <f t="shared" si="276"/>
        <v/>
      </c>
      <c r="C1581" s="69" t="str">
        <f t="shared" si="282"/>
        <v/>
      </c>
      <c r="D1581" s="70" t="str">
        <f t="shared" si="277"/>
        <v/>
      </c>
      <c r="E1581" s="70" t="str">
        <f t="shared" si="278"/>
        <v/>
      </c>
      <c r="F1581" s="70" t="str">
        <f t="shared" si="278"/>
        <v/>
      </c>
      <c r="G1581" s="70" t="str">
        <f t="shared" si="279"/>
        <v/>
      </c>
      <c r="H1581" s="70" t="str">
        <f>IF(M1581=0,"",1+COUNTIF(会員コール!$A$1:$A$198,M1581))</f>
        <v/>
      </c>
      <c r="I1581" s="71"/>
      <c r="J1581" s="71" t="str">
        <f t="shared" si="280"/>
        <v/>
      </c>
      <c r="K1581" s="14"/>
      <c r="L1581" s="15"/>
      <c r="M1581">
        <f t="shared" si="281"/>
        <v>0</v>
      </c>
      <c r="N1581"/>
      <c r="O1581" s="1"/>
      <c r="P1581" s="2"/>
    </row>
    <row r="1582" spans="1:16">
      <c r="A1582" s="13"/>
      <c r="B1582" s="72" t="str">
        <f t="shared" si="276"/>
        <v/>
      </c>
      <c r="C1582" s="69" t="str">
        <f t="shared" si="282"/>
        <v/>
      </c>
      <c r="D1582" s="73" t="str">
        <f t="shared" si="277"/>
        <v/>
      </c>
      <c r="E1582" s="73" t="str">
        <f t="shared" si="278"/>
        <v/>
      </c>
      <c r="F1582" s="73" t="str">
        <f t="shared" si="278"/>
        <v/>
      </c>
      <c r="G1582" s="73" t="str">
        <f t="shared" si="279"/>
        <v/>
      </c>
      <c r="H1582" s="73" t="str">
        <f>IF(M1582=0,"",1+COUNTIF(会員コール!$A$1:$A$198,M1582))</f>
        <v/>
      </c>
      <c r="I1582" s="74"/>
      <c r="J1582" s="74" t="str">
        <f t="shared" si="280"/>
        <v/>
      </c>
      <c r="K1582" s="14"/>
      <c r="L1582" s="15"/>
      <c r="M1582">
        <f t="shared" si="281"/>
        <v>0</v>
      </c>
      <c r="N1582"/>
      <c r="O1582" s="1"/>
      <c r="P1582" s="2"/>
    </row>
    <row r="1583" spans="1:16">
      <c r="A1583" s="13"/>
      <c r="B1583" s="68" t="str">
        <f t="shared" si="276"/>
        <v/>
      </c>
      <c r="C1583" s="69" t="str">
        <f t="shared" si="282"/>
        <v/>
      </c>
      <c r="D1583" s="70" t="str">
        <f t="shared" si="277"/>
        <v/>
      </c>
      <c r="E1583" s="70" t="str">
        <f t="shared" si="278"/>
        <v/>
      </c>
      <c r="F1583" s="70" t="str">
        <f t="shared" si="278"/>
        <v/>
      </c>
      <c r="G1583" s="70" t="str">
        <f t="shared" si="279"/>
        <v/>
      </c>
      <c r="H1583" s="70" t="str">
        <f>IF(M1583=0,"",1+COUNTIF(会員コール!$A$1:$A$198,M1583))</f>
        <v/>
      </c>
      <c r="I1583" s="71"/>
      <c r="J1583" s="71" t="str">
        <f t="shared" si="280"/>
        <v/>
      </c>
      <c r="K1583" s="14"/>
      <c r="L1583" s="15"/>
      <c r="M1583">
        <f t="shared" si="281"/>
        <v>0</v>
      </c>
      <c r="N1583"/>
      <c r="O1583" s="1"/>
      <c r="P1583" s="2"/>
    </row>
    <row r="1584" spans="1:16">
      <c r="A1584" s="13">
        <v>40</v>
      </c>
      <c r="B1584" s="72" t="str">
        <f t="shared" si="276"/>
        <v/>
      </c>
      <c r="C1584" s="69" t="str">
        <f t="shared" si="282"/>
        <v/>
      </c>
      <c r="D1584" s="73" t="str">
        <f t="shared" si="277"/>
        <v/>
      </c>
      <c r="E1584" s="73" t="str">
        <f t="shared" si="278"/>
        <v/>
      </c>
      <c r="F1584" s="73" t="str">
        <f t="shared" si="278"/>
        <v/>
      </c>
      <c r="G1584" s="73" t="str">
        <f t="shared" si="279"/>
        <v/>
      </c>
      <c r="H1584" s="73" t="str">
        <f>IF(M1584=0,"",1+COUNTIF(会員コール!$A$1:$A$198,M1584))</f>
        <v/>
      </c>
      <c r="I1584" s="74"/>
      <c r="J1584" s="74" t="str">
        <f t="shared" si="280"/>
        <v/>
      </c>
      <c r="K1584" s="14"/>
      <c r="L1584" s="15"/>
      <c r="M1584">
        <f t="shared" si="281"/>
        <v>0</v>
      </c>
      <c r="N1584"/>
      <c r="O1584" s="1"/>
      <c r="P1584" s="2"/>
    </row>
    <row r="1585" spans="1:20">
      <c r="A1585" s="13"/>
      <c r="B1585" s="68" t="str">
        <f t="shared" si="276"/>
        <v/>
      </c>
      <c r="C1585" s="69" t="str">
        <f t="shared" si="282"/>
        <v/>
      </c>
      <c r="D1585" s="70" t="str">
        <f t="shared" si="277"/>
        <v/>
      </c>
      <c r="E1585" s="70" t="str">
        <f t="shared" si="278"/>
        <v/>
      </c>
      <c r="F1585" s="70" t="str">
        <f t="shared" si="278"/>
        <v/>
      </c>
      <c r="G1585" s="70" t="str">
        <f t="shared" si="279"/>
        <v/>
      </c>
      <c r="H1585" s="70" t="str">
        <f>IF(M1585=0,"",1+COUNTIF(会員コール!$A$1:$A$198,M1585))</f>
        <v/>
      </c>
      <c r="I1585" s="71"/>
      <c r="J1585" s="71" t="str">
        <f t="shared" si="280"/>
        <v/>
      </c>
      <c r="K1585" s="14"/>
      <c r="L1585" s="15"/>
      <c r="M1585">
        <f t="shared" si="281"/>
        <v>0</v>
      </c>
      <c r="N1585"/>
      <c r="O1585" s="1"/>
      <c r="P1585" s="2"/>
    </row>
    <row r="1586" spans="1:20">
      <c r="A1586" s="13"/>
      <c r="B1586" s="68" t="str">
        <f t="shared" si="276"/>
        <v/>
      </c>
      <c r="C1586" s="69" t="str">
        <f t="shared" si="282"/>
        <v/>
      </c>
      <c r="D1586" s="70" t="str">
        <f t="shared" si="277"/>
        <v/>
      </c>
      <c r="E1586" s="70" t="str">
        <f t="shared" si="278"/>
        <v/>
      </c>
      <c r="F1586" s="70" t="str">
        <f t="shared" si="278"/>
        <v/>
      </c>
      <c r="G1586" s="70" t="str">
        <f t="shared" si="279"/>
        <v/>
      </c>
      <c r="H1586" s="70" t="str">
        <f>IF(M1586=0,"",1+COUNTIF(会員コール!$A$1:$A$198,M1586))</f>
        <v/>
      </c>
      <c r="I1586" s="71"/>
      <c r="J1586" s="71" t="str">
        <f t="shared" si="280"/>
        <v/>
      </c>
      <c r="K1586" s="14"/>
      <c r="L1586" s="15"/>
      <c r="M1586">
        <f t="shared" si="281"/>
        <v>0</v>
      </c>
      <c r="N1586"/>
      <c r="O1586" s="1"/>
      <c r="P1586" s="2"/>
    </row>
    <row r="1587" spans="1:20">
      <c r="A1587" s="13"/>
      <c r="B1587" s="72" t="str">
        <f t="shared" si="276"/>
        <v/>
      </c>
      <c r="C1587" s="69" t="str">
        <f t="shared" si="282"/>
        <v/>
      </c>
      <c r="D1587" s="73" t="str">
        <f t="shared" si="277"/>
        <v/>
      </c>
      <c r="E1587" s="73" t="str">
        <f t="shared" si="278"/>
        <v/>
      </c>
      <c r="F1587" s="73" t="str">
        <f t="shared" si="278"/>
        <v/>
      </c>
      <c r="G1587" s="73" t="str">
        <f t="shared" si="279"/>
        <v/>
      </c>
      <c r="H1587" s="73" t="str">
        <f>IF(M1587=0,"",1+COUNTIF(会員コール!$A$1:$A$198,M1587))</f>
        <v/>
      </c>
      <c r="I1587" s="74"/>
      <c r="J1587" s="74" t="str">
        <f t="shared" si="280"/>
        <v/>
      </c>
      <c r="K1587" s="14"/>
      <c r="L1587" s="15"/>
      <c r="M1587">
        <f t="shared" si="281"/>
        <v>0</v>
      </c>
      <c r="N1587"/>
      <c r="O1587" s="1"/>
      <c r="P1587" s="2"/>
    </row>
    <row r="1588" spans="1:20">
      <c r="A1588" s="13"/>
      <c r="B1588" s="68" t="str">
        <f t="shared" si="276"/>
        <v/>
      </c>
      <c r="C1588" s="69" t="str">
        <f t="shared" si="282"/>
        <v/>
      </c>
      <c r="D1588" s="70" t="str">
        <f t="shared" si="277"/>
        <v/>
      </c>
      <c r="E1588" s="70" t="str">
        <f t="shared" si="278"/>
        <v/>
      </c>
      <c r="F1588" s="70" t="str">
        <f t="shared" si="278"/>
        <v/>
      </c>
      <c r="G1588" s="70" t="str">
        <f t="shared" si="279"/>
        <v/>
      </c>
      <c r="H1588" s="70" t="str">
        <f>IF(M1588=0,"",1+COUNTIF(会員コール!$A$1:$A$198,M1588))</f>
        <v/>
      </c>
      <c r="I1588" s="71"/>
      <c r="J1588" s="71" t="str">
        <f t="shared" si="280"/>
        <v/>
      </c>
      <c r="K1588" s="14"/>
      <c r="L1588" s="15"/>
      <c r="M1588">
        <f t="shared" si="281"/>
        <v>0</v>
      </c>
      <c r="N1588"/>
      <c r="O1588" s="1"/>
      <c r="P1588" s="2"/>
    </row>
    <row r="1589" spans="1:20">
      <c r="A1589" s="13">
        <v>45</v>
      </c>
      <c r="B1589" s="72" t="str">
        <f t="shared" si="276"/>
        <v/>
      </c>
      <c r="C1589" s="69" t="str">
        <f t="shared" si="282"/>
        <v/>
      </c>
      <c r="D1589" s="73" t="str">
        <f t="shared" si="277"/>
        <v/>
      </c>
      <c r="E1589" s="73" t="str">
        <f t="shared" si="278"/>
        <v/>
      </c>
      <c r="F1589" s="73" t="str">
        <f t="shared" si="278"/>
        <v/>
      </c>
      <c r="G1589" s="73" t="str">
        <f t="shared" si="279"/>
        <v/>
      </c>
      <c r="H1589" s="73" t="str">
        <f>IF(M1589=0,"",1+COUNTIF(会員コール!$A$1:$A$198,M1589))</f>
        <v/>
      </c>
      <c r="I1589" s="74"/>
      <c r="J1589" s="74" t="str">
        <f t="shared" si="280"/>
        <v/>
      </c>
      <c r="K1589" s="14"/>
      <c r="L1589" s="15"/>
      <c r="M1589">
        <f t="shared" si="281"/>
        <v>0</v>
      </c>
      <c r="N1589"/>
      <c r="O1589" s="1"/>
      <c r="P1589" s="2"/>
    </row>
    <row r="1590" spans="1:20">
      <c r="A1590" s="13"/>
      <c r="B1590" s="68" t="str">
        <f t="shared" si="276"/>
        <v/>
      </c>
      <c r="C1590" s="69" t="str">
        <f t="shared" si="282"/>
        <v/>
      </c>
      <c r="D1590" s="70" t="str">
        <f t="shared" si="277"/>
        <v/>
      </c>
      <c r="E1590" s="70" t="str">
        <f t="shared" si="278"/>
        <v/>
      </c>
      <c r="F1590" s="70" t="str">
        <f t="shared" si="278"/>
        <v/>
      </c>
      <c r="G1590" s="70" t="str">
        <f t="shared" si="279"/>
        <v/>
      </c>
      <c r="H1590" s="70" t="str">
        <f>IF(M1590=0,"",1+COUNTIF(会員コール!$A$1:$A$198,M1590))</f>
        <v/>
      </c>
      <c r="I1590" s="71"/>
      <c r="J1590" s="71" t="str">
        <f t="shared" si="280"/>
        <v/>
      </c>
      <c r="K1590" s="14"/>
      <c r="L1590" s="15"/>
      <c r="M1590">
        <f t="shared" si="281"/>
        <v>0</v>
      </c>
      <c r="N1590"/>
      <c r="O1590" s="1"/>
      <c r="P1590" s="2"/>
    </row>
    <row r="1591" spans="1:20">
      <c r="A1591" s="13"/>
      <c r="B1591" s="72" t="str">
        <f t="shared" si="276"/>
        <v/>
      </c>
      <c r="C1591" s="69" t="str">
        <f t="shared" si="282"/>
        <v/>
      </c>
      <c r="D1591" s="73" t="str">
        <f t="shared" si="277"/>
        <v/>
      </c>
      <c r="E1591" s="73" t="str">
        <f t="shared" si="278"/>
        <v/>
      </c>
      <c r="F1591" s="73" t="str">
        <f t="shared" si="278"/>
        <v/>
      </c>
      <c r="G1591" s="73" t="str">
        <f t="shared" si="279"/>
        <v/>
      </c>
      <c r="H1591" s="73" t="str">
        <f>IF(M1591=0,"",1+COUNTIF(会員コール!$A$1:$A$198,M1591))</f>
        <v/>
      </c>
      <c r="I1591" s="74"/>
      <c r="J1591" s="74" t="str">
        <f t="shared" si="280"/>
        <v/>
      </c>
      <c r="K1591" s="14"/>
      <c r="L1591" s="15"/>
      <c r="M1591">
        <f t="shared" si="281"/>
        <v>0</v>
      </c>
      <c r="N1591"/>
      <c r="O1591" s="1"/>
      <c r="P1591" s="2"/>
    </row>
    <row r="1592" spans="1:20">
      <c r="A1592" s="13"/>
      <c r="B1592" s="68" t="str">
        <f t="shared" si="276"/>
        <v/>
      </c>
      <c r="C1592" s="69" t="str">
        <f t="shared" si="282"/>
        <v/>
      </c>
      <c r="D1592" s="70" t="str">
        <f t="shared" si="277"/>
        <v/>
      </c>
      <c r="E1592" s="70" t="str">
        <f t="shared" si="278"/>
        <v/>
      </c>
      <c r="F1592" s="70" t="str">
        <f t="shared" si="278"/>
        <v/>
      </c>
      <c r="G1592" s="70" t="str">
        <f t="shared" si="279"/>
        <v/>
      </c>
      <c r="H1592" s="70" t="str">
        <f>IF(M1592=0,"",1+COUNTIF(会員コール!$A$1:$A$198,M1592))</f>
        <v/>
      </c>
      <c r="I1592" s="71"/>
      <c r="J1592" s="71" t="str">
        <f t="shared" si="280"/>
        <v/>
      </c>
      <c r="K1592" s="14"/>
      <c r="L1592" s="15"/>
      <c r="M1592">
        <f t="shared" si="281"/>
        <v>0</v>
      </c>
      <c r="N1592"/>
      <c r="O1592" s="1"/>
      <c r="P1592" s="2"/>
    </row>
    <row r="1593" spans="1:20">
      <c r="A1593" s="13"/>
      <c r="B1593" s="68" t="str">
        <f t="shared" si="276"/>
        <v/>
      </c>
      <c r="C1593" s="69" t="str">
        <f t="shared" si="282"/>
        <v/>
      </c>
      <c r="D1593" s="70" t="str">
        <f t="shared" si="277"/>
        <v/>
      </c>
      <c r="E1593" s="70" t="str">
        <f t="shared" si="278"/>
        <v/>
      </c>
      <c r="F1593" s="70" t="str">
        <f t="shared" si="278"/>
        <v/>
      </c>
      <c r="G1593" s="70" t="str">
        <f t="shared" si="279"/>
        <v/>
      </c>
      <c r="H1593" s="70" t="str">
        <f>IF(M1593=0,"",1+COUNTIF(会員コール!$A$1:$A$198,M1593))</f>
        <v/>
      </c>
      <c r="I1593" s="71"/>
      <c r="J1593" s="71" t="str">
        <f t="shared" si="280"/>
        <v/>
      </c>
      <c r="K1593" s="14"/>
      <c r="L1593" s="15"/>
      <c r="M1593">
        <f t="shared" si="281"/>
        <v>0</v>
      </c>
      <c r="N1593"/>
      <c r="O1593" s="1"/>
      <c r="P1593" s="2"/>
    </row>
    <row r="1594" spans="1:20">
      <c r="A1594" s="13">
        <v>50</v>
      </c>
      <c r="B1594" s="75" t="str">
        <f t="shared" si="276"/>
        <v/>
      </c>
      <c r="C1594" s="76" t="str">
        <f>IF(P1594="","",LEFT(P1594,6))</f>
        <v/>
      </c>
      <c r="D1594" s="77" t="str">
        <f t="shared" si="277"/>
        <v/>
      </c>
      <c r="E1594" s="77" t="str">
        <f t="shared" si="278"/>
        <v/>
      </c>
      <c r="F1594" s="77" t="str">
        <f t="shared" si="278"/>
        <v/>
      </c>
      <c r="G1594" s="77" t="str">
        <f t="shared" si="279"/>
        <v/>
      </c>
      <c r="H1594" s="77" t="str">
        <f>IF(M1594=0,"",1+COUNTIF(会員コール!$A$1:$A$198,M1594))</f>
        <v/>
      </c>
      <c r="I1594" s="78"/>
      <c r="J1594" s="78" t="str">
        <f t="shared" si="280"/>
        <v/>
      </c>
      <c r="K1594" s="14"/>
      <c r="L1594" s="15"/>
      <c r="M1594">
        <f t="shared" si="281"/>
        <v>0</v>
      </c>
      <c r="N1594"/>
      <c r="O1594" s="1"/>
      <c r="P1594" s="2"/>
    </row>
    <row r="1595" spans="1:20">
      <c r="A1595" s="13"/>
      <c r="B1595" s="166" t="s">
        <v>7</v>
      </c>
      <c r="C1595" s="167"/>
      <c r="D1595" s="24">
        <f>50-COUNTBLANK(D1545:D1594)</f>
        <v>0</v>
      </c>
      <c r="E1595" s="20"/>
      <c r="F1595" s="21" t="s">
        <v>7</v>
      </c>
      <c r="G1595" s="19"/>
      <c r="H1595" s="25">
        <f>SUM(H1545:H1594)</f>
        <v>0</v>
      </c>
      <c r="I1595" s="22"/>
      <c r="J1595" s="22"/>
      <c r="K1595" s="14"/>
      <c r="L1595" s="15"/>
      <c r="N1595"/>
      <c r="O1595" s="1"/>
      <c r="P1595" s="2"/>
    </row>
    <row r="1596" spans="1:20" ht="14.25">
      <c r="A1596" s="8"/>
      <c r="B1596" s="168" t="s">
        <v>9</v>
      </c>
      <c r="C1596" s="168"/>
      <c r="D1596" s="168"/>
      <c r="E1596" s="62" t="s">
        <v>135</v>
      </c>
      <c r="F1596" s="50">
        <f>基本データ入力!$B$6</f>
        <v>2016</v>
      </c>
      <c r="G1596" s="169" t="str">
        <f>基本データ入力!$B$4</f>
        <v>第13回　JARL横須賀ｸﾗﾌﾞﾏﾗｿﾝｺﾝﾃｽﾄ</v>
      </c>
      <c r="H1596" s="169"/>
      <c r="I1596" s="169"/>
      <c r="J1596" s="169"/>
      <c r="K1596" s="10"/>
      <c r="L1596" s="8"/>
      <c r="M1596" s="8"/>
      <c r="N1596" s="9"/>
      <c r="O1596" s="8"/>
      <c r="P1596" s="8"/>
      <c r="Q1596" s="8"/>
      <c r="R1596" s="8"/>
      <c r="S1596" s="8"/>
      <c r="T1596" s="8"/>
    </row>
    <row r="1597" spans="1:20">
      <c r="A1597" s="8"/>
      <c r="B1597" s="170" t="s">
        <v>10</v>
      </c>
      <c r="C1597" s="170"/>
      <c r="D1597" s="47" t="str">
        <f>基本データ入力!$B$8</f>
        <v>JA1QRZ</v>
      </c>
      <c r="E1597" s="52" t="s">
        <v>136</v>
      </c>
      <c r="F1597" s="47" t="s">
        <v>288</v>
      </c>
      <c r="G1597" s="171" t="s">
        <v>137</v>
      </c>
      <c r="H1597" s="171"/>
      <c r="I1597" s="171"/>
      <c r="J1597" s="53" t="s">
        <v>410</v>
      </c>
      <c r="K1597" s="10"/>
      <c r="L1597" s="8"/>
      <c r="M1597" s="8"/>
      <c r="N1597" s="9"/>
      <c r="O1597" s="8"/>
      <c r="P1597" s="8"/>
      <c r="Q1597" s="8"/>
      <c r="R1597" s="8"/>
      <c r="S1597" s="8"/>
      <c r="T1597" s="8"/>
    </row>
    <row r="1598" spans="1:20">
      <c r="B1598" s="88" t="s">
        <v>11</v>
      </c>
      <c r="C1598" s="91" t="s">
        <v>411</v>
      </c>
      <c r="D1598" s="88" t="s">
        <v>12</v>
      </c>
      <c r="E1598" s="172" t="s">
        <v>13</v>
      </c>
      <c r="F1598" s="172"/>
      <c r="G1598" s="88" t="s">
        <v>14</v>
      </c>
      <c r="H1598" s="17" t="s">
        <v>15</v>
      </c>
      <c r="I1598" s="88" t="s">
        <v>16</v>
      </c>
      <c r="J1598" s="88" t="s">
        <v>17</v>
      </c>
      <c r="L1598" s="173" t="s">
        <v>134</v>
      </c>
      <c r="M1598" s="174"/>
      <c r="N1598" s="165" t="s">
        <v>31</v>
      </c>
      <c r="O1598" s="165"/>
      <c r="P1598" s="165"/>
      <c r="Q1598" s="165"/>
      <c r="R1598" s="165"/>
      <c r="S1598" s="165"/>
      <c r="T1598" s="165"/>
    </row>
    <row r="1599" spans="1:20">
      <c r="B1599" s="88" t="s">
        <v>8</v>
      </c>
      <c r="C1599" s="91" t="s">
        <v>412</v>
      </c>
      <c r="D1599" s="88" t="s">
        <v>0</v>
      </c>
      <c r="E1599" s="88" t="s">
        <v>1</v>
      </c>
      <c r="F1599" s="88" t="s">
        <v>2</v>
      </c>
      <c r="G1599" s="88" t="s">
        <v>3</v>
      </c>
      <c r="H1599" s="17" t="s">
        <v>4</v>
      </c>
      <c r="I1599" s="88" t="s">
        <v>5</v>
      </c>
      <c r="J1599" s="88" t="s">
        <v>6</v>
      </c>
      <c r="K1599" s="4"/>
      <c r="L1599" s="175"/>
      <c r="M1599" s="176"/>
      <c r="N1599" s="89" t="s">
        <v>33</v>
      </c>
      <c r="O1599" s="89" t="s">
        <v>34</v>
      </c>
      <c r="P1599" s="89" t="s">
        <v>35</v>
      </c>
      <c r="Q1599" s="89" t="s">
        <v>36</v>
      </c>
      <c r="R1599" s="89" t="s">
        <v>37</v>
      </c>
      <c r="S1599" s="89" t="s">
        <v>38</v>
      </c>
      <c r="T1599" s="89" t="s">
        <v>39</v>
      </c>
    </row>
    <row r="1600" spans="1:20">
      <c r="A1600" s="13">
        <v>1</v>
      </c>
      <c r="B1600" s="64" t="str">
        <f t="shared" ref="B1600:B1649" si="283">IF(O1600="","",O1600)</f>
        <v/>
      </c>
      <c r="C1600" s="65" t="str">
        <f>IF(P1600="","",LEFT(P1600,6))</f>
        <v/>
      </c>
      <c r="D1600" s="66" t="str">
        <f t="shared" ref="D1600:D1649" si="284">IF(N1600="","",N1600)</f>
        <v/>
      </c>
      <c r="E1600" s="66" t="str">
        <f t="shared" ref="E1600:F1649" si="285">IF(Q1600="","",Q1600)</f>
        <v/>
      </c>
      <c r="F1600" s="66" t="str">
        <f t="shared" si="285"/>
        <v/>
      </c>
      <c r="G1600" s="66" t="str">
        <f t="shared" ref="G1600:G1649" si="286">IF(H1600="","",IF(H1600=1,"","M"))</f>
        <v/>
      </c>
      <c r="H1600" s="66" t="str">
        <f>IF(M1600=0,"",1+COUNTIF(会員コール!$A$1:$A$198,M1600))</f>
        <v/>
      </c>
      <c r="I1600" s="67"/>
      <c r="J1600" s="67" t="str">
        <f t="shared" ref="J1600:J1649" si="287">IF(T1600="","",T1600)</f>
        <v/>
      </c>
      <c r="K1600" s="14"/>
      <c r="L1600" s="49"/>
      <c r="M1600">
        <f t="shared" ref="M1600:M1649" si="288">IF(MID(N1600,6,1)="/",LEFT(N1600,5),IF(MID(N1600,7,1)="/",LEFT(N1600,6),N1600))</f>
        <v>0</v>
      </c>
      <c r="N1600"/>
      <c r="O1600" s="1"/>
      <c r="P1600" s="2"/>
    </row>
    <row r="1601" spans="1:16">
      <c r="A1601" s="13"/>
      <c r="B1601" s="68" t="str">
        <f t="shared" si="283"/>
        <v/>
      </c>
      <c r="C1601" s="69" t="str">
        <f>IF(P1601="","",LEFT(P1601,6))</f>
        <v/>
      </c>
      <c r="D1601" s="70" t="str">
        <f t="shared" si="284"/>
        <v/>
      </c>
      <c r="E1601" s="70" t="str">
        <f t="shared" si="285"/>
        <v/>
      </c>
      <c r="F1601" s="70" t="str">
        <f t="shared" si="285"/>
        <v/>
      </c>
      <c r="G1601" s="70" t="str">
        <f t="shared" si="286"/>
        <v/>
      </c>
      <c r="H1601" s="70" t="str">
        <f>IF(M1601=0,"",1+COUNTIF(会員コール!$A$1:$A$198,M1601))</f>
        <v/>
      </c>
      <c r="I1601" s="71"/>
      <c r="J1601" s="71" t="str">
        <f t="shared" si="287"/>
        <v/>
      </c>
      <c r="K1601" s="14"/>
      <c r="L1601" s="49"/>
      <c r="M1601">
        <f t="shared" si="288"/>
        <v>0</v>
      </c>
      <c r="N1601"/>
      <c r="O1601" s="1"/>
      <c r="P1601" s="2"/>
    </row>
    <row r="1602" spans="1:16">
      <c r="A1602" s="13"/>
      <c r="B1602" s="68" t="str">
        <f t="shared" si="283"/>
        <v/>
      </c>
      <c r="C1602" s="69" t="str">
        <f t="shared" ref="C1602:C1648" si="289">IF(P1602="","",LEFT(P1602,6))</f>
        <v/>
      </c>
      <c r="D1602" s="70" t="str">
        <f t="shared" si="284"/>
        <v/>
      </c>
      <c r="E1602" s="70" t="str">
        <f t="shared" si="285"/>
        <v/>
      </c>
      <c r="F1602" s="70" t="str">
        <f t="shared" si="285"/>
        <v/>
      </c>
      <c r="G1602" s="70" t="str">
        <f t="shared" si="286"/>
        <v/>
      </c>
      <c r="H1602" s="70" t="str">
        <f>IF(M1602=0,"",1+COUNTIF(会員コール!$A$1:$A$198,M1602))</f>
        <v/>
      </c>
      <c r="I1602" s="71"/>
      <c r="J1602" s="71" t="str">
        <f t="shared" si="287"/>
        <v/>
      </c>
      <c r="K1602" s="14"/>
      <c r="L1602" s="49"/>
      <c r="M1602">
        <f t="shared" si="288"/>
        <v>0</v>
      </c>
      <c r="N1602"/>
      <c r="O1602" s="1"/>
      <c r="P1602" s="2"/>
    </row>
    <row r="1603" spans="1:16">
      <c r="A1603" s="13"/>
      <c r="B1603" s="68" t="str">
        <f t="shared" si="283"/>
        <v/>
      </c>
      <c r="C1603" s="69" t="str">
        <f t="shared" si="289"/>
        <v/>
      </c>
      <c r="D1603" s="70" t="str">
        <f t="shared" si="284"/>
        <v/>
      </c>
      <c r="E1603" s="70" t="str">
        <f t="shared" si="285"/>
        <v/>
      </c>
      <c r="F1603" s="70" t="str">
        <f t="shared" si="285"/>
        <v/>
      </c>
      <c r="G1603" s="70" t="str">
        <f t="shared" si="286"/>
        <v/>
      </c>
      <c r="H1603" s="70" t="str">
        <f>IF(M1603=0,"",1+COUNTIF(会員コール!$A$1:$A$198,M1603))</f>
        <v/>
      </c>
      <c r="I1603" s="71"/>
      <c r="J1603" s="71" t="str">
        <f t="shared" si="287"/>
        <v/>
      </c>
      <c r="K1603" s="14"/>
      <c r="L1603" s="49"/>
      <c r="M1603">
        <f t="shared" si="288"/>
        <v>0</v>
      </c>
      <c r="N1603"/>
      <c r="O1603" s="1"/>
      <c r="P1603" s="2"/>
    </row>
    <row r="1604" spans="1:16">
      <c r="A1604" s="13">
        <v>5</v>
      </c>
      <c r="B1604" s="68" t="str">
        <f t="shared" si="283"/>
        <v/>
      </c>
      <c r="C1604" s="69" t="str">
        <f t="shared" si="289"/>
        <v/>
      </c>
      <c r="D1604" s="70" t="str">
        <f t="shared" si="284"/>
        <v/>
      </c>
      <c r="E1604" s="70" t="str">
        <f t="shared" si="285"/>
        <v/>
      </c>
      <c r="F1604" s="70" t="str">
        <f t="shared" si="285"/>
        <v/>
      </c>
      <c r="G1604" s="70" t="str">
        <f t="shared" si="286"/>
        <v/>
      </c>
      <c r="H1604" s="70" t="str">
        <f>IF(M1604=0,"",1+COUNTIF(会員コール!$A$1:$A$198,M1604))</f>
        <v/>
      </c>
      <c r="I1604" s="71"/>
      <c r="J1604" s="71" t="str">
        <f t="shared" si="287"/>
        <v/>
      </c>
      <c r="K1604" s="14"/>
      <c r="L1604" s="49"/>
      <c r="M1604">
        <f t="shared" si="288"/>
        <v>0</v>
      </c>
      <c r="N1604"/>
      <c r="O1604" s="1"/>
      <c r="P1604" s="2"/>
    </row>
    <row r="1605" spans="1:16">
      <c r="A1605" s="13"/>
      <c r="B1605" s="68" t="str">
        <f t="shared" si="283"/>
        <v/>
      </c>
      <c r="C1605" s="69" t="str">
        <f t="shared" si="289"/>
        <v/>
      </c>
      <c r="D1605" s="70" t="str">
        <f t="shared" si="284"/>
        <v/>
      </c>
      <c r="E1605" s="70" t="str">
        <f t="shared" si="285"/>
        <v/>
      </c>
      <c r="F1605" s="70" t="str">
        <f t="shared" si="285"/>
        <v/>
      </c>
      <c r="G1605" s="70" t="str">
        <f t="shared" si="286"/>
        <v/>
      </c>
      <c r="H1605" s="70" t="str">
        <f>IF(M1605=0,"",1+COUNTIF(会員コール!$A$1:$A$198,M1605))</f>
        <v/>
      </c>
      <c r="I1605" s="71"/>
      <c r="J1605" s="71" t="str">
        <f t="shared" si="287"/>
        <v/>
      </c>
      <c r="K1605" s="14"/>
      <c r="L1605" s="49"/>
      <c r="M1605">
        <f t="shared" si="288"/>
        <v>0</v>
      </c>
      <c r="N1605"/>
      <c r="O1605" s="1"/>
      <c r="P1605" s="2"/>
    </row>
    <row r="1606" spans="1:16">
      <c r="A1606" s="13"/>
      <c r="B1606" s="68" t="str">
        <f t="shared" si="283"/>
        <v/>
      </c>
      <c r="C1606" s="69" t="str">
        <f t="shared" si="289"/>
        <v/>
      </c>
      <c r="D1606" s="70" t="str">
        <f t="shared" si="284"/>
        <v/>
      </c>
      <c r="E1606" s="70" t="str">
        <f t="shared" si="285"/>
        <v/>
      </c>
      <c r="F1606" s="70" t="str">
        <f t="shared" si="285"/>
        <v/>
      </c>
      <c r="G1606" s="70" t="str">
        <f t="shared" si="286"/>
        <v/>
      </c>
      <c r="H1606" s="70" t="str">
        <f>IF(M1606=0,"",1+COUNTIF(会員コール!$A$1:$A$198,M1606))</f>
        <v/>
      </c>
      <c r="I1606" s="71"/>
      <c r="J1606" s="71" t="str">
        <f t="shared" si="287"/>
        <v/>
      </c>
      <c r="K1606" s="14"/>
      <c r="L1606" s="49"/>
      <c r="M1606">
        <f t="shared" si="288"/>
        <v>0</v>
      </c>
      <c r="N1606"/>
      <c r="O1606" s="1"/>
      <c r="P1606" s="2"/>
    </row>
    <row r="1607" spans="1:16">
      <c r="A1607" s="13"/>
      <c r="B1607" s="68" t="str">
        <f t="shared" si="283"/>
        <v/>
      </c>
      <c r="C1607" s="69" t="str">
        <f t="shared" si="289"/>
        <v/>
      </c>
      <c r="D1607" s="70" t="str">
        <f t="shared" si="284"/>
        <v/>
      </c>
      <c r="E1607" s="70" t="str">
        <f t="shared" si="285"/>
        <v/>
      </c>
      <c r="F1607" s="70" t="str">
        <f t="shared" si="285"/>
        <v/>
      </c>
      <c r="G1607" s="70" t="str">
        <f t="shared" si="286"/>
        <v/>
      </c>
      <c r="H1607" s="70" t="str">
        <f>IF(M1607=0,"",1+COUNTIF(会員コール!$A$1:$A$198,M1607))</f>
        <v/>
      </c>
      <c r="I1607" s="71"/>
      <c r="J1607" s="71" t="str">
        <f t="shared" si="287"/>
        <v/>
      </c>
      <c r="K1607" s="14"/>
      <c r="L1607" s="49"/>
      <c r="M1607">
        <f t="shared" si="288"/>
        <v>0</v>
      </c>
      <c r="N1607"/>
      <c r="O1607" s="1"/>
      <c r="P1607" s="2"/>
    </row>
    <row r="1608" spans="1:16">
      <c r="A1608" s="13"/>
      <c r="B1608" s="68" t="str">
        <f t="shared" si="283"/>
        <v/>
      </c>
      <c r="C1608" s="69" t="str">
        <f t="shared" si="289"/>
        <v/>
      </c>
      <c r="D1608" s="70" t="str">
        <f t="shared" si="284"/>
        <v/>
      </c>
      <c r="E1608" s="70" t="str">
        <f t="shared" si="285"/>
        <v/>
      </c>
      <c r="F1608" s="70" t="str">
        <f t="shared" si="285"/>
        <v/>
      </c>
      <c r="G1608" s="70" t="str">
        <f t="shared" si="286"/>
        <v/>
      </c>
      <c r="H1608" s="70" t="str">
        <f>IF(M1608=0,"",1+COUNTIF(会員コール!$A$1:$A$198,M1608))</f>
        <v/>
      </c>
      <c r="I1608" s="71"/>
      <c r="J1608" s="71" t="str">
        <f t="shared" si="287"/>
        <v/>
      </c>
      <c r="K1608" s="14"/>
      <c r="L1608" s="49"/>
      <c r="M1608">
        <f t="shared" si="288"/>
        <v>0</v>
      </c>
      <c r="N1608"/>
      <c r="O1608" s="1"/>
      <c r="P1608" s="2"/>
    </row>
    <row r="1609" spans="1:16">
      <c r="A1609" s="13">
        <v>10</v>
      </c>
      <c r="B1609" s="68" t="str">
        <f t="shared" si="283"/>
        <v/>
      </c>
      <c r="C1609" s="69" t="str">
        <f t="shared" si="289"/>
        <v/>
      </c>
      <c r="D1609" s="70" t="str">
        <f t="shared" si="284"/>
        <v/>
      </c>
      <c r="E1609" s="70" t="str">
        <f t="shared" si="285"/>
        <v/>
      </c>
      <c r="F1609" s="70" t="str">
        <f t="shared" si="285"/>
        <v/>
      </c>
      <c r="G1609" s="70" t="str">
        <f t="shared" si="286"/>
        <v/>
      </c>
      <c r="H1609" s="70" t="str">
        <f>IF(M1609=0,"",1+COUNTIF(会員コール!$A$1:$A$198,M1609))</f>
        <v/>
      </c>
      <c r="I1609" s="71"/>
      <c r="J1609" s="71" t="str">
        <f t="shared" si="287"/>
        <v/>
      </c>
      <c r="K1609" s="14"/>
      <c r="L1609" s="49"/>
      <c r="M1609">
        <f t="shared" si="288"/>
        <v>0</v>
      </c>
      <c r="N1609"/>
      <c r="O1609" s="1"/>
      <c r="P1609" s="2"/>
    </row>
    <row r="1610" spans="1:16">
      <c r="A1610" s="13"/>
      <c r="B1610" s="68" t="str">
        <f t="shared" si="283"/>
        <v/>
      </c>
      <c r="C1610" s="69" t="str">
        <f t="shared" si="289"/>
        <v/>
      </c>
      <c r="D1610" s="70" t="str">
        <f t="shared" si="284"/>
        <v/>
      </c>
      <c r="E1610" s="70" t="str">
        <f t="shared" si="285"/>
        <v/>
      </c>
      <c r="F1610" s="70" t="str">
        <f t="shared" si="285"/>
        <v/>
      </c>
      <c r="G1610" s="70" t="str">
        <f t="shared" si="286"/>
        <v/>
      </c>
      <c r="H1610" s="70" t="str">
        <f>IF(M1610=0,"",1+COUNTIF(会員コール!$A$1:$A$198,M1610))</f>
        <v/>
      </c>
      <c r="I1610" s="71"/>
      <c r="J1610" s="71" t="str">
        <f t="shared" si="287"/>
        <v/>
      </c>
      <c r="K1610" s="14"/>
      <c r="L1610" s="49"/>
      <c r="M1610">
        <f t="shared" si="288"/>
        <v>0</v>
      </c>
      <c r="N1610"/>
      <c r="O1610" s="1"/>
      <c r="P1610" s="2"/>
    </row>
    <row r="1611" spans="1:16">
      <c r="A1611" s="13"/>
      <c r="B1611" s="68" t="str">
        <f t="shared" si="283"/>
        <v/>
      </c>
      <c r="C1611" s="69" t="str">
        <f t="shared" si="289"/>
        <v/>
      </c>
      <c r="D1611" s="70" t="str">
        <f t="shared" si="284"/>
        <v/>
      </c>
      <c r="E1611" s="70" t="str">
        <f t="shared" si="285"/>
        <v/>
      </c>
      <c r="F1611" s="70" t="str">
        <f t="shared" si="285"/>
        <v/>
      </c>
      <c r="G1611" s="70" t="str">
        <f t="shared" si="286"/>
        <v/>
      </c>
      <c r="H1611" s="70" t="str">
        <f>IF(M1611=0,"",1+COUNTIF(会員コール!$A$1:$A$198,M1611))</f>
        <v/>
      </c>
      <c r="I1611" s="71"/>
      <c r="J1611" s="71" t="str">
        <f t="shared" si="287"/>
        <v/>
      </c>
      <c r="K1611" s="14"/>
      <c r="L1611" s="49"/>
      <c r="M1611">
        <f t="shared" si="288"/>
        <v>0</v>
      </c>
      <c r="N1611"/>
      <c r="O1611" s="1"/>
      <c r="P1611" s="2"/>
    </row>
    <row r="1612" spans="1:16">
      <c r="A1612" s="13"/>
      <c r="B1612" s="68" t="str">
        <f t="shared" si="283"/>
        <v/>
      </c>
      <c r="C1612" s="69" t="str">
        <f t="shared" si="289"/>
        <v/>
      </c>
      <c r="D1612" s="70" t="str">
        <f t="shared" si="284"/>
        <v/>
      </c>
      <c r="E1612" s="70" t="str">
        <f t="shared" si="285"/>
        <v/>
      </c>
      <c r="F1612" s="70" t="str">
        <f t="shared" si="285"/>
        <v/>
      </c>
      <c r="G1612" s="70" t="str">
        <f t="shared" si="286"/>
        <v/>
      </c>
      <c r="H1612" s="70" t="str">
        <f>IF(M1612=0,"",1+COUNTIF(会員コール!$A$1:$A$198,M1612))</f>
        <v/>
      </c>
      <c r="I1612" s="71"/>
      <c r="J1612" s="71" t="str">
        <f t="shared" si="287"/>
        <v/>
      </c>
      <c r="K1612" s="14"/>
      <c r="L1612" s="49"/>
      <c r="M1612">
        <f t="shared" si="288"/>
        <v>0</v>
      </c>
      <c r="N1612"/>
      <c r="O1612" s="1"/>
      <c r="P1612" s="2"/>
    </row>
    <row r="1613" spans="1:16">
      <c r="A1613" s="13"/>
      <c r="B1613" s="68" t="str">
        <f t="shared" si="283"/>
        <v/>
      </c>
      <c r="C1613" s="69" t="str">
        <f t="shared" si="289"/>
        <v/>
      </c>
      <c r="D1613" s="70" t="str">
        <f t="shared" si="284"/>
        <v/>
      </c>
      <c r="E1613" s="70" t="str">
        <f t="shared" si="285"/>
        <v/>
      </c>
      <c r="F1613" s="70" t="str">
        <f t="shared" si="285"/>
        <v/>
      </c>
      <c r="G1613" s="70" t="str">
        <f t="shared" si="286"/>
        <v/>
      </c>
      <c r="H1613" s="70" t="str">
        <f>IF(M1613=0,"",1+COUNTIF(会員コール!$A$1:$A$198,M1613))</f>
        <v/>
      </c>
      <c r="I1613" s="71"/>
      <c r="J1613" s="71" t="str">
        <f t="shared" si="287"/>
        <v/>
      </c>
      <c r="K1613" s="14"/>
      <c r="L1613" s="49"/>
      <c r="M1613">
        <f t="shared" si="288"/>
        <v>0</v>
      </c>
      <c r="N1613"/>
      <c r="O1613" s="1"/>
      <c r="P1613" s="2"/>
    </row>
    <row r="1614" spans="1:16">
      <c r="A1614" s="13">
        <v>15</v>
      </c>
      <c r="B1614" s="68" t="str">
        <f t="shared" si="283"/>
        <v/>
      </c>
      <c r="C1614" s="69" t="str">
        <f t="shared" si="289"/>
        <v/>
      </c>
      <c r="D1614" s="70" t="str">
        <f t="shared" si="284"/>
        <v/>
      </c>
      <c r="E1614" s="70" t="str">
        <f t="shared" si="285"/>
        <v/>
      </c>
      <c r="F1614" s="70" t="str">
        <f t="shared" si="285"/>
        <v/>
      </c>
      <c r="G1614" s="70" t="str">
        <f t="shared" si="286"/>
        <v/>
      </c>
      <c r="H1614" s="70" t="str">
        <f>IF(M1614=0,"",1+COUNTIF(会員コール!$A$1:$A$198,M1614))</f>
        <v/>
      </c>
      <c r="I1614" s="71"/>
      <c r="J1614" s="71" t="str">
        <f t="shared" si="287"/>
        <v/>
      </c>
      <c r="K1614" s="14"/>
      <c r="L1614" s="49"/>
      <c r="M1614">
        <f t="shared" si="288"/>
        <v>0</v>
      </c>
      <c r="N1614"/>
      <c r="O1614" s="1"/>
      <c r="P1614" s="2"/>
    </row>
    <row r="1615" spans="1:16">
      <c r="A1615" s="13"/>
      <c r="B1615" s="68" t="str">
        <f t="shared" si="283"/>
        <v/>
      </c>
      <c r="C1615" s="69" t="str">
        <f t="shared" si="289"/>
        <v/>
      </c>
      <c r="D1615" s="70" t="str">
        <f t="shared" si="284"/>
        <v/>
      </c>
      <c r="E1615" s="70" t="str">
        <f t="shared" si="285"/>
        <v/>
      </c>
      <c r="F1615" s="70" t="str">
        <f t="shared" si="285"/>
        <v/>
      </c>
      <c r="G1615" s="70" t="str">
        <f t="shared" si="286"/>
        <v/>
      </c>
      <c r="H1615" s="70" t="str">
        <f>IF(M1615=0,"",1+COUNTIF(会員コール!$A$1:$A$198,M1615))</f>
        <v/>
      </c>
      <c r="I1615" s="71"/>
      <c r="J1615" s="71" t="str">
        <f t="shared" si="287"/>
        <v/>
      </c>
      <c r="K1615" s="14"/>
      <c r="L1615" s="49"/>
      <c r="M1615">
        <f t="shared" si="288"/>
        <v>0</v>
      </c>
      <c r="N1615"/>
      <c r="O1615" s="1"/>
      <c r="P1615" s="2"/>
    </row>
    <row r="1616" spans="1:16">
      <c r="A1616" s="13"/>
      <c r="B1616" s="68" t="str">
        <f t="shared" si="283"/>
        <v/>
      </c>
      <c r="C1616" s="69" t="str">
        <f t="shared" si="289"/>
        <v/>
      </c>
      <c r="D1616" s="70" t="str">
        <f t="shared" si="284"/>
        <v/>
      </c>
      <c r="E1616" s="70" t="str">
        <f t="shared" si="285"/>
        <v/>
      </c>
      <c r="F1616" s="70" t="str">
        <f t="shared" si="285"/>
        <v/>
      </c>
      <c r="G1616" s="70" t="str">
        <f t="shared" si="286"/>
        <v/>
      </c>
      <c r="H1616" s="70" t="str">
        <f>IF(M1616=0,"",1+COUNTIF(会員コール!$A$1:$A$198,M1616))</f>
        <v/>
      </c>
      <c r="I1616" s="71"/>
      <c r="J1616" s="71" t="str">
        <f t="shared" si="287"/>
        <v/>
      </c>
      <c r="K1616" s="14"/>
      <c r="L1616" s="15"/>
      <c r="M1616">
        <f t="shared" si="288"/>
        <v>0</v>
      </c>
      <c r="N1616"/>
      <c r="O1616" s="1"/>
      <c r="P1616" s="2"/>
    </row>
    <row r="1617" spans="1:16">
      <c r="A1617" s="13"/>
      <c r="B1617" s="72" t="str">
        <f t="shared" si="283"/>
        <v/>
      </c>
      <c r="C1617" s="69" t="str">
        <f t="shared" si="289"/>
        <v/>
      </c>
      <c r="D1617" s="73" t="str">
        <f t="shared" si="284"/>
        <v/>
      </c>
      <c r="E1617" s="73" t="str">
        <f t="shared" si="285"/>
        <v/>
      </c>
      <c r="F1617" s="73" t="str">
        <f t="shared" si="285"/>
        <v/>
      </c>
      <c r="G1617" s="73" t="str">
        <f t="shared" si="286"/>
        <v/>
      </c>
      <c r="H1617" s="73" t="str">
        <f>IF(M1617=0,"",1+COUNTIF(会員コール!$A$1:$A$198,M1617))</f>
        <v/>
      </c>
      <c r="I1617" s="74"/>
      <c r="J1617" s="74" t="str">
        <f t="shared" si="287"/>
        <v/>
      </c>
      <c r="K1617" s="14"/>
      <c r="L1617" s="15"/>
      <c r="M1617">
        <f t="shared" si="288"/>
        <v>0</v>
      </c>
      <c r="N1617"/>
      <c r="O1617" s="1"/>
      <c r="P1617" s="2"/>
    </row>
    <row r="1618" spans="1:16">
      <c r="A1618" s="13"/>
      <c r="B1618" s="68" t="str">
        <f t="shared" si="283"/>
        <v/>
      </c>
      <c r="C1618" s="69" t="str">
        <f t="shared" si="289"/>
        <v/>
      </c>
      <c r="D1618" s="70" t="str">
        <f t="shared" si="284"/>
        <v/>
      </c>
      <c r="E1618" s="70" t="str">
        <f t="shared" si="285"/>
        <v/>
      </c>
      <c r="F1618" s="70" t="str">
        <f t="shared" si="285"/>
        <v/>
      </c>
      <c r="G1618" s="70" t="str">
        <f t="shared" si="286"/>
        <v/>
      </c>
      <c r="H1618" s="70" t="str">
        <f>IF(M1618=0,"",1+COUNTIF(会員コール!$A$1:$A$198,M1618))</f>
        <v/>
      </c>
      <c r="I1618" s="71"/>
      <c r="J1618" s="71" t="str">
        <f t="shared" si="287"/>
        <v/>
      </c>
      <c r="K1618" s="14"/>
      <c r="L1618" s="15"/>
      <c r="M1618">
        <f t="shared" si="288"/>
        <v>0</v>
      </c>
      <c r="N1618"/>
      <c r="O1618" s="1"/>
      <c r="P1618" s="2"/>
    </row>
    <row r="1619" spans="1:16">
      <c r="A1619" s="13">
        <v>20</v>
      </c>
      <c r="B1619" s="68" t="str">
        <f t="shared" si="283"/>
        <v/>
      </c>
      <c r="C1619" s="69" t="str">
        <f t="shared" si="289"/>
        <v/>
      </c>
      <c r="D1619" s="70" t="str">
        <f t="shared" si="284"/>
        <v/>
      </c>
      <c r="E1619" s="70" t="str">
        <f t="shared" si="285"/>
        <v/>
      </c>
      <c r="F1619" s="70" t="str">
        <f t="shared" si="285"/>
        <v/>
      </c>
      <c r="G1619" s="70" t="str">
        <f t="shared" si="286"/>
        <v/>
      </c>
      <c r="H1619" s="70" t="str">
        <f>IF(M1619=0,"",1+COUNTIF(会員コール!$A$1:$A$198,M1619))</f>
        <v/>
      </c>
      <c r="I1619" s="71"/>
      <c r="J1619" s="71" t="str">
        <f t="shared" si="287"/>
        <v/>
      </c>
      <c r="K1619" s="14"/>
      <c r="L1619" s="15"/>
      <c r="M1619">
        <f t="shared" si="288"/>
        <v>0</v>
      </c>
      <c r="N1619"/>
      <c r="O1619" s="1"/>
      <c r="P1619" s="2"/>
    </row>
    <row r="1620" spans="1:16">
      <c r="A1620" s="13"/>
      <c r="B1620" s="68" t="str">
        <f t="shared" si="283"/>
        <v/>
      </c>
      <c r="C1620" s="69" t="str">
        <f t="shared" si="289"/>
        <v/>
      </c>
      <c r="D1620" s="70" t="str">
        <f t="shared" si="284"/>
        <v/>
      </c>
      <c r="E1620" s="70" t="str">
        <f t="shared" si="285"/>
        <v/>
      </c>
      <c r="F1620" s="70" t="str">
        <f t="shared" si="285"/>
        <v/>
      </c>
      <c r="G1620" s="70" t="str">
        <f t="shared" si="286"/>
        <v/>
      </c>
      <c r="H1620" s="70" t="str">
        <f>IF(M1620=0,"",1+COUNTIF(会員コール!$A$1:$A$198,M1620))</f>
        <v/>
      </c>
      <c r="I1620" s="71"/>
      <c r="J1620" s="71" t="str">
        <f t="shared" si="287"/>
        <v/>
      </c>
      <c r="K1620" s="14"/>
      <c r="L1620" s="15"/>
      <c r="M1620">
        <f t="shared" si="288"/>
        <v>0</v>
      </c>
      <c r="N1620"/>
      <c r="O1620" s="1"/>
      <c r="P1620" s="2"/>
    </row>
    <row r="1621" spans="1:16">
      <c r="A1621" s="13"/>
      <c r="B1621" s="68" t="str">
        <f t="shared" si="283"/>
        <v/>
      </c>
      <c r="C1621" s="69" t="str">
        <f t="shared" si="289"/>
        <v/>
      </c>
      <c r="D1621" s="70" t="str">
        <f t="shared" si="284"/>
        <v/>
      </c>
      <c r="E1621" s="70" t="str">
        <f t="shared" si="285"/>
        <v/>
      </c>
      <c r="F1621" s="70" t="str">
        <f t="shared" si="285"/>
        <v/>
      </c>
      <c r="G1621" s="70" t="str">
        <f t="shared" si="286"/>
        <v/>
      </c>
      <c r="H1621" s="70" t="str">
        <f>IF(M1621=0,"",1+COUNTIF(会員コール!$A$1:$A$198,M1621))</f>
        <v/>
      </c>
      <c r="I1621" s="71"/>
      <c r="J1621" s="71" t="str">
        <f t="shared" si="287"/>
        <v/>
      </c>
      <c r="K1621" s="14"/>
      <c r="L1621" s="15"/>
      <c r="M1621">
        <f t="shared" si="288"/>
        <v>0</v>
      </c>
      <c r="N1621"/>
      <c r="O1621" s="1"/>
      <c r="P1621" s="2"/>
    </row>
    <row r="1622" spans="1:16">
      <c r="A1622" s="13"/>
      <c r="B1622" s="68" t="str">
        <f t="shared" si="283"/>
        <v/>
      </c>
      <c r="C1622" s="69" t="str">
        <f t="shared" si="289"/>
        <v/>
      </c>
      <c r="D1622" s="70" t="str">
        <f t="shared" si="284"/>
        <v/>
      </c>
      <c r="E1622" s="70" t="str">
        <f t="shared" si="285"/>
        <v/>
      </c>
      <c r="F1622" s="70" t="str">
        <f t="shared" si="285"/>
        <v/>
      </c>
      <c r="G1622" s="70" t="str">
        <f t="shared" si="286"/>
        <v/>
      </c>
      <c r="H1622" s="70" t="str">
        <f>IF(M1622=0,"",1+COUNTIF(会員コール!$A$1:$A$198,M1622))</f>
        <v/>
      </c>
      <c r="I1622" s="71"/>
      <c r="J1622" s="71" t="str">
        <f t="shared" si="287"/>
        <v/>
      </c>
      <c r="K1622" s="14"/>
      <c r="L1622" s="15"/>
      <c r="M1622">
        <f t="shared" si="288"/>
        <v>0</v>
      </c>
      <c r="N1622"/>
      <c r="O1622" s="1"/>
      <c r="P1622" s="2"/>
    </row>
    <row r="1623" spans="1:16">
      <c r="A1623" s="13"/>
      <c r="B1623" s="68" t="str">
        <f t="shared" si="283"/>
        <v/>
      </c>
      <c r="C1623" s="69" t="str">
        <f t="shared" si="289"/>
        <v/>
      </c>
      <c r="D1623" s="70" t="str">
        <f t="shared" si="284"/>
        <v/>
      </c>
      <c r="E1623" s="70" t="str">
        <f t="shared" si="285"/>
        <v/>
      </c>
      <c r="F1623" s="70" t="str">
        <f t="shared" si="285"/>
        <v/>
      </c>
      <c r="G1623" s="70" t="str">
        <f t="shared" si="286"/>
        <v/>
      </c>
      <c r="H1623" s="70" t="str">
        <f>IF(M1623=0,"",1+COUNTIF(会員コール!$A$1:$A$198,M1623))</f>
        <v/>
      </c>
      <c r="I1623" s="71"/>
      <c r="J1623" s="71" t="str">
        <f t="shared" si="287"/>
        <v/>
      </c>
      <c r="K1623" s="14"/>
      <c r="L1623" s="15"/>
      <c r="M1623">
        <f t="shared" si="288"/>
        <v>0</v>
      </c>
      <c r="N1623"/>
      <c r="O1623" s="1"/>
      <c r="P1623" s="2"/>
    </row>
    <row r="1624" spans="1:16">
      <c r="A1624" s="13">
        <v>25</v>
      </c>
      <c r="B1624" s="68" t="str">
        <f t="shared" si="283"/>
        <v/>
      </c>
      <c r="C1624" s="69" t="str">
        <f t="shared" si="289"/>
        <v/>
      </c>
      <c r="D1624" s="70" t="str">
        <f t="shared" si="284"/>
        <v/>
      </c>
      <c r="E1624" s="70" t="str">
        <f t="shared" si="285"/>
        <v/>
      </c>
      <c r="F1624" s="70" t="str">
        <f t="shared" si="285"/>
        <v/>
      </c>
      <c r="G1624" s="70" t="str">
        <f t="shared" si="286"/>
        <v/>
      </c>
      <c r="H1624" s="70" t="str">
        <f>IF(M1624=0,"",1+COUNTIF(会員コール!$A$1:$A$198,M1624))</f>
        <v/>
      </c>
      <c r="I1624" s="71"/>
      <c r="J1624" s="71" t="str">
        <f t="shared" si="287"/>
        <v/>
      </c>
      <c r="K1624" s="14"/>
      <c r="L1624" s="15"/>
      <c r="M1624">
        <f t="shared" si="288"/>
        <v>0</v>
      </c>
      <c r="N1624"/>
      <c r="O1624" s="1"/>
      <c r="P1624" s="2"/>
    </row>
    <row r="1625" spans="1:16">
      <c r="A1625" s="13"/>
      <c r="B1625" s="72" t="str">
        <f t="shared" si="283"/>
        <v/>
      </c>
      <c r="C1625" s="69" t="str">
        <f t="shared" si="289"/>
        <v/>
      </c>
      <c r="D1625" s="73" t="str">
        <f t="shared" si="284"/>
        <v/>
      </c>
      <c r="E1625" s="73" t="str">
        <f t="shared" si="285"/>
        <v/>
      </c>
      <c r="F1625" s="73" t="str">
        <f t="shared" si="285"/>
        <v/>
      </c>
      <c r="G1625" s="73" t="str">
        <f t="shared" si="286"/>
        <v/>
      </c>
      <c r="H1625" s="73" t="str">
        <f>IF(M1625=0,"",1+COUNTIF(会員コール!$A$1:$A$198,M1625))</f>
        <v/>
      </c>
      <c r="I1625" s="74"/>
      <c r="J1625" s="74" t="str">
        <f t="shared" si="287"/>
        <v/>
      </c>
      <c r="K1625" s="14"/>
      <c r="L1625" s="15"/>
      <c r="M1625">
        <f t="shared" si="288"/>
        <v>0</v>
      </c>
      <c r="N1625"/>
      <c r="O1625" s="1"/>
      <c r="P1625" s="2"/>
    </row>
    <row r="1626" spans="1:16">
      <c r="A1626" s="13"/>
      <c r="B1626" s="68" t="str">
        <f t="shared" si="283"/>
        <v/>
      </c>
      <c r="C1626" s="69" t="str">
        <f t="shared" si="289"/>
        <v/>
      </c>
      <c r="D1626" s="70" t="str">
        <f t="shared" si="284"/>
        <v/>
      </c>
      <c r="E1626" s="70" t="str">
        <f t="shared" si="285"/>
        <v/>
      </c>
      <c r="F1626" s="70" t="str">
        <f t="shared" si="285"/>
        <v/>
      </c>
      <c r="G1626" s="70" t="str">
        <f t="shared" si="286"/>
        <v/>
      </c>
      <c r="H1626" s="70" t="str">
        <f>IF(M1626=0,"",1+COUNTIF(会員コール!$A$1:$A$198,M1626))</f>
        <v/>
      </c>
      <c r="I1626" s="71"/>
      <c r="J1626" s="71" t="str">
        <f t="shared" si="287"/>
        <v/>
      </c>
      <c r="K1626" s="14"/>
      <c r="L1626" s="15"/>
      <c r="M1626">
        <f t="shared" si="288"/>
        <v>0</v>
      </c>
      <c r="N1626"/>
      <c r="O1626" s="1"/>
      <c r="P1626" s="2"/>
    </row>
    <row r="1627" spans="1:16">
      <c r="A1627" s="13"/>
      <c r="B1627" s="72" t="str">
        <f t="shared" si="283"/>
        <v/>
      </c>
      <c r="C1627" s="69" t="str">
        <f t="shared" si="289"/>
        <v/>
      </c>
      <c r="D1627" s="73" t="str">
        <f t="shared" si="284"/>
        <v/>
      </c>
      <c r="E1627" s="73" t="str">
        <f t="shared" si="285"/>
        <v/>
      </c>
      <c r="F1627" s="73" t="str">
        <f t="shared" si="285"/>
        <v/>
      </c>
      <c r="G1627" s="73" t="str">
        <f t="shared" si="286"/>
        <v/>
      </c>
      <c r="H1627" s="73" t="str">
        <f>IF(M1627=0,"",1+COUNTIF(会員コール!$A$1:$A$198,M1627))</f>
        <v/>
      </c>
      <c r="I1627" s="74"/>
      <c r="J1627" s="74" t="str">
        <f t="shared" si="287"/>
        <v/>
      </c>
      <c r="K1627" s="14"/>
      <c r="L1627" s="15"/>
      <c r="M1627">
        <f t="shared" si="288"/>
        <v>0</v>
      </c>
      <c r="N1627"/>
      <c r="O1627" s="1"/>
      <c r="P1627" s="2"/>
    </row>
    <row r="1628" spans="1:16">
      <c r="A1628" s="13"/>
      <c r="B1628" s="68" t="str">
        <f t="shared" si="283"/>
        <v/>
      </c>
      <c r="C1628" s="69" t="str">
        <f t="shared" si="289"/>
        <v/>
      </c>
      <c r="D1628" s="70" t="str">
        <f t="shared" si="284"/>
        <v/>
      </c>
      <c r="E1628" s="70" t="str">
        <f t="shared" si="285"/>
        <v/>
      </c>
      <c r="F1628" s="70" t="str">
        <f t="shared" si="285"/>
        <v/>
      </c>
      <c r="G1628" s="70" t="str">
        <f t="shared" si="286"/>
        <v/>
      </c>
      <c r="H1628" s="70" t="str">
        <f>IF(M1628=0,"",1+COUNTIF(会員コール!$A$1:$A$198,M1628))</f>
        <v/>
      </c>
      <c r="I1628" s="71"/>
      <c r="J1628" s="71" t="str">
        <f t="shared" si="287"/>
        <v/>
      </c>
      <c r="K1628" s="14"/>
      <c r="L1628" s="15"/>
      <c r="M1628">
        <f t="shared" si="288"/>
        <v>0</v>
      </c>
      <c r="N1628"/>
      <c r="O1628" s="1"/>
      <c r="P1628" s="2"/>
    </row>
    <row r="1629" spans="1:16">
      <c r="A1629" s="13">
        <v>30</v>
      </c>
      <c r="B1629" s="72" t="str">
        <f t="shared" si="283"/>
        <v/>
      </c>
      <c r="C1629" s="69" t="str">
        <f t="shared" si="289"/>
        <v/>
      </c>
      <c r="D1629" s="73" t="str">
        <f t="shared" si="284"/>
        <v/>
      </c>
      <c r="E1629" s="73" t="str">
        <f t="shared" si="285"/>
        <v/>
      </c>
      <c r="F1629" s="73" t="str">
        <f t="shared" si="285"/>
        <v/>
      </c>
      <c r="G1629" s="73" t="str">
        <f t="shared" si="286"/>
        <v/>
      </c>
      <c r="H1629" s="73" t="str">
        <f>IF(M1629=0,"",1+COUNTIF(会員コール!$A$1:$A$198,M1629))</f>
        <v/>
      </c>
      <c r="I1629" s="74"/>
      <c r="J1629" s="74" t="str">
        <f t="shared" si="287"/>
        <v/>
      </c>
      <c r="K1629" s="14"/>
      <c r="L1629" s="15"/>
      <c r="M1629">
        <f t="shared" si="288"/>
        <v>0</v>
      </c>
      <c r="N1629"/>
      <c r="O1629" s="1"/>
      <c r="P1629" s="2"/>
    </row>
    <row r="1630" spans="1:16">
      <c r="A1630" s="13"/>
      <c r="B1630" s="68" t="str">
        <f t="shared" si="283"/>
        <v/>
      </c>
      <c r="C1630" s="69" t="str">
        <f t="shared" si="289"/>
        <v/>
      </c>
      <c r="D1630" s="70" t="str">
        <f t="shared" si="284"/>
        <v/>
      </c>
      <c r="E1630" s="70" t="str">
        <f t="shared" si="285"/>
        <v/>
      </c>
      <c r="F1630" s="70" t="str">
        <f t="shared" si="285"/>
        <v/>
      </c>
      <c r="G1630" s="70" t="str">
        <f t="shared" si="286"/>
        <v/>
      </c>
      <c r="H1630" s="70" t="str">
        <f>IF(M1630=0,"",1+COUNTIF(会員コール!$A$1:$A$198,M1630))</f>
        <v/>
      </c>
      <c r="I1630" s="71"/>
      <c r="J1630" s="71" t="str">
        <f t="shared" si="287"/>
        <v/>
      </c>
      <c r="K1630" s="14"/>
      <c r="L1630" s="15"/>
      <c r="M1630">
        <f t="shared" si="288"/>
        <v>0</v>
      </c>
      <c r="N1630"/>
      <c r="O1630" s="1"/>
      <c r="P1630" s="2"/>
    </row>
    <row r="1631" spans="1:16">
      <c r="A1631" s="13"/>
      <c r="B1631" s="72" t="str">
        <f t="shared" si="283"/>
        <v/>
      </c>
      <c r="C1631" s="69" t="str">
        <f t="shared" si="289"/>
        <v/>
      </c>
      <c r="D1631" s="73" t="str">
        <f t="shared" si="284"/>
        <v/>
      </c>
      <c r="E1631" s="73" t="str">
        <f t="shared" si="285"/>
        <v/>
      </c>
      <c r="F1631" s="73" t="str">
        <f t="shared" si="285"/>
        <v/>
      </c>
      <c r="G1631" s="73" t="str">
        <f t="shared" si="286"/>
        <v/>
      </c>
      <c r="H1631" s="73" t="str">
        <f>IF(M1631=0,"",1+COUNTIF(会員コール!$A$1:$A$198,M1631))</f>
        <v/>
      </c>
      <c r="I1631" s="74"/>
      <c r="J1631" s="74" t="str">
        <f t="shared" si="287"/>
        <v/>
      </c>
      <c r="K1631" s="14"/>
      <c r="L1631" s="15"/>
      <c r="M1631">
        <f t="shared" si="288"/>
        <v>0</v>
      </c>
      <c r="N1631"/>
      <c r="O1631" s="1"/>
      <c r="P1631" s="2"/>
    </row>
    <row r="1632" spans="1:16">
      <c r="A1632" s="13"/>
      <c r="B1632" s="68" t="str">
        <f t="shared" si="283"/>
        <v/>
      </c>
      <c r="C1632" s="69" t="str">
        <f t="shared" si="289"/>
        <v/>
      </c>
      <c r="D1632" s="70" t="str">
        <f t="shared" si="284"/>
        <v/>
      </c>
      <c r="E1632" s="70" t="str">
        <f t="shared" si="285"/>
        <v/>
      </c>
      <c r="F1632" s="70" t="str">
        <f t="shared" si="285"/>
        <v/>
      </c>
      <c r="G1632" s="70" t="str">
        <f t="shared" si="286"/>
        <v/>
      </c>
      <c r="H1632" s="70" t="str">
        <f>IF(M1632=0,"",1+COUNTIF(会員コール!$A$1:$A$198,M1632))</f>
        <v/>
      </c>
      <c r="I1632" s="71"/>
      <c r="J1632" s="71" t="str">
        <f t="shared" si="287"/>
        <v/>
      </c>
      <c r="K1632" s="14"/>
      <c r="L1632" s="15"/>
      <c r="M1632">
        <f t="shared" si="288"/>
        <v>0</v>
      </c>
      <c r="N1632"/>
      <c r="O1632" s="1"/>
      <c r="P1632" s="2"/>
    </row>
    <row r="1633" spans="1:16">
      <c r="A1633" s="13"/>
      <c r="B1633" s="72" t="str">
        <f t="shared" si="283"/>
        <v/>
      </c>
      <c r="C1633" s="69" t="str">
        <f t="shared" si="289"/>
        <v/>
      </c>
      <c r="D1633" s="73" t="str">
        <f t="shared" si="284"/>
        <v/>
      </c>
      <c r="E1633" s="73" t="str">
        <f t="shared" si="285"/>
        <v/>
      </c>
      <c r="F1633" s="73" t="str">
        <f t="shared" si="285"/>
        <v/>
      </c>
      <c r="G1633" s="73" t="str">
        <f t="shared" si="286"/>
        <v/>
      </c>
      <c r="H1633" s="73" t="str">
        <f>IF(M1633=0,"",1+COUNTIF(会員コール!$A$1:$A$198,M1633))</f>
        <v/>
      </c>
      <c r="I1633" s="74"/>
      <c r="J1633" s="74" t="str">
        <f t="shared" si="287"/>
        <v/>
      </c>
      <c r="K1633" s="14"/>
      <c r="L1633" s="15"/>
      <c r="M1633">
        <f t="shared" si="288"/>
        <v>0</v>
      </c>
      <c r="N1633"/>
      <c r="O1633" s="1"/>
      <c r="P1633" s="2"/>
    </row>
    <row r="1634" spans="1:16">
      <c r="A1634" s="13">
        <v>35</v>
      </c>
      <c r="B1634" s="68" t="str">
        <f t="shared" si="283"/>
        <v/>
      </c>
      <c r="C1634" s="69" t="str">
        <f t="shared" si="289"/>
        <v/>
      </c>
      <c r="D1634" s="70" t="str">
        <f t="shared" si="284"/>
        <v/>
      </c>
      <c r="E1634" s="70" t="str">
        <f t="shared" si="285"/>
        <v/>
      </c>
      <c r="F1634" s="70" t="str">
        <f t="shared" si="285"/>
        <v/>
      </c>
      <c r="G1634" s="70" t="str">
        <f t="shared" si="286"/>
        <v/>
      </c>
      <c r="H1634" s="70" t="str">
        <f>IF(M1634=0,"",1+COUNTIF(会員コール!$A$1:$A$198,M1634))</f>
        <v/>
      </c>
      <c r="I1634" s="71"/>
      <c r="J1634" s="71" t="str">
        <f t="shared" si="287"/>
        <v/>
      </c>
      <c r="K1634" s="14"/>
      <c r="L1634" s="15"/>
      <c r="M1634">
        <f t="shared" si="288"/>
        <v>0</v>
      </c>
      <c r="N1634"/>
      <c r="O1634" s="1"/>
      <c r="P1634" s="2"/>
    </row>
    <row r="1635" spans="1:16">
      <c r="A1635" s="13"/>
      <c r="B1635" s="72" t="str">
        <f t="shared" si="283"/>
        <v/>
      </c>
      <c r="C1635" s="69" t="str">
        <f t="shared" si="289"/>
        <v/>
      </c>
      <c r="D1635" s="73" t="str">
        <f t="shared" si="284"/>
        <v/>
      </c>
      <c r="E1635" s="73" t="str">
        <f t="shared" si="285"/>
        <v/>
      </c>
      <c r="F1635" s="73" t="str">
        <f t="shared" si="285"/>
        <v/>
      </c>
      <c r="G1635" s="73" t="str">
        <f t="shared" si="286"/>
        <v/>
      </c>
      <c r="H1635" s="73" t="str">
        <f>IF(M1635=0,"",1+COUNTIF(会員コール!$A$1:$A$198,M1635))</f>
        <v/>
      </c>
      <c r="I1635" s="74"/>
      <c r="J1635" s="74" t="str">
        <f t="shared" si="287"/>
        <v/>
      </c>
      <c r="K1635" s="14"/>
      <c r="L1635" s="15"/>
      <c r="M1635">
        <f t="shared" si="288"/>
        <v>0</v>
      </c>
      <c r="N1635"/>
      <c r="O1635" s="1"/>
      <c r="P1635" s="2"/>
    </row>
    <row r="1636" spans="1:16">
      <c r="A1636" s="13"/>
      <c r="B1636" s="68" t="str">
        <f t="shared" si="283"/>
        <v/>
      </c>
      <c r="C1636" s="69" t="str">
        <f t="shared" si="289"/>
        <v/>
      </c>
      <c r="D1636" s="70" t="str">
        <f t="shared" si="284"/>
        <v/>
      </c>
      <c r="E1636" s="70" t="str">
        <f t="shared" si="285"/>
        <v/>
      </c>
      <c r="F1636" s="70" t="str">
        <f t="shared" si="285"/>
        <v/>
      </c>
      <c r="G1636" s="70" t="str">
        <f t="shared" si="286"/>
        <v/>
      </c>
      <c r="H1636" s="70" t="str">
        <f>IF(M1636=0,"",1+COUNTIF(会員コール!$A$1:$A$198,M1636))</f>
        <v/>
      </c>
      <c r="I1636" s="71"/>
      <c r="J1636" s="71" t="str">
        <f t="shared" si="287"/>
        <v/>
      </c>
      <c r="K1636" s="14"/>
      <c r="L1636" s="15"/>
      <c r="M1636">
        <f t="shared" si="288"/>
        <v>0</v>
      </c>
      <c r="N1636"/>
      <c r="O1636" s="1"/>
      <c r="P1636" s="2"/>
    </row>
    <row r="1637" spans="1:16">
      <c r="A1637" s="13"/>
      <c r="B1637" s="72" t="str">
        <f t="shared" si="283"/>
        <v/>
      </c>
      <c r="C1637" s="69" t="str">
        <f t="shared" si="289"/>
        <v/>
      </c>
      <c r="D1637" s="73" t="str">
        <f t="shared" si="284"/>
        <v/>
      </c>
      <c r="E1637" s="73" t="str">
        <f t="shared" si="285"/>
        <v/>
      </c>
      <c r="F1637" s="73" t="str">
        <f t="shared" si="285"/>
        <v/>
      </c>
      <c r="G1637" s="73" t="str">
        <f t="shared" si="286"/>
        <v/>
      </c>
      <c r="H1637" s="73" t="str">
        <f>IF(M1637=0,"",1+COUNTIF(会員コール!$A$1:$A$198,M1637))</f>
        <v/>
      </c>
      <c r="I1637" s="74"/>
      <c r="J1637" s="74" t="str">
        <f t="shared" si="287"/>
        <v/>
      </c>
      <c r="K1637" s="14"/>
      <c r="L1637" s="15"/>
      <c r="M1637">
        <f t="shared" si="288"/>
        <v>0</v>
      </c>
      <c r="N1637"/>
      <c r="O1637" s="1"/>
      <c r="P1637" s="2"/>
    </row>
    <row r="1638" spans="1:16">
      <c r="A1638" s="13"/>
      <c r="B1638" s="68" t="str">
        <f t="shared" si="283"/>
        <v/>
      </c>
      <c r="C1638" s="69" t="str">
        <f t="shared" si="289"/>
        <v/>
      </c>
      <c r="D1638" s="70" t="str">
        <f t="shared" si="284"/>
        <v/>
      </c>
      <c r="E1638" s="70" t="str">
        <f t="shared" si="285"/>
        <v/>
      </c>
      <c r="F1638" s="70" t="str">
        <f t="shared" si="285"/>
        <v/>
      </c>
      <c r="G1638" s="70" t="str">
        <f t="shared" si="286"/>
        <v/>
      </c>
      <c r="H1638" s="70" t="str">
        <f>IF(M1638=0,"",1+COUNTIF(会員コール!$A$1:$A$198,M1638))</f>
        <v/>
      </c>
      <c r="I1638" s="71"/>
      <c r="J1638" s="71" t="str">
        <f t="shared" si="287"/>
        <v/>
      </c>
      <c r="K1638" s="14"/>
      <c r="L1638" s="15"/>
      <c r="M1638">
        <f t="shared" si="288"/>
        <v>0</v>
      </c>
      <c r="N1638"/>
      <c r="O1638" s="1"/>
      <c r="P1638" s="2"/>
    </row>
    <row r="1639" spans="1:16">
      <c r="A1639" s="13">
        <v>40</v>
      </c>
      <c r="B1639" s="72" t="str">
        <f t="shared" si="283"/>
        <v/>
      </c>
      <c r="C1639" s="69" t="str">
        <f t="shared" si="289"/>
        <v/>
      </c>
      <c r="D1639" s="73" t="str">
        <f t="shared" si="284"/>
        <v/>
      </c>
      <c r="E1639" s="73" t="str">
        <f t="shared" si="285"/>
        <v/>
      </c>
      <c r="F1639" s="73" t="str">
        <f t="shared" si="285"/>
        <v/>
      </c>
      <c r="G1639" s="73" t="str">
        <f t="shared" si="286"/>
        <v/>
      </c>
      <c r="H1639" s="73" t="str">
        <f>IF(M1639=0,"",1+COUNTIF(会員コール!$A$1:$A$198,M1639))</f>
        <v/>
      </c>
      <c r="I1639" s="74"/>
      <c r="J1639" s="74" t="str">
        <f t="shared" si="287"/>
        <v/>
      </c>
      <c r="K1639" s="14"/>
      <c r="L1639" s="15"/>
      <c r="M1639">
        <f t="shared" si="288"/>
        <v>0</v>
      </c>
      <c r="N1639"/>
      <c r="O1639" s="1"/>
      <c r="P1639" s="2"/>
    </row>
    <row r="1640" spans="1:16">
      <c r="A1640" s="13"/>
      <c r="B1640" s="68" t="str">
        <f t="shared" si="283"/>
        <v/>
      </c>
      <c r="C1640" s="69" t="str">
        <f t="shared" si="289"/>
        <v/>
      </c>
      <c r="D1640" s="70" t="str">
        <f t="shared" si="284"/>
        <v/>
      </c>
      <c r="E1640" s="70" t="str">
        <f t="shared" si="285"/>
        <v/>
      </c>
      <c r="F1640" s="70" t="str">
        <f t="shared" si="285"/>
        <v/>
      </c>
      <c r="G1640" s="70" t="str">
        <f t="shared" si="286"/>
        <v/>
      </c>
      <c r="H1640" s="70" t="str">
        <f>IF(M1640=0,"",1+COUNTIF(会員コール!$A$1:$A$198,M1640))</f>
        <v/>
      </c>
      <c r="I1640" s="71"/>
      <c r="J1640" s="71" t="str">
        <f t="shared" si="287"/>
        <v/>
      </c>
      <c r="K1640" s="14"/>
      <c r="L1640" s="15"/>
      <c r="M1640">
        <f t="shared" si="288"/>
        <v>0</v>
      </c>
      <c r="N1640"/>
      <c r="O1640" s="1"/>
      <c r="P1640" s="2"/>
    </row>
    <row r="1641" spans="1:16">
      <c r="A1641" s="13"/>
      <c r="B1641" s="68" t="str">
        <f t="shared" si="283"/>
        <v/>
      </c>
      <c r="C1641" s="69" t="str">
        <f t="shared" si="289"/>
        <v/>
      </c>
      <c r="D1641" s="70" t="str">
        <f t="shared" si="284"/>
        <v/>
      </c>
      <c r="E1641" s="70" t="str">
        <f t="shared" si="285"/>
        <v/>
      </c>
      <c r="F1641" s="70" t="str">
        <f t="shared" si="285"/>
        <v/>
      </c>
      <c r="G1641" s="70" t="str">
        <f t="shared" si="286"/>
        <v/>
      </c>
      <c r="H1641" s="70" t="str">
        <f>IF(M1641=0,"",1+COUNTIF(会員コール!$A$1:$A$198,M1641))</f>
        <v/>
      </c>
      <c r="I1641" s="71"/>
      <c r="J1641" s="71" t="str">
        <f t="shared" si="287"/>
        <v/>
      </c>
      <c r="K1641" s="14"/>
      <c r="L1641" s="15"/>
      <c r="M1641">
        <f t="shared" si="288"/>
        <v>0</v>
      </c>
      <c r="N1641"/>
      <c r="O1641" s="1"/>
      <c r="P1641" s="2"/>
    </row>
    <row r="1642" spans="1:16">
      <c r="A1642" s="13"/>
      <c r="B1642" s="72" t="str">
        <f t="shared" si="283"/>
        <v/>
      </c>
      <c r="C1642" s="69" t="str">
        <f t="shared" si="289"/>
        <v/>
      </c>
      <c r="D1642" s="73" t="str">
        <f t="shared" si="284"/>
        <v/>
      </c>
      <c r="E1642" s="73" t="str">
        <f t="shared" si="285"/>
        <v/>
      </c>
      <c r="F1642" s="73" t="str">
        <f t="shared" si="285"/>
        <v/>
      </c>
      <c r="G1642" s="73" t="str">
        <f t="shared" si="286"/>
        <v/>
      </c>
      <c r="H1642" s="73" t="str">
        <f>IF(M1642=0,"",1+COUNTIF(会員コール!$A$1:$A$198,M1642))</f>
        <v/>
      </c>
      <c r="I1642" s="74"/>
      <c r="J1642" s="74" t="str">
        <f t="shared" si="287"/>
        <v/>
      </c>
      <c r="K1642" s="14"/>
      <c r="L1642" s="15"/>
      <c r="M1642">
        <f t="shared" si="288"/>
        <v>0</v>
      </c>
      <c r="N1642"/>
      <c r="O1642" s="1"/>
      <c r="P1642" s="2"/>
    </row>
    <row r="1643" spans="1:16">
      <c r="A1643" s="13"/>
      <c r="B1643" s="68" t="str">
        <f t="shared" si="283"/>
        <v/>
      </c>
      <c r="C1643" s="69" t="str">
        <f t="shared" si="289"/>
        <v/>
      </c>
      <c r="D1643" s="70" t="str">
        <f t="shared" si="284"/>
        <v/>
      </c>
      <c r="E1643" s="70" t="str">
        <f t="shared" si="285"/>
        <v/>
      </c>
      <c r="F1643" s="70" t="str">
        <f t="shared" si="285"/>
        <v/>
      </c>
      <c r="G1643" s="70" t="str">
        <f t="shared" si="286"/>
        <v/>
      </c>
      <c r="H1643" s="70" t="str">
        <f>IF(M1643=0,"",1+COUNTIF(会員コール!$A$1:$A$198,M1643))</f>
        <v/>
      </c>
      <c r="I1643" s="71"/>
      <c r="J1643" s="71" t="str">
        <f t="shared" si="287"/>
        <v/>
      </c>
      <c r="K1643" s="14"/>
      <c r="L1643" s="15"/>
      <c r="M1643">
        <f t="shared" si="288"/>
        <v>0</v>
      </c>
      <c r="N1643"/>
      <c r="O1643" s="1"/>
      <c r="P1643" s="2"/>
    </row>
    <row r="1644" spans="1:16">
      <c r="A1644" s="13">
        <v>45</v>
      </c>
      <c r="B1644" s="72" t="str">
        <f t="shared" si="283"/>
        <v/>
      </c>
      <c r="C1644" s="69" t="str">
        <f t="shared" si="289"/>
        <v/>
      </c>
      <c r="D1644" s="73" t="str">
        <f t="shared" si="284"/>
        <v/>
      </c>
      <c r="E1644" s="73" t="str">
        <f t="shared" si="285"/>
        <v/>
      </c>
      <c r="F1644" s="73" t="str">
        <f t="shared" si="285"/>
        <v/>
      </c>
      <c r="G1644" s="73" t="str">
        <f t="shared" si="286"/>
        <v/>
      </c>
      <c r="H1644" s="73" t="str">
        <f>IF(M1644=0,"",1+COUNTIF(会員コール!$A$1:$A$198,M1644))</f>
        <v/>
      </c>
      <c r="I1644" s="74"/>
      <c r="J1644" s="74" t="str">
        <f t="shared" si="287"/>
        <v/>
      </c>
      <c r="K1644" s="14"/>
      <c r="L1644" s="15"/>
      <c r="M1644">
        <f t="shared" si="288"/>
        <v>0</v>
      </c>
      <c r="N1644"/>
      <c r="O1644" s="1"/>
      <c r="P1644" s="2"/>
    </row>
    <row r="1645" spans="1:16">
      <c r="A1645" s="13"/>
      <c r="B1645" s="68" t="str">
        <f t="shared" si="283"/>
        <v/>
      </c>
      <c r="C1645" s="69" t="str">
        <f t="shared" si="289"/>
        <v/>
      </c>
      <c r="D1645" s="70" t="str">
        <f t="shared" si="284"/>
        <v/>
      </c>
      <c r="E1645" s="70" t="str">
        <f t="shared" si="285"/>
        <v/>
      </c>
      <c r="F1645" s="70" t="str">
        <f t="shared" si="285"/>
        <v/>
      </c>
      <c r="G1645" s="70" t="str">
        <f t="shared" si="286"/>
        <v/>
      </c>
      <c r="H1645" s="70" t="str">
        <f>IF(M1645=0,"",1+COUNTIF(会員コール!$A$1:$A$198,M1645))</f>
        <v/>
      </c>
      <c r="I1645" s="71"/>
      <c r="J1645" s="71" t="str">
        <f t="shared" si="287"/>
        <v/>
      </c>
      <c r="K1645" s="14"/>
      <c r="L1645" s="15"/>
      <c r="M1645">
        <f t="shared" si="288"/>
        <v>0</v>
      </c>
      <c r="N1645"/>
      <c r="O1645" s="1"/>
      <c r="P1645" s="2"/>
    </row>
    <row r="1646" spans="1:16">
      <c r="A1646" s="13"/>
      <c r="B1646" s="72" t="str">
        <f t="shared" si="283"/>
        <v/>
      </c>
      <c r="C1646" s="69" t="str">
        <f t="shared" si="289"/>
        <v/>
      </c>
      <c r="D1646" s="73" t="str">
        <f t="shared" si="284"/>
        <v/>
      </c>
      <c r="E1646" s="73" t="str">
        <f t="shared" si="285"/>
        <v/>
      </c>
      <c r="F1646" s="73" t="str">
        <f t="shared" si="285"/>
        <v/>
      </c>
      <c r="G1646" s="73" t="str">
        <f t="shared" si="286"/>
        <v/>
      </c>
      <c r="H1646" s="73" t="str">
        <f>IF(M1646=0,"",1+COUNTIF(会員コール!$A$1:$A$198,M1646))</f>
        <v/>
      </c>
      <c r="I1646" s="74"/>
      <c r="J1646" s="74" t="str">
        <f t="shared" si="287"/>
        <v/>
      </c>
      <c r="K1646" s="14"/>
      <c r="L1646" s="15"/>
      <c r="M1646">
        <f t="shared" si="288"/>
        <v>0</v>
      </c>
      <c r="N1646"/>
      <c r="O1646" s="1"/>
      <c r="P1646" s="2"/>
    </row>
    <row r="1647" spans="1:16">
      <c r="A1647" s="13"/>
      <c r="B1647" s="68" t="str">
        <f t="shared" si="283"/>
        <v/>
      </c>
      <c r="C1647" s="69" t="str">
        <f t="shared" si="289"/>
        <v/>
      </c>
      <c r="D1647" s="70" t="str">
        <f t="shared" si="284"/>
        <v/>
      </c>
      <c r="E1647" s="70" t="str">
        <f t="shared" si="285"/>
        <v/>
      </c>
      <c r="F1647" s="70" t="str">
        <f t="shared" si="285"/>
        <v/>
      </c>
      <c r="G1647" s="70" t="str">
        <f t="shared" si="286"/>
        <v/>
      </c>
      <c r="H1647" s="70" t="str">
        <f>IF(M1647=0,"",1+COUNTIF(会員コール!$A$1:$A$198,M1647))</f>
        <v/>
      </c>
      <c r="I1647" s="71"/>
      <c r="J1647" s="71" t="str">
        <f t="shared" si="287"/>
        <v/>
      </c>
      <c r="K1647" s="14"/>
      <c r="L1647" s="15"/>
      <c r="M1647">
        <f t="shared" si="288"/>
        <v>0</v>
      </c>
      <c r="N1647"/>
      <c r="O1647" s="1"/>
      <c r="P1647" s="2"/>
    </row>
    <row r="1648" spans="1:16">
      <c r="A1648" s="13"/>
      <c r="B1648" s="68" t="str">
        <f t="shared" si="283"/>
        <v/>
      </c>
      <c r="C1648" s="69" t="str">
        <f t="shared" si="289"/>
        <v/>
      </c>
      <c r="D1648" s="70" t="str">
        <f t="shared" si="284"/>
        <v/>
      </c>
      <c r="E1648" s="70" t="str">
        <f t="shared" si="285"/>
        <v/>
      </c>
      <c r="F1648" s="70" t="str">
        <f t="shared" si="285"/>
        <v/>
      </c>
      <c r="G1648" s="70" t="str">
        <f t="shared" si="286"/>
        <v/>
      </c>
      <c r="H1648" s="70" t="str">
        <f>IF(M1648=0,"",1+COUNTIF(会員コール!$A$1:$A$198,M1648))</f>
        <v/>
      </c>
      <c r="I1648" s="71"/>
      <c r="J1648" s="71" t="str">
        <f t="shared" si="287"/>
        <v/>
      </c>
      <c r="K1648" s="14"/>
      <c r="L1648" s="15"/>
      <c r="M1648">
        <f t="shared" si="288"/>
        <v>0</v>
      </c>
      <c r="N1648"/>
      <c r="O1648" s="1"/>
      <c r="P1648" s="2"/>
    </row>
    <row r="1649" spans="1:16">
      <c r="A1649" s="13">
        <v>50</v>
      </c>
      <c r="B1649" s="75" t="str">
        <f t="shared" si="283"/>
        <v/>
      </c>
      <c r="C1649" s="76" t="str">
        <f>IF(P1649="","",LEFT(P1649,6))</f>
        <v/>
      </c>
      <c r="D1649" s="77" t="str">
        <f t="shared" si="284"/>
        <v/>
      </c>
      <c r="E1649" s="77" t="str">
        <f t="shared" si="285"/>
        <v/>
      </c>
      <c r="F1649" s="77" t="str">
        <f t="shared" si="285"/>
        <v/>
      </c>
      <c r="G1649" s="77" t="str">
        <f t="shared" si="286"/>
        <v/>
      </c>
      <c r="H1649" s="77" t="str">
        <f>IF(M1649=0,"",1+COUNTIF(会員コール!$A$1:$A$198,M1649))</f>
        <v/>
      </c>
      <c r="I1649" s="78"/>
      <c r="J1649" s="78" t="str">
        <f t="shared" si="287"/>
        <v/>
      </c>
      <c r="K1649" s="14"/>
      <c r="L1649" s="15"/>
      <c r="M1649">
        <f t="shared" si="288"/>
        <v>0</v>
      </c>
      <c r="N1649"/>
      <c r="O1649" s="1"/>
      <c r="P1649" s="2"/>
    </row>
    <row r="1650" spans="1:16">
      <c r="A1650" s="13"/>
      <c r="B1650" s="166" t="s">
        <v>7</v>
      </c>
      <c r="C1650" s="167"/>
      <c r="D1650" s="24">
        <f>50-COUNTBLANK(D1600:D1649)</f>
        <v>0</v>
      </c>
      <c r="E1650" s="20"/>
      <c r="F1650" s="21" t="s">
        <v>7</v>
      </c>
      <c r="G1650" s="19"/>
      <c r="H1650" s="25">
        <f>SUM(H1600:H1649)</f>
        <v>0</v>
      </c>
      <c r="I1650" s="22"/>
      <c r="J1650" s="22"/>
      <c r="K1650" s="14"/>
      <c r="L1650" s="15"/>
      <c r="N1650"/>
      <c r="O1650" s="1"/>
      <c r="P1650" s="2"/>
    </row>
  </sheetData>
  <mergeCells count="240">
    <mergeCell ref="B1650:C1650"/>
    <mergeCell ref="B1597:C1597"/>
    <mergeCell ref="G1597:I1597"/>
    <mergeCell ref="E1598:F1598"/>
    <mergeCell ref="L1598:M1599"/>
    <mergeCell ref="N1598:T1598"/>
    <mergeCell ref="E1543:F1543"/>
    <mergeCell ref="L1543:M1544"/>
    <mergeCell ref="N1543:T1543"/>
    <mergeCell ref="B1595:C1595"/>
    <mergeCell ref="B1596:D1596"/>
    <mergeCell ref="G1596:J1596"/>
    <mergeCell ref="B1540:C1540"/>
    <mergeCell ref="B1541:D1541"/>
    <mergeCell ref="G1541:J1541"/>
    <mergeCell ref="B1542:C1542"/>
    <mergeCell ref="G1542:I1542"/>
    <mergeCell ref="B1487:C1487"/>
    <mergeCell ref="G1487:I1487"/>
    <mergeCell ref="E1488:F1488"/>
    <mergeCell ref="L1488:M1489"/>
    <mergeCell ref="N1488:T1488"/>
    <mergeCell ref="E1433:F1433"/>
    <mergeCell ref="L1433:M1434"/>
    <mergeCell ref="N1433:T1433"/>
    <mergeCell ref="B1485:C1485"/>
    <mergeCell ref="B1486:D1486"/>
    <mergeCell ref="G1486:J1486"/>
    <mergeCell ref="B1430:C1430"/>
    <mergeCell ref="B1431:D1431"/>
    <mergeCell ref="G1431:J1431"/>
    <mergeCell ref="B1432:C1432"/>
    <mergeCell ref="G1432:I1432"/>
    <mergeCell ref="B1377:C1377"/>
    <mergeCell ref="G1377:I1377"/>
    <mergeCell ref="E1378:F1378"/>
    <mergeCell ref="L1378:M1379"/>
    <mergeCell ref="N1378:T1378"/>
    <mergeCell ref="E1323:F1323"/>
    <mergeCell ref="L1323:M1324"/>
    <mergeCell ref="N1323:T1323"/>
    <mergeCell ref="B1375:C1375"/>
    <mergeCell ref="B1376:D1376"/>
    <mergeCell ref="G1376:J1376"/>
    <mergeCell ref="B1320:C1320"/>
    <mergeCell ref="B1321:D1321"/>
    <mergeCell ref="G1321:J1321"/>
    <mergeCell ref="B1322:C1322"/>
    <mergeCell ref="G1322:I1322"/>
    <mergeCell ref="B1267:C1267"/>
    <mergeCell ref="G1267:I1267"/>
    <mergeCell ref="E1268:F1268"/>
    <mergeCell ref="L1268:M1269"/>
    <mergeCell ref="N1268:T1268"/>
    <mergeCell ref="E1213:F1213"/>
    <mergeCell ref="L1213:M1214"/>
    <mergeCell ref="N1213:T1213"/>
    <mergeCell ref="B1265:C1265"/>
    <mergeCell ref="B1266:D1266"/>
    <mergeCell ref="G1266:J1266"/>
    <mergeCell ref="B1210:C1210"/>
    <mergeCell ref="B1211:D1211"/>
    <mergeCell ref="G1211:J1211"/>
    <mergeCell ref="B1212:C1212"/>
    <mergeCell ref="G1212:I1212"/>
    <mergeCell ref="B1157:C1157"/>
    <mergeCell ref="G1157:I1157"/>
    <mergeCell ref="E1158:F1158"/>
    <mergeCell ref="L1158:M1159"/>
    <mergeCell ref="N1158:T1158"/>
    <mergeCell ref="E1103:F1103"/>
    <mergeCell ref="L1103:M1104"/>
    <mergeCell ref="N1103:T1103"/>
    <mergeCell ref="B1155:C1155"/>
    <mergeCell ref="B1156:D1156"/>
    <mergeCell ref="G1156:J1156"/>
    <mergeCell ref="B1100:C1100"/>
    <mergeCell ref="B1101:D1101"/>
    <mergeCell ref="G1101:J1101"/>
    <mergeCell ref="B1102:C1102"/>
    <mergeCell ref="G1102:I1102"/>
    <mergeCell ref="B1047:C1047"/>
    <mergeCell ref="G1047:I1047"/>
    <mergeCell ref="E1048:F1048"/>
    <mergeCell ref="L1048:M1049"/>
    <mergeCell ref="N1048:T1048"/>
    <mergeCell ref="E993:F993"/>
    <mergeCell ref="L993:M994"/>
    <mergeCell ref="N993:T993"/>
    <mergeCell ref="B1045:C1045"/>
    <mergeCell ref="B1046:D1046"/>
    <mergeCell ref="G1046:J1046"/>
    <mergeCell ref="B990:C990"/>
    <mergeCell ref="B991:D991"/>
    <mergeCell ref="G991:J991"/>
    <mergeCell ref="B992:C992"/>
    <mergeCell ref="G992:I992"/>
    <mergeCell ref="B937:C937"/>
    <mergeCell ref="G937:I937"/>
    <mergeCell ref="E938:F938"/>
    <mergeCell ref="L938:M939"/>
    <mergeCell ref="N938:T938"/>
    <mergeCell ref="E883:F883"/>
    <mergeCell ref="L883:M884"/>
    <mergeCell ref="N883:T883"/>
    <mergeCell ref="B935:C935"/>
    <mergeCell ref="B936:D936"/>
    <mergeCell ref="G936:J936"/>
    <mergeCell ref="B880:C880"/>
    <mergeCell ref="B881:D881"/>
    <mergeCell ref="G881:J881"/>
    <mergeCell ref="B882:C882"/>
    <mergeCell ref="G882:I882"/>
    <mergeCell ref="B827:C827"/>
    <mergeCell ref="G827:I827"/>
    <mergeCell ref="E828:F828"/>
    <mergeCell ref="L828:M829"/>
    <mergeCell ref="N828:T828"/>
    <mergeCell ref="E773:F773"/>
    <mergeCell ref="L773:M774"/>
    <mergeCell ref="N773:T773"/>
    <mergeCell ref="B825:C825"/>
    <mergeCell ref="B826:D826"/>
    <mergeCell ref="G826:J826"/>
    <mergeCell ref="B770:C770"/>
    <mergeCell ref="B771:D771"/>
    <mergeCell ref="G771:J771"/>
    <mergeCell ref="B772:C772"/>
    <mergeCell ref="G772:I772"/>
    <mergeCell ref="B717:C717"/>
    <mergeCell ref="G717:I717"/>
    <mergeCell ref="E718:F718"/>
    <mergeCell ref="L718:M719"/>
    <mergeCell ref="N718:T718"/>
    <mergeCell ref="E663:F663"/>
    <mergeCell ref="L663:M664"/>
    <mergeCell ref="N663:T663"/>
    <mergeCell ref="B715:C715"/>
    <mergeCell ref="B716:D716"/>
    <mergeCell ref="G716:J716"/>
    <mergeCell ref="B660:C660"/>
    <mergeCell ref="B661:D661"/>
    <mergeCell ref="G661:J661"/>
    <mergeCell ref="B662:C662"/>
    <mergeCell ref="G662:I662"/>
    <mergeCell ref="B607:C607"/>
    <mergeCell ref="G607:I607"/>
    <mergeCell ref="E608:F608"/>
    <mergeCell ref="L608:M609"/>
    <mergeCell ref="N608:T608"/>
    <mergeCell ref="L553:M554"/>
    <mergeCell ref="N553:T553"/>
    <mergeCell ref="B605:C605"/>
    <mergeCell ref="B606:D606"/>
    <mergeCell ref="G606:J606"/>
    <mergeCell ref="B551:D551"/>
    <mergeCell ref="G551:J551"/>
    <mergeCell ref="B552:C552"/>
    <mergeCell ref="G552:I552"/>
    <mergeCell ref="E553:F553"/>
    <mergeCell ref="L333:M334"/>
    <mergeCell ref="N333:T333"/>
    <mergeCell ref="B385:C385"/>
    <mergeCell ref="B331:D331"/>
    <mergeCell ref="G331:J331"/>
    <mergeCell ref="B332:C332"/>
    <mergeCell ref="G332:I332"/>
    <mergeCell ref="L278:M279"/>
    <mergeCell ref="N278:T278"/>
    <mergeCell ref="B330:C330"/>
    <mergeCell ref="B276:D276"/>
    <mergeCell ref="G276:J276"/>
    <mergeCell ref="B277:C277"/>
    <mergeCell ref="G277:I277"/>
    <mergeCell ref="L223:M224"/>
    <mergeCell ref="N223:T223"/>
    <mergeCell ref="B275:C275"/>
    <mergeCell ref="B221:D221"/>
    <mergeCell ref="G221:J221"/>
    <mergeCell ref="B222:C222"/>
    <mergeCell ref="G222:I222"/>
    <mergeCell ref="L168:M169"/>
    <mergeCell ref="N168:T168"/>
    <mergeCell ref="B220:C220"/>
    <mergeCell ref="B166:D166"/>
    <mergeCell ref="G166:J166"/>
    <mergeCell ref="B167:C167"/>
    <mergeCell ref="G167:I167"/>
    <mergeCell ref="L113:M114"/>
    <mergeCell ref="N113:T113"/>
    <mergeCell ref="B165:C165"/>
    <mergeCell ref="B112:C112"/>
    <mergeCell ref="G112:I112"/>
    <mergeCell ref="N3:T3"/>
    <mergeCell ref="E3:F3"/>
    <mergeCell ref="E58:F58"/>
    <mergeCell ref="L58:M59"/>
    <mergeCell ref="N58:T58"/>
    <mergeCell ref="G56:J56"/>
    <mergeCell ref="G57:I57"/>
    <mergeCell ref="G1:J1"/>
    <mergeCell ref="B1:D1"/>
    <mergeCell ref="B2:C2"/>
    <mergeCell ref="G2:I2"/>
    <mergeCell ref="L3:M4"/>
    <mergeCell ref="B442:C442"/>
    <mergeCell ref="G442:I442"/>
    <mergeCell ref="B55:C55"/>
    <mergeCell ref="B386:D386"/>
    <mergeCell ref="G386:J386"/>
    <mergeCell ref="B387:C387"/>
    <mergeCell ref="G387:I387"/>
    <mergeCell ref="E388:F388"/>
    <mergeCell ref="B110:C110"/>
    <mergeCell ref="B56:D56"/>
    <mergeCell ref="B57:C57"/>
    <mergeCell ref="E113:F113"/>
    <mergeCell ref="E168:F168"/>
    <mergeCell ref="E223:F223"/>
    <mergeCell ref="E278:F278"/>
    <mergeCell ref="E333:F333"/>
    <mergeCell ref="L388:M389"/>
    <mergeCell ref="B111:D111"/>
    <mergeCell ref="G111:J111"/>
    <mergeCell ref="N388:T388"/>
    <mergeCell ref="B440:C440"/>
    <mergeCell ref="B441:D441"/>
    <mergeCell ref="G441:J441"/>
    <mergeCell ref="B550:C550"/>
    <mergeCell ref="E443:F443"/>
    <mergeCell ref="L443:M444"/>
    <mergeCell ref="N443:T443"/>
    <mergeCell ref="B495:C495"/>
    <mergeCell ref="B496:D496"/>
    <mergeCell ref="G496:J496"/>
    <mergeCell ref="B497:C497"/>
    <mergeCell ref="G497:I497"/>
    <mergeCell ref="E498:F498"/>
    <mergeCell ref="L498:M499"/>
    <mergeCell ref="N498:T498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B550"/>
  <sheetViews>
    <sheetView zoomScaleNormal="100" workbookViewId="0">
      <selection activeCell="N5" sqref="N5"/>
    </sheetView>
  </sheetViews>
  <sheetFormatPr defaultRowHeight="13.5"/>
  <cols>
    <col min="1" max="1" width="3.625" customWidth="1"/>
    <col min="2" max="2" width="5.75" style="7" customWidth="1"/>
    <col min="3" max="3" width="9.75" customWidth="1"/>
    <col min="4" max="4" width="10" customWidth="1"/>
    <col min="5" max="6" width="12.125" customWidth="1"/>
    <col min="7" max="7" width="9.125" customWidth="1"/>
    <col min="8" max="8" width="4.125" style="6" customWidth="1"/>
    <col min="9" max="9" width="7.625" customWidth="1"/>
    <col min="10" max="10" width="12.625" customWidth="1"/>
    <col min="11" max="11" width="2.125" style="5" customWidth="1"/>
    <col min="12" max="12" width="7.75" customWidth="1"/>
    <col min="14" max="14" width="9" style="3"/>
    <col min="15" max="15" width="11.125" customWidth="1"/>
    <col min="21" max="21" width="2.375" customWidth="1"/>
    <col min="22" max="22" width="11.125" style="1" bestFit="1" customWidth="1"/>
    <col min="23" max="23" width="9" style="2"/>
  </cols>
  <sheetData>
    <row r="1" spans="1:28" s="8" customFormat="1" ht="14.25">
      <c r="B1" s="168" t="s">
        <v>9</v>
      </c>
      <c r="C1" s="168"/>
      <c r="D1" s="168"/>
      <c r="E1" s="62" t="s">
        <v>135</v>
      </c>
      <c r="F1" s="50">
        <f>基本データ入力!$B$6</f>
        <v>2016</v>
      </c>
      <c r="G1" s="169" t="str">
        <f>基本データ入力!$B$4</f>
        <v>第13回　JARL横須賀ｸﾗﾌﾞﾏﾗｿﾝｺﾝﾃｽﾄ</v>
      </c>
      <c r="H1" s="169"/>
      <c r="I1" s="169"/>
      <c r="J1" s="169"/>
      <c r="K1" s="10"/>
      <c r="N1" s="9"/>
      <c r="V1" s="11"/>
      <c r="W1" s="12"/>
    </row>
    <row r="2" spans="1:28" s="8" customFormat="1" ht="15" customHeight="1">
      <c r="B2" s="170" t="s">
        <v>10</v>
      </c>
      <c r="C2" s="170"/>
      <c r="D2" s="47" t="str">
        <f>基本データ入力!$B$8</f>
        <v>JA1QRZ</v>
      </c>
      <c r="E2" s="52" t="s">
        <v>136</v>
      </c>
      <c r="F2" s="47" t="s">
        <v>312</v>
      </c>
      <c r="G2" s="171" t="s">
        <v>137</v>
      </c>
      <c r="H2" s="171"/>
      <c r="I2" s="171"/>
      <c r="J2" s="53" t="s">
        <v>138</v>
      </c>
      <c r="K2" s="10"/>
      <c r="N2" s="9"/>
      <c r="V2" s="11"/>
      <c r="W2" s="12"/>
    </row>
    <row r="3" spans="1:28" ht="15" customHeight="1">
      <c r="B3" s="18" t="s">
        <v>11</v>
      </c>
      <c r="C3" s="91" t="s">
        <v>411</v>
      </c>
      <c r="D3" s="18" t="s">
        <v>12</v>
      </c>
      <c r="E3" s="172" t="s">
        <v>13</v>
      </c>
      <c r="F3" s="172"/>
      <c r="G3" s="18" t="s">
        <v>14</v>
      </c>
      <c r="H3" s="17" t="s">
        <v>15</v>
      </c>
      <c r="I3" s="18" t="s">
        <v>16</v>
      </c>
      <c r="J3" s="18" t="s">
        <v>17</v>
      </c>
      <c r="L3" s="173" t="s">
        <v>134</v>
      </c>
      <c r="M3" s="174"/>
      <c r="N3" s="165" t="s">
        <v>31</v>
      </c>
      <c r="O3" s="165"/>
      <c r="P3" s="165"/>
      <c r="Q3" s="165"/>
      <c r="R3" s="165"/>
      <c r="S3" s="165"/>
      <c r="T3" s="165"/>
    </row>
    <row r="4" spans="1:28" ht="15" customHeight="1">
      <c r="B4" s="18" t="s">
        <v>8</v>
      </c>
      <c r="C4" s="91" t="s">
        <v>412</v>
      </c>
      <c r="D4" s="18" t="s">
        <v>0</v>
      </c>
      <c r="E4" s="18" t="s">
        <v>1</v>
      </c>
      <c r="F4" s="18" t="s">
        <v>2</v>
      </c>
      <c r="G4" s="18" t="s">
        <v>3</v>
      </c>
      <c r="H4" s="17" t="s">
        <v>4</v>
      </c>
      <c r="I4" s="18" t="s">
        <v>5</v>
      </c>
      <c r="J4" s="18" t="s">
        <v>6</v>
      </c>
      <c r="K4" s="4"/>
      <c r="L4" s="175"/>
      <c r="M4" s="176"/>
      <c r="N4" s="23" t="s">
        <v>33</v>
      </c>
      <c r="O4" s="23" t="s">
        <v>34</v>
      </c>
      <c r="P4" s="23" t="s">
        <v>35</v>
      </c>
      <c r="Q4" s="23" t="s">
        <v>36</v>
      </c>
      <c r="R4" s="23" t="s">
        <v>37</v>
      </c>
      <c r="S4" s="23" t="s">
        <v>38</v>
      </c>
      <c r="T4" s="23" t="s">
        <v>39</v>
      </c>
    </row>
    <row r="5" spans="1:28" ht="14.25" customHeight="1">
      <c r="A5" s="13">
        <v>1</v>
      </c>
      <c r="B5" s="64" t="str">
        <f t="shared" ref="B5:B54" si="0">IF(O5="","",O5)</f>
        <v/>
      </c>
      <c r="C5" s="65" t="str">
        <f>IF(P5="","",LEFT(P5,6))</f>
        <v/>
      </c>
      <c r="D5" s="66" t="str">
        <f t="shared" ref="D5:D54" si="1">IF(N5="","",N5)</f>
        <v/>
      </c>
      <c r="E5" s="66" t="str">
        <f t="shared" ref="E5:F36" si="2">IF(Q5="","",Q5)</f>
        <v/>
      </c>
      <c r="F5" s="66" t="str">
        <f t="shared" si="2"/>
        <v/>
      </c>
      <c r="G5" s="66" t="str">
        <f t="shared" ref="G5:G54" si="3">IF(H5="","",IF(H5=1,"","M"))</f>
        <v/>
      </c>
      <c r="H5" s="66" t="str">
        <f>IF(M5=0,"",1+COUNTIF(会員コール!$A$1:$A$198,M5))</f>
        <v/>
      </c>
      <c r="I5" s="67"/>
      <c r="J5" s="67" t="str">
        <f t="shared" ref="J5:J54" si="4">IF(T5="","",T5)</f>
        <v/>
      </c>
      <c r="K5" s="14"/>
      <c r="L5" s="49"/>
      <c r="M5">
        <f t="shared" ref="M5:M54" si="5">IF(MID(N5,6,1)="/",LEFT(N5,5),IF(MID(N5,7,1)="/",LEFT(N5,6),N5))</f>
        <v>0</v>
      </c>
      <c r="N5"/>
      <c r="O5" s="1"/>
      <c r="P5" s="2"/>
      <c r="U5" s="16"/>
      <c r="W5"/>
      <c r="Z5" s="16"/>
      <c r="AA5" s="16"/>
      <c r="AB5" s="8"/>
    </row>
    <row r="6" spans="1:28" ht="14.25" customHeight="1">
      <c r="A6" s="13"/>
      <c r="B6" s="68" t="str">
        <f t="shared" si="0"/>
        <v/>
      </c>
      <c r="C6" s="69" t="str">
        <f>IF(P6="","",LEFT(P6,6))</f>
        <v/>
      </c>
      <c r="D6" s="70" t="str">
        <f t="shared" si="1"/>
        <v/>
      </c>
      <c r="E6" s="70" t="str">
        <f t="shared" si="2"/>
        <v/>
      </c>
      <c r="F6" s="70" t="str">
        <f t="shared" si="2"/>
        <v/>
      </c>
      <c r="G6" s="70" t="str">
        <f t="shared" si="3"/>
        <v/>
      </c>
      <c r="H6" s="70" t="str">
        <f>IF(M6=0,"",1+COUNTIF(会員コール!$A$1:$A$198,M6))</f>
        <v/>
      </c>
      <c r="I6" s="71"/>
      <c r="J6" s="71" t="str">
        <f t="shared" si="4"/>
        <v/>
      </c>
      <c r="K6" s="14"/>
      <c r="L6" s="49"/>
      <c r="M6">
        <f t="shared" si="5"/>
        <v>0</v>
      </c>
      <c r="N6"/>
      <c r="O6" s="1"/>
      <c r="P6" s="2"/>
      <c r="U6" s="16"/>
      <c r="W6"/>
      <c r="Z6" s="16"/>
      <c r="AA6" s="16"/>
      <c r="AB6" s="8"/>
    </row>
    <row r="7" spans="1:28" ht="14.25" customHeight="1">
      <c r="A7" s="13"/>
      <c r="B7" s="68" t="str">
        <f t="shared" si="0"/>
        <v/>
      </c>
      <c r="C7" s="69" t="str">
        <f t="shared" ref="C7:C53" si="6">IF(P7="","",LEFT(P7,6))</f>
        <v/>
      </c>
      <c r="D7" s="70" t="str">
        <f t="shared" si="1"/>
        <v/>
      </c>
      <c r="E7" s="70" t="str">
        <f t="shared" si="2"/>
        <v/>
      </c>
      <c r="F7" s="70" t="str">
        <f t="shared" si="2"/>
        <v/>
      </c>
      <c r="G7" s="70" t="str">
        <f t="shared" si="3"/>
        <v/>
      </c>
      <c r="H7" s="70" t="str">
        <f>IF(M7=0,"",1+COUNTIF(会員コール!$A$1:$A$198,M7))</f>
        <v/>
      </c>
      <c r="I7" s="71"/>
      <c r="J7" s="71" t="str">
        <f t="shared" si="4"/>
        <v/>
      </c>
      <c r="K7" s="14"/>
      <c r="L7" s="49"/>
      <c r="M7">
        <f t="shared" si="5"/>
        <v>0</v>
      </c>
      <c r="N7"/>
      <c r="O7" s="1"/>
      <c r="P7" s="2"/>
      <c r="U7" s="16"/>
      <c r="W7"/>
      <c r="Z7" s="16"/>
      <c r="AA7" s="16"/>
      <c r="AB7" s="8"/>
    </row>
    <row r="8" spans="1:28" ht="14.25" customHeight="1">
      <c r="A8" s="13"/>
      <c r="B8" s="68" t="str">
        <f t="shared" si="0"/>
        <v/>
      </c>
      <c r="C8" s="69" t="str">
        <f t="shared" si="6"/>
        <v/>
      </c>
      <c r="D8" s="70" t="str">
        <f t="shared" si="1"/>
        <v/>
      </c>
      <c r="E8" s="70" t="str">
        <f t="shared" si="2"/>
        <v/>
      </c>
      <c r="F8" s="70" t="str">
        <f t="shared" si="2"/>
        <v/>
      </c>
      <c r="G8" s="70" t="str">
        <f t="shared" si="3"/>
        <v/>
      </c>
      <c r="H8" s="70" t="str">
        <f>IF(M8=0,"",1+COUNTIF(会員コール!$A$1:$A$198,M8))</f>
        <v/>
      </c>
      <c r="I8" s="71"/>
      <c r="J8" s="71" t="str">
        <f t="shared" si="4"/>
        <v/>
      </c>
      <c r="K8" s="14"/>
      <c r="L8" s="49"/>
      <c r="M8">
        <f t="shared" si="5"/>
        <v>0</v>
      </c>
      <c r="N8"/>
      <c r="O8" s="1"/>
      <c r="P8" s="2"/>
      <c r="U8" s="16"/>
      <c r="W8"/>
      <c r="Z8" s="16"/>
      <c r="AA8" s="16"/>
      <c r="AB8" s="8"/>
    </row>
    <row r="9" spans="1:28" ht="14.25" customHeight="1">
      <c r="A9" s="13">
        <v>5</v>
      </c>
      <c r="B9" s="68" t="str">
        <f t="shared" si="0"/>
        <v/>
      </c>
      <c r="C9" s="69" t="str">
        <f t="shared" si="6"/>
        <v/>
      </c>
      <c r="D9" s="70" t="str">
        <f t="shared" si="1"/>
        <v/>
      </c>
      <c r="E9" s="70" t="str">
        <f t="shared" si="2"/>
        <v/>
      </c>
      <c r="F9" s="70" t="str">
        <f t="shared" si="2"/>
        <v/>
      </c>
      <c r="G9" s="70" t="str">
        <f t="shared" si="3"/>
        <v/>
      </c>
      <c r="H9" s="70" t="str">
        <f>IF(M9=0,"",1+COUNTIF(会員コール!$A$1:$A$198,M9))</f>
        <v/>
      </c>
      <c r="I9" s="71"/>
      <c r="J9" s="71" t="str">
        <f t="shared" si="4"/>
        <v/>
      </c>
      <c r="K9" s="14"/>
      <c r="L9" s="49"/>
      <c r="M9">
        <f t="shared" si="5"/>
        <v>0</v>
      </c>
      <c r="N9"/>
      <c r="O9" s="1"/>
      <c r="P9" s="2"/>
      <c r="U9" s="16"/>
      <c r="W9"/>
      <c r="Z9" s="16"/>
      <c r="AA9" s="16"/>
      <c r="AB9" s="8"/>
    </row>
    <row r="10" spans="1:28" ht="14.25" customHeight="1">
      <c r="A10" s="13"/>
      <c r="B10" s="68" t="str">
        <f t="shared" si="0"/>
        <v/>
      </c>
      <c r="C10" s="69" t="str">
        <f t="shared" si="6"/>
        <v/>
      </c>
      <c r="D10" s="70" t="str">
        <f t="shared" si="1"/>
        <v/>
      </c>
      <c r="E10" s="70" t="str">
        <f t="shared" si="2"/>
        <v/>
      </c>
      <c r="F10" s="70" t="str">
        <f t="shared" si="2"/>
        <v/>
      </c>
      <c r="G10" s="70" t="str">
        <f t="shared" si="3"/>
        <v/>
      </c>
      <c r="H10" s="70" t="str">
        <f>IF(M10=0,"",1+COUNTIF(会員コール!$A$1:$A$198,M10))</f>
        <v/>
      </c>
      <c r="I10" s="71"/>
      <c r="J10" s="71" t="str">
        <f t="shared" si="4"/>
        <v/>
      </c>
      <c r="K10" s="14"/>
      <c r="L10" s="49"/>
      <c r="M10">
        <f t="shared" si="5"/>
        <v>0</v>
      </c>
      <c r="N10"/>
      <c r="O10" s="1"/>
      <c r="P10" s="2"/>
      <c r="U10" s="16"/>
      <c r="W10"/>
      <c r="Z10" s="16"/>
      <c r="AA10" s="16"/>
      <c r="AB10" s="8"/>
    </row>
    <row r="11" spans="1:28" ht="14.25" customHeight="1">
      <c r="A11" s="13"/>
      <c r="B11" s="68" t="str">
        <f t="shared" si="0"/>
        <v/>
      </c>
      <c r="C11" s="69" t="str">
        <f t="shared" si="6"/>
        <v/>
      </c>
      <c r="D11" s="70" t="str">
        <f t="shared" si="1"/>
        <v/>
      </c>
      <c r="E11" s="70" t="str">
        <f t="shared" si="2"/>
        <v/>
      </c>
      <c r="F11" s="70" t="str">
        <f t="shared" si="2"/>
        <v/>
      </c>
      <c r="G11" s="70" t="str">
        <f t="shared" si="3"/>
        <v/>
      </c>
      <c r="H11" s="70" t="str">
        <f>IF(M11=0,"",1+COUNTIF(会員コール!$A$1:$A$198,M11))</f>
        <v/>
      </c>
      <c r="I11" s="71"/>
      <c r="J11" s="71" t="str">
        <f t="shared" si="4"/>
        <v/>
      </c>
      <c r="K11" s="14"/>
      <c r="L11" s="49"/>
      <c r="M11">
        <f t="shared" si="5"/>
        <v>0</v>
      </c>
      <c r="N11"/>
      <c r="O11" s="1"/>
      <c r="P11" s="2"/>
      <c r="U11" s="16"/>
      <c r="W11"/>
      <c r="Z11" s="16"/>
      <c r="AA11" s="16"/>
      <c r="AB11" s="8"/>
    </row>
    <row r="12" spans="1:28" ht="14.25" customHeight="1">
      <c r="A12" s="13"/>
      <c r="B12" s="68" t="str">
        <f t="shared" si="0"/>
        <v/>
      </c>
      <c r="C12" s="69" t="str">
        <f t="shared" si="6"/>
        <v/>
      </c>
      <c r="D12" s="70" t="str">
        <f t="shared" si="1"/>
        <v/>
      </c>
      <c r="E12" s="70" t="str">
        <f t="shared" si="2"/>
        <v/>
      </c>
      <c r="F12" s="70" t="str">
        <f t="shared" si="2"/>
        <v/>
      </c>
      <c r="G12" s="70" t="str">
        <f t="shared" si="3"/>
        <v/>
      </c>
      <c r="H12" s="70" t="str">
        <f>IF(M12=0,"",1+COUNTIF(会員コール!$A$1:$A$198,M12))</f>
        <v/>
      </c>
      <c r="I12" s="71"/>
      <c r="J12" s="71" t="str">
        <f t="shared" si="4"/>
        <v/>
      </c>
      <c r="K12" s="14"/>
      <c r="L12" s="49"/>
      <c r="M12">
        <f t="shared" si="5"/>
        <v>0</v>
      </c>
      <c r="N12"/>
      <c r="O12" s="1"/>
      <c r="P12" s="2"/>
      <c r="U12" s="16"/>
      <c r="W12"/>
      <c r="Z12" s="16"/>
      <c r="AA12" s="16"/>
      <c r="AB12" s="8"/>
    </row>
    <row r="13" spans="1:28" ht="14.25" customHeight="1">
      <c r="A13" s="13"/>
      <c r="B13" s="68" t="str">
        <f t="shared" si="0"/>
        <v/>
      </c>
      <c r="C13" s="69" t="str">
        <f t="shared" si="6"/>
        <v/>
      </c>
      <c r="D13" s="70" t="str">
        <f t="shared" si="1"/>
        <v/>
      </c>
      <c r="E13" s="70" t="str">
        <f t="shared" si="2"/>
        <v/>
      </c>
      <c r="F13" s="70" t="str">
        <f t="shared" si="2"/>
        <v/>
      </c>
      <c r="G13" s="70" t="str">
        <f t="shared" si="3"/>
        <v/>
      </c>
      <c r="H13" s="70" t="str">
        <f>IF(M13=0,"",1+COUNTIF(会員コール!$A$1:$A$198,M13))</f>
        <v/>
      </c>
      <c r="I13" s="71"/>
      <c r="J13" s="71" t="str">
        <f t="shared" si="4"/>
        <v/>
      </c>
      <c r="K13" s="14"/>
      <c r="L13" s="49"/>
      <c r="M13">
        <f t="shared" si="5"/>
        <v>0</v>
      </c>
      <c r="N13"/>
      <c r="O13" s="1"/>
      <c r="P13" s="2"/>
      <c r="U13" s="16"/>
      <c r="W13"/>
      <c r="Z13" s="16"/>
      <c r="AA13" s="16"/>
      <c r="AB13" s="8"/>
    </row>
    <row r="14" spans="1:28" ht="14.25" customHeight="1">
      <c r="A14" s="13">
        <v>10</v>
      </c>
      <c r="B14" s="68" t="str">
        <f t="shared" si="0"/>
        <v/>
      </c>
      <c r="C14" s="69" t="str">
        <f t="shared" si="6"/>
        <v/>
      </c>
      <c r="D14" s="70" t="str">
        <f t="shared" si="1"/>
        <v/>
      </c>
      <c r="E14" s="70" t="str">
        <f t="shared" si="2"/>
        <v/>
      </c>
      <c r="F14" s="70" t="str">
        <f t="shared" si="2"/>
        <v/>
      </c>
      <c r="G14" s="70" t="str">
        <f t="shared" si="3"/>
        <v/>
      </c>
      <c r="H14" s="70" t="str">
        <f>IF(M14=0,"",1+COUNTIF(会員コール!$A$1:$A$198,M14))</f>
        <v/>
      </c>
      <c r="I14" s="71"/>
      <c r="J14" s="71" t="str">
        <f t="shared" si="4"/>
        <v/>
      </c>
      <c r="K14" s="14"/>
      <c r="L14" s="49"/>
      <c r="M14">
        <f t="shared" si="5"/>
        <v>0</v>
      </c>
      <c r="N14"/>
      <c r="O14" s="1"/>
      <c r="P14" s="2"/>
      <c r="U14" s="16"/>
      <c r="W14"/>
      <c r="Z14" s="16"/>
      <c r="AA14" s="16"/>
      <c r="AB14" s="8"/>
    </row>
    <row r="15" spans="1:28" ht="14.25" customHeight="1">
      <c r="A15" s="13"/>
      <c r="B15" s="68" t="str">
        <f t="shared" si="0"/>
        <v/>
      </c>
      <c r="C15" s="69" t="str">
        <f t="shared" si="6"/>
        <v/>
      </c>
      <c r="D15" s="70" t="str">
        <f t="shared" si="1"/>
        <v/>
      </c>
      <c r="E15" s="70" t="str">
        <f t="shared" si="2"/>
        <v/>
      </c>
      <c r="F15" s="70" t="str">
        <f t="shared" si="2"/>
        <v/>
      </c>
      <c r="G15" s="70" t="str">
        <f t="shared" si="3"/>
        <v/>
      </c>
      <c r="H15" s="70" t="str">
        <f>IF(M15=0,"",1+COUNTIF(会員コール!$A$1:$A$198,M15))</f>
        <v/>
      </c>
      <c r="I15" s="71"/>
      <c r="J15" s="71" t="str">
        <f t="shared" si="4"/>
        <v/>
      </c>
      <c r="K15" s="14"/>
      <c r="L15" s="49"/>
      <c r="M15">
        <f t="shared" si="5"/>
        <v>0</v>
      </c>
      <c r="N15"/>
      <c r="O15" s="1"/>
      <c r="P15" s="2"/>
      <c r="U15" s="16"/>
      <c r="W15"/>
      <c r="Z15" s="16"/>
      <c r="AA15" s="16"/>
      <c r="AB15" s="8"/>
    </row>
    <row r="16" spans="1:28" ht="14.25" customHeight="1">
      <c r="A16" s="13"/>
      <c r="B16" s="68" t="str">
        <f t="shared" si="0"/>
        <v/>
      </c>
      <c r="C16" s="69" t="str">
        <f t="shared" si="6"/>
        <v/>
      </c>
      <c r="D16" s="70" t="str">
        <f t="shared" si="1"/>
        <v/>
      </c>
      <c r="E16" s="70" t="str">
        <f t="shared" si="2"/>
        <v/>
      </c>
      <c r="F16" s="70" t="str">
        <f t="shared" si="2"/>
        <v/>
      </c>
      <c r="G16" s="70" t="str">
        <f t="shared" si="3"/>
        <v/>
      </c>
      <c r="H16" s="70" t="str">
        <f>IF(M16=0,"",1+COUNTIF(会員コール!$A$1:$A$198,M16))</f>
        <v/>
      </c>
      <c r="I16" s="71"/>
      <c r="J16" s="71" t="str">
        <f t="shared" si="4"/>
        <v/>
      </c>
      <c r="K16" s="14"/>
      <c r="L16" s="49"/>
      <c r="M16">
        <f t="shared" si="5"/>
        <v>0</v>
      </c>
      <c r="N16"/>
      <c r="O16" s="1"/>
      <c r="P16" s="2"/>
      <c r="U16" s="16"/>
      <c r="W16"/>
      <c r="Z16" s="16"/>
      <c r="AA16" s="16"/>
      <c r="AB16" s="8"/>
    </row>
    <row r="17" spans="1:28" ht="14.25" customHeight="1">
      <c r="A17" s="13"/>
      <c r="B17" s="68" t="str">
        <f t="shared" si="0"/>
        <v/>
      </c>
      <c r="C17" s="69" t="str">
        <f t="shared" si="6"/>
        <v/>
      </c>
      <c r="D17" s="70" t="str">
        <f t="shared" si="1"/>
        <v/>
      </c>
      <c r="E17" s="70" t="str">
        <f t="shared" si="2"/>
        <v/>
      </c>
      <c r="F17" s="70" t="str">
        <f t="shared" si="2"/>
        <v/>
      </c>
      <c r="G17" s="70" t="str">
        <f t="shared" si="3"/>
        <v/>
      </c>
      <c r="H17" s="70" t="str">
        <f>IF(M17=0,"",1+COUNTIF(会員コール!$A$1:$A$198,M17))</f>
        <v/>
      </c>
      <c r="I17" s="71"/>
      <c r="J17" s="71" t="str">
        <f t="shared" si="4"/>
        <v/>
      </c>
      <c r="K17" s="14"/>
      <c r="L17" s="49"/>
      <c r="M17">
        <f t="shared" si="5"/>
        <v>0</v>
      </c>
      <c r="N17"/>
      <c r="O17" s="1"/>
      <c r="P17" s="2"/>
      <c r="U17" s="16"/>
      <c r="W17"/>
      <c r="Z17" s="16"/>
      <c r="AA17" s="16"/>
      <c r="AB17" s="8"/>
    </row>
    <row r="18" spans="1:28" ht="14.25" customHeight="1">
      <c r="A18" s="13"/>
      <c r="B18" s="68" t="str">
        <f t="shared" si="0"/>
        <v/>
      </c>
      <c r="C18" s="69" t="str">
        <f t="shared" si="6"/>
        <v/>
      </c>
      <c r="D18" s="70" t="str">
        <f t="shared" si="1"/>
        <v/>
      </c>
      <c r="E18" s="70" t="str">
        <f t="shared" si="2"/>
        <v/>
      </c>
      <c r="F18" s="70" t="str">
        <f t="shared" si="2"/>
        <v/>
      </c>
      <c r="G18" s="70" t="str">
        <f t="shared" si="3"/>
        <v/>
      </c>
      <c r="H18" s="70" t="str">
        <f>IF(M18=0,"",1+COUNTIF(会員コール!$A$1:$A$198,M18))</f>
        <v/>
      </c>
      <c r="I18" s="71"/>
      <c r="J18" s="71" t="str">
        <f t="shared" si="4"/>
        <v/>
      </c>
      <c r="K18" s="14"/>
      <c r="L18" s="49"/>
      <c r="M18">
        <f t="shared" si="5"/>
        <v>0</v>
      </c>
      <c r="N18"/>
      <c r="O18" s="1"/>
      <c r="P18" s="2"/>
      <c r="U18" s="16"/>
      <c r="W18"/>
      <c r="Z18" s="16"/>
      <c r="AA18" s="16"/>
      <c r="AB18" s="8"/>
    </row>
    <row r="19" spans="1:28" ht="14.25" customHeight="1">
      <c r="A19" s="13">
        <v>15</v>
      </c>
      <c r="B19" s="68" t="str">
        <f t="shared" si="0"/>
        <v/>
      </c>
      <c r="C19" s="69" t="str">
        <f t="shared" si="6"/>
        <v/>
      </c>
      <c r="D19" s="70" t="str">
        <f t="shared" si="1"/>
        <v/>
      </c>
      <c r="E19" s="70" t="str">
        <f t="shared" si="2"/>
        <v/>
      </c>
      <c r="F19" s="70" t="str">
        <f t="shared" si="2"/>
        <v/>
      </c>
      <c r="G19" s="70" t="str">
        <f t="shared" si="3"/>
        <v/>
      </c>
      <c r="H19" s="70" t="str">
        <f>IF(M19=0,"",1+COUNTIF(会員コール!$A$1:$A$198,M19))</f>
        <v/>
      </c>
      <c r="I19" s="71"/>
      <c r="J19" s="71" t="str">
        <f t="shared" si="4"/>
        <v/>
      </c>
      <c r="K19" s="14"/>
      <c r="L19" s="49"/>
      <c r="M19">
        <f t="shared" si="5"/>
        <v>0</v>
      </c>
      <c r="N19"/>
      <c r="O19" s="1"/>
      <c r="P19" s="2"/>
      <c r="U19" s="16"/>
      <c r="W19"/>
      <c r="Z19" s="16"/>
      <c r="AA19" s="16"/>
      <c r="AB19" s="8"/>
    </row>
    <row r="20" spans="1:28" ht="14.25" customHeight="1">
      <c r="A20" s="13"/>
      <c r="B20" s="68" t="str">
        <f t="shared" si="0"/>
        <v/>
      </c>
      <c r="C20" s="69" t="str">
        <f t="shared" si="6"/>
        <v/>
      </c>
      <c r="D20" s="70" t="str">
        <f t="shared" si="1"/>
        <v/>
      </c>
      <c r="E20" s="70" t="str">
        <f t="shared" si="2"/>
        <v/>
      </c>
      <c r="F20" s="70" t="str">
        <f t="shared" si="2"/>
        <v/>
      </c>
      <c r="G20" s="70" t="str">
        <f t="shared" si="3"/>
        <v/>
      </c>
      <c r="H20" s="70" t="str">
        <f>IF(M20=0,"",1+COUNTIF(会員コール!$A$1:$A$198,M20))</f>
        <v/>
      </c>
      <c r="I20" s="71"/>
      <c r="J20" s="71" t="str">
        <f t="shared" si="4"/>
        <v/>
      </c>
      <c r="K20" s="14"/>
      <c r="L20" s="49"/>
      <c r="M20">
        <f t="shared" si="5"/>
        <v>0</v>
      </c>
      <c r="N20"/>
      <c r="O20" s="1"/>
      <c r="P20" s="2"/>
      <c r="U20" s="16"/>
      <c r="W20"/>
      <c r="Z20" s="16"/>
      <c r="AA20" s="16"/>
      <c r="AB20" s="8"/>
    </row>
    <row r="21" spans="1:28" ht="14.25" customHeight="1">
      <c r="A21" s="13"/>
      <c r="B21" s="68" t="str">
        <f t="shared" si="0"/>
        <v/>
      </c>
      <c r="C21" s="69" t="str">
        <f t="shared" si="6"/>
        <v/>
      </c>
      <c r="D21" s="70" t="str">
        <f t="shared" si="1"/>
        <v/>
      </c>
      <c r="E21" s="70" t="str">
        <f t="shared" si="2"/>
        <v/>
      </c>
      <c r="F21" s="70" t="str">
        <f t="shared" si="2"/>
        <v/>
      </c>
      <c r="G21" s="70" t="str">
        <f t="shared" si="3"/>
        <v/>
      </c>
      <c r="H21" s="70" t="str">
        <f>IF(M21=0,"",1+COUNTIF(会員コール!$A$1:$A$198,M21))</f>
        <v/>
      </c>
      <c r="I21" s="71"/>
      <c r="J21" s="71" t="str">
        <f t="shared" si="4"/>
        <v/>
      </c>
      <c r="K21" s="14"/>
      <c r="L21" s="15"/>
      <c r="M21">
        <f t="shared" si="5"/>
        <v>0</v>
      </c>
      <c r="N21"/>
      <c r="O21" s="1"/>
      <c r="P21" s="2"/>
      <c r="U21" s="16"/>
      <c r="W21"/>
      <c r="Z21" s="16"/>
      <c r="AA21" s="16"/>
      <c r="AB21" s="8"/>
    </row>
    <row r="22" spans="1:28" ht="14.25" customHeight="1">
      <c r="A22" s="13"/>
      <c r="B22" s="72" t="str">
        <f t="shared" si="0"/>
        <v/>
      </c>
      <c r="C22" s="69" t="str">
        <f t="shared" si="6"/>
        <v/>
      </c>
      <c r="D22" s="73" t="str">
        <f t="shared" si="1"/>
        <v/>
      </c>
      <c r="E22" s="73" t="str">
        <f t="shared" si="2"/>
        <v/>
      </c>
      <c r="F22" s="73" t="str">
        <f t="shared" si="2"/>
        <v/>
      </c>
      <c r="G22" s="73" t="str">
        <f t="shared" si="3"/>
        <v/>
      </c>
      <c r="H22" s="73" t="str">
        <f>IF(M22=0,"",1+COUNTIF(会員コール!$A$1:$A$198,M22))</f>
        <v/>
      </c>
      <c r="I22" s="74"/>
      <c r="J22" s="74" t="str">
        <f t="shared" si="4"/>
        <v/>
      </c>
      <c r="K22" s="14"/>
      <c r="L22" s="15"/>
      <c r="M22">
        <f t="shared" si="5"/>
        <v>0</v>
      </c>
      <c r="N22"/>
      <c r="O22" s="1"/>
      <c r="P22" s="2"/>
      <c r="U22" s="16"/>
      <c r="W22"/>
      <c r="Z22" s="16"/>
      <c r="AA22" s="16"/>
      <c r="AB22" s="8"/>
    </row>
    <row r="23" spans="1:28" ht="14.25" customHeight="1">
      <c r="A23" s="13"/>
      <c r="B23" s="68" t="str">
        <f t="shared" si="0"/>
        <v/>
      </c>
      <c r="C23" s="69" t="str">
        <f t="shared" si="6"/>
        <v/>
      </c>
      <c r="D23" s="70" t="str">
        <f t="shared" si="1"/>
        <v/>
      </c>
      <c r="E23" s="70" t="str">
        <f t="shared" si="2"/>
        <v/>
      </c>
      <c r="F23" s="70" t="str">
        <f t="shared" si="2"/>
        <v/>
      </c>
      <c r="G23" s="70" t="str">
        <f t="shared" si="3"/>
        <v/>
      </c>
      <c r="H23" s="70" t="str">
        <f>IF(M23=0,"",1+COUNTIF(会員コール!$A$1:$A$198,M23))</f>
        <v/>
      </c>
      <c r="I23" s="71"/>
      <c r="J23" s="71" t="str">
        <f t="shared" si="4"/>
        <v/>
      </c>
      <c r="K23" s="14"/>
      <c r="L23" s="15"/>
      <c r="M23">
        <f t="shared" si="5"/>
        <v>0</v>
      </c>
      <c r="N23"/>
      <c r="O23" s="1"/>
      <c r="P23" s="2"/>
      <c r="U23" s="16"/>
      <c r="W23"/>
      <c r="Z23" s="16"/>
      <c r="AA23" s="16"/>
      <c r="AB23" s="8"/>
    </row>
    <row r="24" spans="1:28" ht="14.25" customHeight="1">
      <c r="A24" s="13">
        <v>20</v>
      </c>
      <c r="B24" s="68" t="str">
        <f t="shared" si="0"/>
        <v/>
      </c>
      <c r="C24" s="69" t="str">
        <f t="shared" si="6"/>
        <v/>
      </c>
      <c r="D24" s="70" t="str">
        <f t="shared" si="1"/>
        <v/>
      </c>
      <c r="E24" s="70" t="str">
        <f t="shared" si="2"/>
        <v/>
      </c>
      <c r="F24" s="70" t="str">
        <f t="shared" si="2"/>
        <v/>
      </c>
      <c r="G24" s="70" t="str">
        <f t="shared" si="3"/>
        <v/>
      </c>
      <c r="H24" s="70" t="str">
        <f>IF(M24=0,"",1+COUNTIF(会員コール!$A$1:$A$198,M24))</f>
        <v/>
      </c>
      <c r="I24" s="71"/>
      <c r="J24" s="71" t="str">
        <f t="shared" si="4"/>
        <v/>
      </c>
      <c r="K24" s="14"/>
      <c r="L24" s="15"/>
      <c r="M24">
        <f t="shared" si="5"/>
        <v>0</v>
      </c>
      <c r="N24"/>
      <c r="O24" s="1"/>
      <c r="P24" s="2"/>
      <c r="U24" s="16"/>
      <c r="W24"/>
      <c r="Z24" s="16"/>
      <c r="AA24" s="16"/>
      <c r="AB24" s="8"/>
    </row>
    <row r="25" spans="1:28" ht="14.25" customHeight="1">
      <c r="A25" s="13"/>
      <c r="B25" s="68" t="str">
        <f t="shared" si="0"/>
        <v/>
      </c>
      <c r="C25" s="69" t="str">
        <f t="shared" si="6"/>
        <v/>
      </c>
      <c r="D25" s="70" t="str">
        <f t="shared" si="1"/>
        <v/>
      </c>
      <c r="E25" s="70" t="str">
        <f t="shared" si="2"/>
        <v/>
      </c>
      <c r="F25" s="70" t="str">
        <f t="shared" si="2"/>
        <v/>
      </c>
      <c r="G25" s="70" t="str">
        <f t="shared" si="3"/>
        <v/>
      </c>
      <c r="H25" s="70" t="str">
        <f>IF(M25=0,"",1+COUNTIF(会員コール!$A$1:$A$198,M25))</f>
        <v/>
      </c>
      <c r="I25" s="71"/>
      <c r="J25" s="71" t="str">
        <f t="shared" si="4"/>
        <v/>
      </c>
      <c r="K25" s="14"/>
      <c r="L25" s="15"/>
      <c r="M25">
        <f t="shared" si="5"/>
        <v>0</v>
      </c>
      <c r="N25"/>
      <c r="O25" s="1"/>
      <c r="P25" s="2"/>
      <c r="U25" s="16"/>
      <c r="W25"/>
      <c r="Z25" s="16"/>
      <c r="AA25" s="16"/>
      <c r="AB25" s="8"/>
    </row>
    <row r="26" spans="1:28" ht="14.25" customHeight="1">
      <c r="A26" s="13"/>
      <c r="B26" s="68" t="str">
        <f t="shared" si="0"/>
        <v/>
      </c>
      <c r="C26" s="69" t="str">
        <f t="shared" si="6"/>
        <v/>
      </c>
      <c r="D26" s="70" t="str">
        <f t="shared" si="1"/>
        <v/>
      </c>
      <c r="E26" s="70" t="str">
        <f t="shared" si="2"/>
        <v/>
      </c>
      <c r="F26" s="70" t="str">
        <f t="shared" si="2"/>
        <v/>
      </c>
      <c r="G26" s="70" t="str">
        <f t="shared" si="3"/>
        <v/>
      </c>
      <c r="H26" s="70" t="str">
        <f>IF(M26=0,"",1+COUNTIF(会員コール!$A$1:$A$198,M26))</f>
        <v/>
      </c>
      <c r="I26" s="71"/>
      <c r="J26" s="71" t="str">
        <f t="shared" si="4"/>
        <v/>
      </c>
      <c r="K26" s="14"/>
      <c r="L26" s="15"/>
      <c r="M26">
        <f t="shared" si="5"/>
        <v>0</v>
      </c>
      <c r="N26"/>
      <c r="O26" s="1"/>
      <c r="P26" s="2"/>
      <c r="U26" s="16"/>
      <c r="W26"/>
      <c r="Z26" s="16"/>
      <c r="AA26" s="16"/>
      <c r="AB26" s="8"/>
    </row>
    <row r="27" spans="1:28" ht="14.25" customHeight="1">
      <c r="A27" s="13"/>
      <c r="B27" s="68" t="str">
        <f t="shared" si="0"/>
        <v/>
      </c>
      <c r="C27" s="69" t="str">
        <f t="shared" si="6"/>
        <v/>
      </c>
      <c r="D27" s="70" t="str">
        <f t="shared" si="1"/>
        <v/>
      </c>
      <c r="E27" s="70" t="str">
        <f t="shared" si="2"/>
        <v/>
      </c>
      <c r="F27" s="70" t="str">
        <f t="shared" si="2"/>
        <v/>
      </c>
      <c r="G27" s="70" t="str">
        <f t="shared" si="3"/>
        <v/>
      </c>
      <c r="H27" s="70" t="str">
        <f>IF(M27=0,"",1+COUNTIF(会員コール!$A$1:$A$198,M27))</f>
        <v/>
      </c>
      <c r="I27" s="71"/>
      <c r="J27" s="71" t="str">
        <f t="shared" si="4"/>
        <v/>
      </c>
      <c r="K27" s="14"/>
      <c r="L27" s="15"/>
      <c r="M27">
        <f t="shared" si="5"/>
        <v>0</v>
      </c>
      <c r="N27"/>
      <c r="O27" s="1"/>
      <c r="P27" s="2"/>
      <c r="U27" s="16"/>
      <c r="W27"/>
      <c r="Z27" s="16"/>
      <c r="AA27" s="16"/>
      <c r="AB27" s="8"/>
    </row>
    <row r="28" spans="1:28" ht="14.25" customHeight="1">
      <c r="A28" s="13"/>
      <c r="B28" s="68" t="str">
        <f t="shared" si="0"/>
        <v/>
      </c>
      <c r="C28" s="69" t="str">
        <f t="shared" si="6"/>
        <v/>
      </c>
      <c r="D28" s="70" t="str">
        <f t="shared" si="1"/>
        <v/>
      </c>
      <c r="E28" s="70" t="str">
        <f t="shared" si="2"/>
        <v/>
      </c>
      <c r="F28" s="70" t="str">
        <f t="shared" si="2"/>
        <v/>
      </c>
      <c r="G28" s="70" t="str">
        <f t="shared" si="3"/>
        <v/>
      </c>
      <c r="H28" s="70" t="str">
        <f>IF(M28=0,"",1+COUNTIF(会員コール!$A$1:$A$198,M28))</f>
        <v/>
      </c>
      <c r="I28" s="71"/>
      <c r="J28" s="71" t="str">
        <f t="shared" si="4"/>
        <v/>
      </c>
      <c r="K28" s="14"/>
      <c r="L28" s="15"/>
      <c r="M28">
        <f t="shared" si="5"/>
        <v>0</v>
      </c>
      <c r="N28"/>
      <c r="O28" s="1"/>
      <c r="P28" s="2"/>
      <c r="U28" s="16"/>
      <c r="W28"/>
      <c r="Z28" s="16"/>
      <c r="AA28" s="16"/>
      <c r="AB28" s="8"/>
    </row>
    <row r="29" spans="1:28" ht="14.25" customHeight="1">
      <c r="A29" s="13">
        <v>25</v>
      </c>
      <c r="B29" s="68" t="str">
        <f t="shared" si="0"/>
        <v/>
      </c>
      <c r="C29" s="69" t="str">
        <f t="shared" si="6"/>
        <v/>
      </c>
      <c r="D29" s="70" t="str">
        <f t="shared" si="1"/>
        <v/>
      </c>
      <c r="E29" s="70" t="str">
        <f t="shared" si="2"/>
        <v/>
      </c>
      <c r="F29" s="70" t="str">
        <f t="shared" si="2"/>
        <v/>
      </c>
      <c r="G29" s="70" t="str">
        <f t="shared" si="3"/>
        <v/>
      </c>
      <c r="H29" s="70" t="str">
        <f>IF(M29=0,"",1+COUNTIF(会員コール!$A$1:$A$198,M29))</f>
        <v/>
      </c>
      <c r="I29" s="71"/>
      <c r="J29" s="71" t="str">
        <f t="shared" si="4"/>
        <v/>
      </c>
      <c r="K29" s="14"/>
      <c r="L29" s="15"/>
      <c r="M29">
        <f t="shared" si="5"/>
        <v>0</v>
      </c>
      <c r="N29"/>
      <c r="O29" s="1"/>
      <c r="P29" s="2"/>
      <c r="U29" s="16"/>
      <c r="W29"/>
      <c r="Z29" s="16"/>
      <c r="AA29" s="16"/>
      <c r="AB29" s="8"/>
    </row>
    <row r="30" spans="1:28" ht="14.25" customHeight="1">
      <c r="A30" s="13"/>
      <c r="B30" s="72" t="str">
        <f t="shared" si="0"/>
        <v/>
      </c>
      <c r="C30" s="69" t="str">
        <f t="shared" si="6"/>
        <v/>
      </c>
      <c r="D30" s="73" t="str">
        <f t="shared" si="1"/>
        <v/>
      </c>
      <c r="E30" s="73" t="str">
        <f t="shared" si="2"/>
        <v/>
      </c>
      <c r="F30" s="73" t="str">
        <f t="shared" si="2"/>
        <v/>
      </c>
      <c r="G30" s="73" t="str">
        <f t="shared" si="3"/>
        <v/>
      </c>
      <c r="H30" s="73" t="str">
        <f>IF(M30=0,"",1+COUNTIF(会員コール!$A$1:$A$198,M30))</f>
        <v/>
      </c>
      <c r="I30" s="74"/>
      <c r="J30" s="74" t="str">
        <f t="shared" si="4"/>
        <v/>
      </c>
      <c r="K30" s="14"/>
      <c r="L30" s="15"/>
      <c r="M30">
        <f t="shared" si="5"/>
        <v>0</v>
      </c>
      <c r="N30"/>
      <c r="O30" s="1"/>
      <c r="P30" s="2"/>
      <c r="U30" s="16"/>
      <c r="W30"/>
      <c r="Z30" s="16"/>
      <c r="AA30" s="16"/>
      <c r="AB30" s="8"/>
    </row>
    <row r="31" spans="1:28" ht="14.25" customHeight="1">
      <c r="A31" s="13"/>
      <c r="B31" s="68" t="str">
        <f t="shared" si="0"/>
        <v/>
      </c>
      <c r="C31" s="69" t="str">
        <f t="shared" si="6"/>
        <v/>
      </c>
      <c r="D31" s="70" t="str">
        <f t="shared" si="1"/>
        <v/>
      </c>
      <c r="E31" s="70" t="str">
        <f t="shared" si="2"/>
        <v/>
      </c>
      <c r="F31" s="70" t="str">
        <f t="shared" si="2"/>
        <v/>
      </c>
      <c r="G31" s="70" t="str">
        <f t="shared" si="3"/>
        <v/>
      </c>
      <c r="H31" s="70" t="str">
        <f>IF(M31=0,"",1+COUNTIF(会員コール!$A$1:$A$198,M31))</f>
        <v/>
      </c>
      <c r="I31" s="71"/>
      <c r="J31" s="71" t="str">
        <f t="shared" si="4"/>
        <v/>
      </c>
      <c r="K31" s="14"/>
      <c r="L31" s="15"/>
      <c r="M31">
        <f t="shared" si="5"/>
        <v>0</v>
      </c>
      <c r="N31"/>
      <c r="O31" s="1"/>
      <c r="P31" s="2"/>
      <c r="U31" s="16"/>
      <c r="W31"/>
      <c r="Z31" s="16"/>
      <c r="AA31" s="16"/>
      <c r="AB31" s="8"/>
    </row>
    <row r="32" spans="1:28" ht="14.25" customHeight="1">
      <c r="A32" s="13"/>
      <c r="B32" s="72" t="str">
        <f t="shared" si="0"/>
        <v/>
      </c>
      <c r="C32" s="69" t="str">
        <f t="shared" si="6"/>
        <v/>
      </c>
      <c r="D32" s="73" t="str">
        <f t="shared" si="1"/>
        <v/>
      </c>
      <c r="E32" s="73" t="str">
        <f t="shared" si="2"/>
        <v/>
      </c>
      <c r="F32" s="73" t="str">
        <f t="shared" si="2"/>
        <v/>
      </c>
      <c r="G32" s="73" t="str">
        <f t="shared" si="3"/>
        <v/>
      </c>
      <c r="H32" s="73" t="str">
        <f>IF(M32=0,"",1+COUNTIF(会員コール!$A$1:$A$198,M32))</f>
        <v/>
      </c>
      <c r="I32" s="74"/>
      <c r="J32" s="74" t="str">
        <f t="shared" si="4"/>
        <v/>
      </c>
      <c r="K32" s="14"/>
      <c r="L32" s="15"/>
      <c r="M32">
        <f t="shared" si="5"/>
        <v>0</v>
      </c>
      <c r="N32"/>
      <c r="O32" s="1"/>
      <c r="P32" s="2"/>
      <c r="U32" s="16"/>
      <c r="W32"/>
      <c r="Z32" s="16"/>
      <c r="AA32" s="16"/>
      <c r="AB32" s="8"/>
    </row>
    <row r="33" spans="1:28" ht="14.25" customHeight="1">
      <c r="A33" s="13"/>
      <c r="B33" s="68" t="str">
        <f t="shared" si="0"/>
        <v/>
      </c>
      <c r="C33" s="69" t="str">
        <f t="shared" si="6"/>
        <v/>
      </c>
      <c r="D33" s="70" t="str">
        <f t="shared" si="1"/>
        <v/>
      </c>
      <c r="E33" s="70" t="str">
        <f t="shared" si="2"/>
        <v/>
      </c>
      <c r="F33" s="70" t="str">
        <f t="shared" si="2"/>
        <v/>
      </c>
      <c r="G33" s="70" t="str">
        <f t="shared" si="3"/>
        <v/>
      </c>
      <c r="H33" s="70" t="str">
        <f>IF(M33=0,"",1+COUNTIF(会員コール!$A$1:$A$198,M33))</f>
        <v/>
      </c>
      <c r="I33" s="71"/>
      <c r="J33" s="71" t="str">
        <f t="shared" si="4"/>
        <v/>
      </c>
      <c r="K33" s="14"/>
      <c r="L33" s="15"/>
      <c r="M33">
        <f t="shared" si="5"/>
        <v>0</v>
      </c>
      <c r="N33"/>
      <c r="O33" s="1"/>
      <c r="P33" s="2"/>
      <c r="U33" s="16"/>
      <c r="W33"/>
      <c r="Z33" s="16"/>
      <c r="AA33" s="16"/>
      <c r="AB33" s="8"/>
    </row>
    <row r="34" spans="1:28" ht="14.25" customHeight="1">
      <c r="A34" s="13">
        <v>30</v>
      </c>
      <c r="B34" s="72" t="str">
        <f t="shared" si="0"/>
        <v/>
      </c>
      <c r="C34" s="69" t="str">
        <f t="shared" si="6"/>
        <v/>
      </c>
      <c r="D34" s="73" t="str">
        <f t="shared" si="1"/>
        <v/>
      </c>
      <c r="E34" s="73" t="str">
        <f t="shared" si="2"/>
        <v/>
      </c>
      <c r="F34" s="73" t="str">
        <f t="shared" si="2"/>
        <v/>
      </c>
      <c r="G34" s="73" t="str">
        <f t="shared" si="3"/>
        <v/>
      </c>
      <c r="H34" s="73" t="str">
        <f>IF(M34=0,"",1+COUNTIF(会員コール!$A$1:$A$198,M34))</f>
        <v/>
      </c>
      <c r="I34" s="74"/>
      <c r="J34" s="74" t="str">
        <f t="shared" si="4"/>
        <v/>
      </c>
      <c r="K34" s="14"/>
      <c r="L34" s="15"/>
      <c r="M34">
        <f t="shared" si="5"/>
        <v>0</v>
      </c>
      <c r="N34"/>
      <c r="O34" s="1"/>
      <c r="P34" s="2"/>
      <c r="U34" s="16"/>
      <c r="W34"/>
      <c r="Z34" s="16"/>
      <c r="AA34" s="16"/>
      <c r="AB34" s="8"/>
    </row>
    <row r="35" spans="1:28" ht="14.25" customHeight="1">
      <c r="A35" s="13"/>
      <c r="B35" s="68" t="str">
        <f t="shared" si="0"/>
        <v/>
      </c>
      <c r="C35" s="69" t="str">
        <f t="shared" si="6"/>
        <v/>
      </c>
      <c r="D35" s="70" t="str">
        <f t="shared" si="1"/>
        <v/>
      </c>
      <c r="E35" s="70" t="str">
        <f t="shared" si="2"/>
        <v/>
      </c>
      <c r="F35" s="70" t="str">
        <f t="shared" si="2"/>
        <v/>
      </c>
      <c r="G35" s="70" t="str">
        <f t="shared" si="3"/>
        <v/>
      </c>
      <c r="H35" s="70" t="str">
        <f>IF(M35=0,"",1+COUNTIF(会員コール!$A$1:$A$198,M35))</f>
        <v/>
      </c>
      <c r="I35" s="71"/>
      <c r="J35" s="71" t="str">
        <f t="shared" si="4"/>
        <v/>
      </c>
      <c r="K35" s="14"/>
      <c r="L35" s="15"/>
      <c r="M35">
        <f t="shared" si="5"/>
        <v>0</v>
      </c>
      <c r="N35"/>
      <c r="O35" s="1"/>
      <c r="P35" s="2"/>
      <c r="U35" s="16"/>
      <c r="W35"/>
      <c r="Z35" s="16"/>
      <c r="AA35" s="16"/>
      <c r="AB35" s="8"/>
    </row>
    <row r="36" spans="1:28" ht="14.25" customHeight="1">
      <c r="A36" s="13"/>
      <c r="B36" s="72" t="str">
        <f t="shared" si="0"/>
        <v/>
      </c>
      <c r="C36" s="69" t="str">
        <f t="shared" si="6"/>
        <v/>
      </c>
      <c r="D36" s="73" t="str">
        <f t="shared" si="1"/>
        <v/>
      </c>
      <c r="E36" s="73" t="str">
        <f t="shared" si="2"/>
        <v/>
      </c>
      <c r="F36" s="73" t="str">
        <f t="shared" si="2"/>
        <v/>
      </c>
      <c r="G36" s="73" t="str">
        <f t="shared" si="3"/>
        <v/>
      </c>
      <c r="H36" s="73" t="str">
        <f>IF(M36=0,"",1+COUNTIF(会員コール!$A$1:$A$198,M36))</f>
        <v/>
      </c>
      <c r="I36" s="74"/>
      <c r="J36" s="74" t="str">
        <f t="shared" si="4"/>
        <v/>
      </c>
      <c r="K36" s="14"/>
      <c r="L36" s="15"/>
      <c r="M36">
        <f t="shared" si="5"/>
        <v>0</v>
      </c>
      <c r="N36"/>
      <c r="O36" s="1"/>
      <c r="P36" s="2"/>
      <c r="U36" s="16"/>
      <c r="W36"/>
      <c r="Z36" s="16"/>
      <c r="AA36" s="16"/>
      <c r="AB36" s="8"/>
    </row>
    <row r="37" spans="1:28" ht="14.25" customHeight="1">
      <c r="A37" s="13"/>
      <c r="B37" s="68" t="str">
        <f t="shared" si="0"/>
        <v/>
      </c>
      <c r="C37" s="69" t="str">
        <f t="shared" si="6"/>
        <v/>
      </c>
      <c r="D37" s="70" t="str">
        <f t="shared" si="1"/>
        <v/>
      </c>
      <c r="E37" s="70" t="str">
        <f t="shared" ref="E37:F54" si="7">IF(Q37="","",Q37)</f>
        <v/>
      </c>
      <c r="F37" s="70" t="str">
        <f t="shared" si="7"/>
        <v/>
      </c>
      <c r="G37" s="70" t="str">
        <f t="shared" si="3"/>
        <v/>
      </c>
      <c r="H37" s="70" t="str">
        <f>IF(M37=0,"",1+COUNTIF(会員コール!$A$1:$A$198,M37))</f>
        <v/>
      </c>
      <c r="I37" s="71"/>
      <c r="J37" s="71" t="str">
        <f t="shared" si="4"/>
        <v/>
      </c>
      <c r="K37" s="14"/>
      <c r="L37" s="15"/>
      <c r="M37">
        <f t="shared" si="5"/>
        <v>0</v>
      </c>
      <c r="N37"/>
      <c r="O37" s="1"/>
      <c r="P37" s="2"/>
      <c r="U37" s="16"/>
      <c r="W37"/>
      <c r="Z37" s="16"/>
      <c r="AA37" s="16"/>
      <c r="AB37" s="8"/>
    </row>
    <row r="38" spans="1:28" ht="14.25" customHeight="1">
      <c r="A38" s="13"/>
      <c r="B38" s="72" t="str">
        <f t="shared" si="0"/>
        <v/>
      </c>
      <c r="C38" s="69" t="str">
        <f t="shared" si="6"/>
        <v/>
      </c>
      <c r="D38" s="73" t="str">
        <f t="shared" si="1"/>
        <v/>
      </c>
      <c r="E38" s="73" t="str">
        <f t="shared" si="7"/>
        <v/>
      </c>
      <c r="F38" s="73" t="str">
        <f t="shared" si="7"/>
        <v/>
      </c>
      <c r="G38" s="73" t="str">
        <f t="shared" si="3"/>
        <v/>
      </c>
      <c r="H38" s="73" t="str">
        <f>IF(M38=0,"",1+COUNTIF(会員コール!$A$1:$A$198,M38))</f>
        <v/>
      </c>
      <c r="I38" s="74"/>
      <c r="J38" s="74" t="str">
        <f t="shared" si="4"/>
        <v/>
      </c>
      <c r="K38" s="14"/>
      <c r="L38" s="15"/>
      <c r="M38">
        <f t="shared" si="5"/>
        <v>0</v>
      </c>
      <c r="N38"/>
      <c r="O38" s="1"/>
      <c r="P38" s="2"/>
      <c r="U38" s="16"/>
      <c r="W38"/>
      <c r="Z38" s="16"/>
      <c r="AA38" s="16"/>
      <c r="AB38" s="8"/>
    </row>
    <row r="39" spans="1:28" ht="14.25" customHeight="1">
      <c r="A39" s="13">
        <v>35</v>
      </c>
      <c r="B39" s="68" t="str">
        <f t="shared" si="0"/>
        <v/>
      </c>
      <c r="C39" s="69" t="str">
        <f t="shared" si="6"/>
        <v/>
      </c>
      <c r="D39" s="70" t="str">
        <f t="shared" si="1"/>
        <v/>
      </c>
      <c r="E39" s="70" t="str">
        <f t="shared" si="7"/>
        <v/>
      </c>
      <c r="F39" s="70" t="str">
        <f t="shared" si="7"/>
        <v/>
      </c>
      <c r="G39" s="70" t="str">
        <f t="shared" si="3"/>
        <v/>
      </c>
      <c r="H39" s="70" t="str">
        <f>IF(M39=0,"",1+COUNTIF(会員コール!$A$1:$A$198,M39))</f>
        <v/>
      </c>
      <c r="I39" s="71"/>
      <c r="J39" s="71" t="str">
        <f t="shared" si="4"/>
        <v/>
      </c>
      <c r="K39" s="14"/>
      <c r="L39" s="15"/>
      <c r="M39">
        <f t="shared" si="5"/>
        <v>0</v>
      </c>
      <c r="N39"/>
      <c r="O39" s="1"/>
      <c r="P39" s="2"/>
      <c r="U39" s="16"/>
      <c r="W39"/>
      <c r="Z39" s="16"/>
      <c r="AA39" s="16"/>
      <c r="AB39" s="8"/>
    </row>
    <row r="40" spans="1:28" ht="14.25" customHeight="1">
      <c r="A40" s="13"/>
      <c r="B40" s="72" t="str">
        <f t="shared" si="0"/>
        <v/>
      </c>
      <c r="C40" s="69" t="str">
        <f t="shared" si="6"/>
        <v/>
      </c>
      <c r="D40" s="73" t="str">
        <f t="shared" si="1"/>
        <v/>
      </c>
      <c r="E40" s="73" t="str">
        <f t="shared" si="7"/>
        <v/>
      </c>
      <c r="F40" s="73" t="str">
        <f t="shared" si="7"/>
        <v/>
      </c>
      <c r="G40" s="73" t="str">
        <f t="shared" si="3"/>
        <v/>
      </c>
      <c r="H40" s="73" t="str">
        <f>IF(M40=0,"",1+COUNTIF(会員コール!$A$1:$A$198,M40))</f>
        <v/>
      </c>
      <c r="I40" s="74"/>
      <c r="J40" s="74" t="str">
        <f t="shared" si="4"/>
        <v/>
      </c>
      <c r="K40" s="14"/>
      <c r="L40" s="15"/>
      <c r="M40">
        <f t="shared" si="5"/>
        <v>0</v>
      </c>
      <c r="N40"/>
      <c r="O40" s="1"/>
      <c r="P40" s="2"/>
      <c r="U40" s="16"/>
      <c r="W40"/>
      <c r="Z40" s="16"/>
      <c r="AA40" s="16"/>
      <c r="AB40" s="8"/>
    </row>
    <row r="41" spans="1:28" ht="14.25" customHeight="1">
      <c r="A41" s="13"/>
      <c r="B41" s="68" t="str">
        <f t="shared" si="0"/>
        <v/>
      </c>
      <c r="C41" s="69" t="str">
        <f t="shared" si="6"/>
        <v/>
      </c>
      <c r="D41" s="70" t="str">
        <f t="shared" si="1"/>
        <v/>
      </c>
      <c r="E41" s="70" t="str">
        <f t="shared" si="7"/>
        <v/>
      </c>
      <c r="F41" s="70" t="str">
        <f t="shared" si="7"/>
        <v/>
      </c>
      <c r="G41" s="70" t="str">
        <f t="shared" si="3"/>
        <v/>
      </c>
      <c r="H41" s="70" t="str">
        <f>IF(M41=0,"",1+COUNTIF(会員コール!$A$1:$A$198,M41))</f>
        <v/>
      </c>
      <c r="I41" s="71"/>
      <c r="J41" s="71" t="str">
        <f t="shared" si="4"/>
        <v/>
      </c>
      <c r="K41" s="14"/>
      <c r="L41" s="15"/>
      <c r="M41">
        <f t="shared" si="5"/>
        <v>0</v>
      </c>
      <c r="N41"/>
      <c r="O41" s="1"/>
      <c r="P41" s="2"/>
      <c r="U41" s="16"/>
      <c r="W41"/>
      <c r="Z41" s="16"/>
      <c r="AA41" s="16"/>
      <c r="AB41" s="8"/>
    </row>
    <row r="42" spans="1:28" ht="14.25" customHeight="1">
      <c r="A42" s="13"/>
      <c r="B42" s="72" t="str">
        <f t="shared" si="0"/>
        <v/>
      </c>
      <c r="C42" s="69" t="str">
        <f t="shared" si="6"/>
        <v/>
      </c>
      <c r="D42" s="73" t="str">
        <f t="shared" si="1"/>
        <v/>
      </c>
      <c r="E42" s="73" t="str">
        <f t="shared" si="7"/>
        <v/>
      </c>
      <c r="F42" s="73" t="str">
        <f t="shared" si="7"/>
        <v/>
      </c>
      <c r="G42" s="73" t="str">
        <f t="shared" si="3"/>
        <v/>
      </c>
      <c r="H42" s="73" t="str">
        <f>IF(M42=0,"",1+COUNTIF(会員コール!$A$1:$A$198,M42))</f>
        <v/>
      </c>
      <c r="I42" s="74"/>
      <c r="J42" s="74" t="str">
        <f t="shared" si="4"/>
        <v/>
      </c>
      <c r="K42" s="14"/>
      <c r="L42" s="15"/>
      <c r="M42">
        <f t="shared" si="5"/>
        <v>0</v>
      </c>
      <c r="N42"/>
      <c r="O42" s="1"/>
      <c r="P42" s="2"/>
      <c r="U42" s="16"/>
      <c r="W42"/>
      <c r="Z42" s="16"/>
      <c r="AA42" s="16"/>
      <c r="AB42" s="8"/>
    </row>
    <row r="43" spans="1:28" ht="14.25" customHeight="1">
      <c r="A43" s="13"/>
      <c r="B43" s="68" t="str">
        <f t="shared" si="0"/>
        <v/>
      </c>
      <c r="C43" s="69" t="str">
        <f t="shared" si="6"/>
        <v/>
      </c>
      <c r="D43" s="70" t="str">
        <f t="shared" si="1"/>
        <v/>
      </c>
      <c r="E43" s="70" t="str">
        <f t="shared" si="7"/>
        <v/>
      </c>
      <c r="F43" s="70" t="str">
        <f t="shared" si="7"/>
        <v/>
      </c>
      <c r="G43" s="70" t="str">
        <f t="shared" si="3"/>
        <v/>
      </c>
      <c r="H43" s="70" t="str">
        <f>IF(M43=0,"",1+COUNTIF(会員コール!$A$1:$A$198,M43))</f>
        <v/>
      </c>
      <c r="I43" s="71"/>
      <c r="J43" s="71" t="str">
        <f t="shared" si="4"/>
        <v/>
      </c>
      <c r="K43" s="14"/>
      <c r="L43" s="15"/>
      <c r="M43">
        <f t="shared" si="5"/>
        <v>0</v>
      </c>
      <c r="N43"/>
      <c r="O43" s="1"/>
      <c r="P43" s="2"/>
      <c r="U43" s="16"/>
      <c r="W43"/>
      <c r="Z43" s="16"/>
      <c r="AA43" s="16"/>
      <c r="AB43" s="8"/>
    </row>
    <row r="44" spans="1:28" ht="14.25" customHeight="1">
      <c r="A44" s="13">
        <v>40</v>
      </c>
      <c r="B44" s="72" t="str">
        <f t="shared" si="0"/>
        <v/>
      </c>
      <c r="C44" s="69" t="str">
        <f t="shared" si="6"/>
        <v/>
      </c>
      <c r="D44" s="73" t="str">
        <f t="shared" si="1"/>
        <v/>
      </c>
      <c r="E44" s="73" t="str">
        <f t="shared" si="7"/>
        <v/>
      </c>
      <c r="F44" s="73" t="str">
        <f t="shared" si="7"/>
        <v/>
      </c>
      <c r="G44" s="73" t="str">
        <f t="shared" si="3"/>
        <v/>
      </c>
      <c r="H44" s="73" t="str">
        <f>IF(M44=0,"",1+COUNTIF(会員コール!$A$1:$A$198,M44))</f>
        <v/>
      </c>
      <c r="I44" s="74"/>
      <c r="J44" s="74" t="str">
        <f t="shared" si="4"/>
        <v/>
      </c>
      <c r="K44" s="14"/>
      <c r="L44" s="15"/>
      <c r="M44">
        <f t="shared" si="5"/>
        <v>0</v>
      </c>
      <c r="N44"/>
      <c r="O44" s="1"/>
      <c r="P44" s="2"/>
      <c r="U44" s="16"/>
      <c r="W44"/>
      <c r="Z44" s="16"/>
      <c r="AA44" s="16"/>
      <c r="AB44" s="8"/>
    </row>
    <row r="45" spans="1:28" ht="14.25" customHeight="1">
      <c r="A45" s="13"/>
      <c r="B45" s="68" t="str">
        <f t="shared" si="0"/>
        <v/>
      </c>
      <c r="C45" s="69" t="str">
        <f t="shared" si="6"/>
        <v/>
      </c>
      <c r="D45" s="70" t="str">
        <f t="shared" si="1"/>
        <v/>
      </c>
      <c r="E45" s="70" t="str">
        <f t="shared" si="7"/>
        <v/>
      </c>
      <c r="F45" s="70" t="str">
        <f t="shared" si="7"/>
        <v/>
      </c>
      <c r="G45" s="70" t="str">
        <f t="shared" si="3"/>
        <v/>
      </c>
      <c r="H45" s="70" t="str">
        <f>IF(M45=0,"",1+COUNTIF(会員コール!$A$1:$A$198,M45))</f>
        <v/>
      </c>
      <c r="I45" s="71"/>
      <c r="J45" s="71" t="str">
        <f t="shared" si="4"/>
        <v/>
      </c>
      <c r="K45" s="14"/>
      <c r="L45" s="15"/>
      <c r="M45">
        <f t="shared" si="5"/>
        <v>0</v>
      </c>
      <c r="N45"/>
      <c r="O45" s="1"/>
      <c r="P45" s="2"/>
      <c r="U45" s="16"/>
      <c r="W45"/>
      <c r="Z45" s="16"/>
      <c r="AA45" s="16"/>
      <c r="AB45" s="8"/>
    </row>
    <row r="46" spans="1:28" ht="14.25" customHeight="1">
      <c r="A46" s="13"/>
      <c r="B46" s="68" t="str">
        <f t="shared" si="0"/>
        <v/>
      </c>
      <c r="C46" s="69" t="str">
        <f t="shared" si="6"/>
        <v/>
      </c>
      <c r="D46" s="70" t="str">
        <f t="shared" si="1"/>
        <v/>
      </c>
      <c r="E46" s="70" t="str">
        <f t="shared" si="7"/>
        <v/>
      </c>
      <c r="F46" s="70" t="str">
        <f t="shared" si="7"/>
        <v/>
      </c>
      <c r="G46" s="70" t="str">
        <f t="shared" si="3"/>
        <v/>
      </c>
      <c r="H46" s="70" t="str">
        <f>IF(M46=0,"",1+COUNTIF(会員コール!$A$1:$A$198,M46))</f>
        <v/>
      </c>
      <c r="I46" s="71"/>
      <c r="J46" s="71" t="str">
        <f t="shared" si="4"/>
        <v/>
      </c>
      <c r="K46" s="14"/>
      <c r="L46" s="15"/>
      <c r="M46">
        <f t="shared" si="5"/>
        <v>0</v>
      </c>
      <c r="N46"/>
      <c r="O46" s="1"/>
      <c r="P46" s="2"/>
      <c r="U46" s="16"/>
      <c r="W46"/>
      <c r="Z46" s="16"/>
      <c r="AA46" s="16"/>
      <c r="AB46" s="8"/>
    </row>
    <row r="47" spans="1:28" ht="14.25" customHeight="1">
      <c r="A47" s="13"/>
      <c r="B47" s="72" t="str">
        <f t="shared" si="0"/>
        <v/>
      </c>
      <c r="C47" s="69" t="str">
        <f t="shared" si="6"/>
        <v/>
      </c>
      <c r="D47" s="73" t="str">
        <f t="shared" si="1"/>
        <v/>
      </c>
      <c r="E47" s="73" t="str">
        <f t="shared" si="7"/>
        <v/>
      </c>
      <c r="F47" s="73" t="str">
        <f t="shared" si="7"/>
        <v/>
      </c>
      <c r="G47" s="73" t="str">
        <f t="shared" si="3"/>
        <v/>
      </c>
      <c r="H47" s="73" t="str">
        <f>IF(M47=0,"",1+COUNTIF(会員コール!$A$1:$A$198,M47))</f>
        <v/>
      </c>
      <c r="I47" s="74"/>
      <c r="J47" s="74" t="str">
        <f t="shared" si="4"/>
        <v/>
      </c>
      <c r="K47" s="14"/>
      <c r="L47" s="15"/>
      <c r="M47">
        <f t="shared" si="5"/>
        <v>0</v>
      </c>
      <c r="N47"/>
      <c r="O47" s="1"/>
      <c r="P47" s="2"/>
      <c r="U47" s="16"/>
      <c r="W47"/>
      <c r="Z47" s="16"/>
      <c r="AA47" s="16"/>
      <c r="AB47" s="8"/>
    </row>
    <row r="48" spans="1:28" ht="14.25" customHeight="1">
      <c r="A48" s="13"/>
      <c r="B48" s="68" t="str">
        <f t="shared" si="0"/>
        <v/>
      </c>
      <c r="C48" s="69" t="str">
        <f t="shared" si="6"/>
        <v/>
      </c>
      <c r="D48" s="70" t="str">
        <f t="shared" si="1"/>
        <v/>
      </c>
      <c r="E48" s="70" t="str">
        <f t="shared" si="7"/>
        <v/>
      </c>
      <c r="F48" s="70" t="str">
        <f t="shared" si="7"/>
        <v/>
      </c>
      <c r="G48" s="70" t="str">
        <f t="shared" si="3"/>
        <v/>
      </c>
      <c r="H48" s="70" t="str">
        <f>IF(M48=0,"",1+COUNTIF(会員コール!$A$1:$A$198,M48))</f>
        <v/>
      </c>
      <c r="I48" s="71"/>
      <c r="J48" s="71" t="str">
        <f t="shared" si="4"/>
        <v/>
      </c>
      <c r="K48" s="14"/>
      <c r="L48" s="15"/>
      <c r="M48">
        <f t="shared" si="5"/>
        <v>0</v>
      </c>
      <c r="N48"/>
      <c r="O48" s="1"/>
      <c r="P48" s="2"/>
      <c r="U48" s="16"/>
      <c r="W48"/>
      <c r="Z48" s="16"/>
      <c r="AA48" s="16"/>
      <c r="AB48" s="8"/>
    </row>
    <row r="49" spans="1:28" ht="14.25" customHeight="1">
      <c r="A49" s="13">
        <v>45</v>
      </c>
      <c r="B49" s="72" t="str">
        <f t="shared" si="0"/>
        <v/>
      </c>
      <c r="C49" s="69" t="str">
        <f t="shared" si="6"/>
        <v/>
      </c>
      <c r="D49" s="73" t="str">
        <f t="shared" si="1"/>
        <v/>
      </c>
      <c r="E49" s="73" t="str">
        <f t="shared" si="7"/>
        <v/>
      </c>
      <c r="F49" s="73" t="str">
        <f t="shared" si="7"/>
        <v/>
      </c>
      <c r="G49" s="73" t="str">
        <f t="shared" si="3"/>
        <v/>
      </c>
      <c r="H49" s="73" t="str">
        <f>IF(M49=0,"",1+COUNTIF(会員コール!$A$1:$A$198,M49))</f>
        <v/>
      </c>
      <c r="I49" s="74"/>
      <c r="J49" s="74" t="str">
        <f t="shared" si="4"/>
        <v/>
      </c>
      <c r="K49" s="14"/>
      <c r="L49" s="15"/>
      <c r="M49">
        <f t="shared" si="5"/>
        <v>0</v>
      </c>
      <c r="N49"/>
      <c r="O49" s="1"/>
      <c r="P49" s="2"/>
      <c r="U49" s="16"/>
      <c r="W49"/>
      <c r="Z49" s="16"/>
      <c r="AA49" s="16"/>
      <c r="AB49" s="8"/>
    </row>
    <row r="50" spans="1:28" ht="14.25" customHeight="1">
      <c r="A50" s="13"/>
      <c r="B50" s="68" t="str">
        <f t="shared" si="0"/>
        <v/>
      </c>
      <c r="C50" s="69" t="str">
        <f t="shared" si="6"/>
        <v/>
      </c>
      <c r="D50" s="70" t="str">
        <f t="shared" si="1"/>
        <v/>
      </c>
      <c r="E50" s="70" t="str">
        <f t="shared" si="7"/>
        <v/>
      </c>
      <c r="F50" s="70" t="str">
        <f t="shared" si="7"/>
        <v/>
      </c>
      <c r="G50" s="70" t="str">
        <f t="shared" si="3"/>
        <v/>
      </c>
      <c r="H50" s="70" t="str">
        <f>IF(M50=0,"",1+COUNTIF(会員コール!$A$1:$A$198,M50))</f>
        <v/>
      </c>
      <c r="I50" s="71"/>
      <c r="J50" s="71" t="str">
        <f t="shared" si="4"/>
        <v/>
      </c>
      <c r="K50" s="14"/>
      <c r="L50" s="15"/>
      <c r="M50">
        <f t="shared" si="5"/>
        <v>0</v>
      </c>
      <c r="N50"/>
      <c r="O50" s="1"/>
      <c r="P50" s="2"/>
      <c r="U50" s="16"/>
      <c r="W50"/>
      <c r="Z50" s="16"/>
      <c r="AA50" s="16"/>
      <c r="AB50" s="8"/>
    </row>
    <row r="51" spans="1:28" ht="14.25" customHeight="1">
      <c r="A51" s="13"/>
      <c r="B51" s="72" t="str">
        <f t="shared" si="0"/>
        <v/>
      </c>
      <c r="C51" s="69" t="str">
        <f t="shared" si="6"/>
        <v/>
      </c>
      <c r="D51" s="73" t="str">
        <f t="shared" si="1"/>
        <v/>
      </c>
      <c r="E51" s="73" t="str">
        <f t="shared" si="7"/>
        <v/>
      </c>
      <c r="F51" s="73" t="str">
        <f t="shared" si="7"/>
        <v/>
      </c>
      <c r="G51" s="73" t="str">
        <f t="shared" si="3"/>
        <v/>
      </c>
      <c r="H51" s="73" t="str">
        <f>IF(M51=0,"",1+COUNTIF(会員コール!$A$1:$A$198,M51))</f>
        <v/>
      </c>
      <c r="I51" s="74"/>
      <c r="J51" s="74" t="str">
        <f t="shared" si="4"/>
        <v/>
      </c>
      <c r="K51" s="14"/>
      <c r="L51" s="15"/>
      <c r="M51">
        <f t="shared" si="5"/>
        <v>0</v>
      </c>
      <c r="N51"/>
      <c r="O51" s="1"/>
      <c r="P51" s="2"/>
      <c r="U51" s="16"/>
      <c r="W51"/>
      <c r="Z51" s="16"/>
      <c r="AA51" s="16"/>
      <c r="AB51" s="8"/>
    </row>
    <row r="52" spans="1:28" ht="14.25" customHeight="1">
      <c r="A52" s="13"/>
      <c r="B52" s="68" t="str">
        <f t="shared" si="0"/>
        <v/>
      </c>
      <c r="C52" s="69" t="str">
        <f t="shared" si="6"/>
        <v/>
      </c>
      <c r="D52" s="70" t="str">
        <f t="shared" si="1"/>
        <v/>
      </c>
      <c r="E52" s="70" t="str">
        <f t="shared" si="7"/>
        <v/>
      </c>
      <c r="F52" s="70" t="str">
        <f t="shared" si="7"/>
        <v/>
      </c>
      <c r="G52" s="70" t="str">
        <f t="shared" si="3"/>
        <v/>
      </c>
      <c r="H52" s="70" t="str">
        <f>IF(M52=0,"",1+COUNTIF(会員コール!$A$1:$A$198,M52))</f>
        <v/>
      </c>
      <c r="I52" s="71"/>
      <c r="J52" s="71" t="str">
        <f t="shared" si="4"/>
        <v/>
      </c>
      <c r="K52" s="14"/>
      <c r="L52" s="15"/>
      <c r="M52">
        <f t="shared" si="5"/>
        <v>0</v>
      </c>
      <c r="N52"/>
      <c r="O52" s="1"/>
      <c r="P52" s="2"/>
      <c r="U52" s="16"/>
      <c r="W52"/>
      <c r="Z52" s="16"/>
      <c r="AA52" s="16"/>
      <c r="AB52" s="8"/>
    </row>
    <row r="53" spans="1:28" ht="14.25" customHeight="1">
      <c r="A53" s="13"/>
      <c r="B53" s="68" t="str">
        <f t="shared" si="0"/>
        <v/>
      </c>
      <c r="C53" s="69" t="str">
        <f t="shared" si="6"/>
        <v/>
      </c>
      <c r="D53" s="70" t="str">
        <f t="shared" si="1"/>
        <v/>
      </c>
      <c r="E53" s="70" t="str">
        <f t="shared" si="7"/>
        <v/>
      </c>
      <c r="F53" s="70" t="str">
        <f t="shared" si="7"/>
        <v/>
      </c>
      <c r="G53" s="70" t="str">
        <f t="shared" si="3"/>
        <v/>
      </c>
      <c r="H53" s="70" t="str">
        <f>IF(M53=0,"",1+COUNTIF(会員コール!$A$1:$A$198,M53))</f>
        <v/>
      </c>
      <c r="I53" s="71"/>
      <c r="J53" s="71" t="str">
        <f t="shared" si="4"/>
        <v/>
      </c>
      <c r="K53" s="14"/>
      <c r="L53" s="15"/>
      <c r="M53">
        <f t="shared" si="5"/>
        <v>0</v>
      </c>
      <c r="N53"/>
      <c r="O53" s="1"/>
      <c r="P53" s="2"/>
      <c r="U53" s="16"/>
      <c r="W53"/>
      <c r="Z53" s="16"/>
      <c r="AA53" s="16"/>
      <c r="AB53" s="8"/>
    </row>
    <row r="54" spans="1:28" ht="14.25" customHeight="1">
      <c r="A54" s="13">
        <v>50</v>
      </c>
      <c r="B54" s="75" t="str">
        <f t="shared" si="0"/>
        <v/>
      </c>
      <c r="C54" s="76" t="str">
        <f>IF(P54="","",LEFT(P54,6))</f>
        <v/>
      </c>
      <c r="D54" s="77" t="str">
        <f t="shared" si="1"/>
        <v/>
      </c>
      <c r="E54" s="77" t="str">
        <f t="shared" si="7"/>
        <v/>
      </c>
      <c r="F54" s="77" t="str">
        <f t="shared" si="7"/>
        <v/>
      </c>
      <c r="G54" s="77" t="str">
        <f t="shared" si="3"/>
        <v/>
      </c>
      <c r="H54" s="77" t="str">
        <f>IF(M54=0,"",1+COUNTIF(会員コール!$A$1:$A$198,M54))</f>
        <v/>
      </c>
      <c r="I54" s="78"/>
      <c r="J54" s="78" t="str">
        <f t="shared" si="4"/>
        <v/>
      </c>
      <c r="K54" s="14"/>
      <c r="L54" s="15"/>
      <c r="M54">
        <f t="shared" si="5"/>
        <v>0</v>
      </c>
      <c r="N54"/>
      <c r="O54" s="1"/>
      <c r="P54" s="2"/>
      <c r="U54" s="16"/>
      <c r="W54"/>
      <c r="Z54" s="16"/>
      <c r="AA54" s="16"/>
      <c r="AB54" s="8"/>
    </row>
    <row r="55" spans="1:28" ht="14.25" customHeight="1">
      <c r="A55" s="13"/>
      <c r="B55" s="166" t="s">
        <v>7</v>
      </c>
      <c r="C55" s="167"/>
      <c r="D55" s="24">
        <f>50-COUNTBLANK(D5:D54)</f>
        <v>0</v>
      </c>
      <c r="E55" s="20"/>
      <c r="F55" s="21" t="s">
        <v>7</v>
      </c>
      <c r="G55" s="19"/>
      <c r="H55" s="25">
        <f>SUM(H5:H54)</f>
        <v>0</v>
      </c>
      <c r="I55" s="22"/>
      <c r="J55" s="22"/>
      <c r="K55" s="14"/>
      <c r="L55" s="15"/>
      <c r="N55"/>
      <c r="O55" s="1"/>
      <c r="P55" s="2"/>
    </row>
    <row r="56" spans="1:28" s="8" customFormat="1" ht="14.25">
      <c r="B56" s="168" t="s">
        <v>9</v>
      </c>
      <c r="C56" s="168"/>
      <c r="D56" s="168"/>
      <c r="E56" s="62" t="s">
        <v>135</v>
      </c>
      <c r="F56" s="50">
        <f>基本データ入力!$B$6</f>
        <v>2016</v>
      </c>
      <c r="G56" s="169" t="str">
        <f>基本データ入力!$B$4</f>
        <v>第13回　JARL横須賀ｸﾗﾌﾞﾏﾗｿﾝｺﾝﾃｽﾄ</v>
      </c>
      <c r="H56" s="169"/>
      <c r="I56" s="169"/>
      <c r="J56" s="169"/>
      <c r="K56" s="10"/>
      <c r="N56" s="9"/>
      <c r="V56" s="11"/>
      <c r="W56" s="12"/>
    </row>
    <row r="57" spans="1:28" s="8" customFormat="1" ht="15" customHeight="1">
      <c r="B57" s="170" t="s">
        <v>10</v>
      </c>
      <c r="C57" s="170"/>
      <c r="D57" s="47" t="str">
        <f>基本データ入力!$B$8</f>
        <v>JA1QRZ</v>
      </c>
      <c r="E57" s="52" t="s">
        <v>136</v>
      </c>
      <c r="F57" s="47" t="s">
        <v>312</v>
      </c>
      <c r="G57" s="171" t="s">
        <v>137</v>
      </c>
      <c r="H57" s="171"/>
      <c r="I57" s="171"/>
      <c r="J57" s="53" t="s">
        <v>364</v>
      </c>
      <c r="K57" s="10"/>
      <c r="N57" s="9"/>
      <c r="V57" s="11"/>
      <c r="W57" s="12"/>
    </row>
    <row r="58" spans="1:28" ht="15" customHeight="1">
      <c r="B58" s="18" t="s">
        <v>11</v>
      </c>
      <c r="C58" s="91" t="s">
        <v>411</v>
      </c>
      <c r="D58" s="18" t="s">
        <v>12</v>
      </c>
      <c r="E58" s="172" t="s">
        <v>13</v>
      </c>
      <c r="F58" s="172"/>
      <c r="G58" s="18" t="s">
        <v>14</v>
      </c>
      <c r="H58" s="17" t="s">
        <v>15</v>
      </c>
      <c r="I58" s="18" t="s">
        <v>16</v>
      </c>
      <c r="J58" s="18" t="s">
        <v>17</v>
      </c>
      <c r="L58" s="173" t="s">
        <v>134</v>
      </c>
      <c r="M58" s="174"/>
      <c r="N58" s="165" t="s">
        <v>31</v>
      </c>
      <c r="O58" s="165"/>
      <c r="P58" s="165"/>
      <c r="Q58" s="165"/>
      <c r="R58" s="165"/>
      <c r="S58" s="165"/>
      <c r="T58" s="165"/>
    </row>
    <row r="59" spans="1:28" ht="15" customHeight="1">
      <c r="B59" s="18" t="s">
        <v>8</v>
      </c>
      <c r="C59" s="91" t="s">
        <v>412</v>
      </c>
      <c r="D59" s="18" t="s">
        <v>0</v>
      </c>
      <c r="E59" s="18" t="s">
        <v>1</v>
      </c>
      <c r="F59" s="18" t="s">
        <v>2</v>
      </c>
      <c r="G59" s="18" t="s">
        <v>3</v>
      </c>
      <c r="H59" s="17" t="s">
        <v>4</v>
      </c>
      <c r="I59" s="18" t="s">
        <v>5</v>
      </c>
      <c r="J59" s="18" t="s">
        <v>6</v>
      </c>
      <c r="K59" s="4"/>
      <c r="L59" s="175"/>
      <c r="M59" s="176"/>
      <c r="N59" s="23" t="s">
        <v>33</v>
      </c>
      <c r="O59" s="23" t="s">
        <v>34</v>
      </c>
      <c r="P59" s="23" t="s">
        <v>35</v>
      </c>
      <c r="Q59" s="23" t="s">
        <v>36</v>
      </c>
      <c r="R59" s="23" t="s">
        <v>37</v>
      </c>
      <c r="S59" s="23" t="s">
        <v>38</v>
      </c>
      <c r="T59" s="23" t="s">
        <v>39</v>
      </c>
    </row>
    <row r="60" spans="1:28" ht="14.25" customHeight="1">
      <c r="A60" s="13">
        <v>1</v>
      </c>
      <c r="B60" s="64" t="str">
        <f t="shared" ref="B60:B109" si="8">IF(O60="","",O60)</f>
        <v/>
      </c>
      <c r="C60" s="65" t="str">
        <f>IF(P60="","",LEFT(P60,6))</f>
        <v/>
      </c>
      <c r="D60" s="66" t="str">
        <f t="shared" ref="D60:D109" si="9">IF(N60="","",N60)</f>
        <v/>
      </c>
      <c r="E60" s="66" t="str">
        <f t="shared" ref="E60:F91" si="10">IF(Q60="","",Q60)</f>
        <v/>
      </c>
      <c r="F60" s="66" t="str">
        <f t="shared" si="10"/>
        <v/>
      </c>
      <c r="G60" s="66" t="str">
        <f t="shared" ref="G60:G109" si="11">IF(H60="","",IF(H60=1,"","M"))</f>
        <v/>
      </c>
      <c r="H60" s="66" t="str">
        <f>IF(M60=0,"",1+COUNTIF(会員コール!$A$1:$A$198,M60))</f>
        <v/>
      </c>
      <c r="I60" s="67"/>
      <c r="J60" s="67" t="str">
        <f t="shared" ref="J60:J109" si="12">IF(T60="","",T60)</f>
        <v/>
      </c>
      <c r="K60" s="14"/>
      <c r="L60" s="49"/>
      <c r="M60">
        <f t="shared" ref="M60:M109" si="13">IF(MID(N60,6,1)="/",LEFT(N60,5),IF(MID(N60,7,1)="/",LEFT(N60,6),N60))</f>
        <v>0</v>
      </c>
      <c r="N60"/>
      <c r="O60" s="1"/>
      <c r="P60" s="2"/>
      <c r="U60" s="16"/>
      <c r="W60"/>
      <c r="Z60" s="16"/>
      <c r="AA60" s="16"/>
      <c r="AB60" s="8"/>
    </row>
    <row r="61" spans="1:28" ht="14.25" customHeight="1">
      <c r="A61" s="13"/>
      <c r="B61" s="68" t="str">
        <f t="shared" si="8"/>
        <v/>
      </c>
      <c r="C61" s="69" t="str">
        <f>IF(P61="","",LEFT(P61,6))</f>
        <v/>
      </c>
      <c r="D61" s="70" t="str">
        <f t="shared" si="9"/>
        <v/>
      </c>
      <c r="E61" s="70" t="str">
        <f t="shared" si="10"/>
        <v/>
      </c>
      <c r="F61" s="70" t="str">
        <f t="shared" si="10"/>
        <v/>
      </c>
      <c r="G61" s="70" t="str">
        <f t="shared" si="11"/>
        <v/>
      </c>
      <c r="H61" s="70" t="str">
        <f>IF(M61=0,"",1+COUNTIF(会員コール!$A$1:$A$198,M61))</f>
        <v/>
      </c>
      <c r="I61" s="71"/>
      <c r="J61" s="71" t="str">
        <f t="shared" si="12"/>
        <v/>
      </c>
      <c r="K61" s="14"/>
      <c r="L61" s="49"/>
      <c r="M61">
        <f t="shared" si="13"/>
        <v>0</v>
      </c>
      <c r="N61"/>
      <c r="O61" s="1"/>
      <c r="P61" s="2"/>
      <c r="U61" s="16"/>
      <c r="W61"/>
      <c r="Z61" s="16"/>
      <c r="AA61" s="16"/>
      <c r="AB61" s="8"/>
    </row>
    <row r="62" spans="1:28" ht="14.25" customHeight="1">
      <c r="A62" s="13"/>
      <c r="B62" s="68" t="str">
        <f t="shared" si="8"/>
        <v/>
      </c>
      <c r="C62" s="69" t="str">
        <f t="shared" ref="C62:C108" si="14">IF(P62="","",LEFT(P62,6))</f>
        <v/>
      </c>
      <c r="D62" s="70" t="str">
        <f t="shared" si="9"/>
        <v/>
      </c>
      <c r="E62" s="70" t="str">
        <f t="shared" si="10"/>
        <v/>
      </c>
      <c r="F62" s="70" t="str">
        <f t="shared" si="10"/>
        <v/>
      </c>
      <c r="G62" s="70" t="str">
        <f t="shared" si="11"/>
        <v/>
      </c>
      <c r="H62" s="70" t="str">
        <f>IF(M62=0,"",1+COUNTIF(会員コール!$A$1:$A$198,M62))</f>
        <v/>
      </c>
      <c r="I62" s="71"/>
      <c r="J62" s="71" t="str">
        <f t="shared" si="12"/>
        <v/>
      </c>
      <c r="K62" s="14"/>
      <c r="L62" s="49"/>
      <c r="M62">
        <f t="shared" si="13"/>
        <v>0</v>
      </c>
      <c r="N62"/>
      <c r="O62" s="1"/>
      <c r="P62" s="2"/>
      <c r="U62" s="16"/>
      <c r="W62"/>
      <c r="Z62" s="16"/>
      <c r="AA62" s="16"/>
      <c r="AB62" s="8"/>
    </row>
    <row r="63" spans="1:28" ht="14.25" customHeight="1">
      <c r="A63" s="13"/>
      <c r="B63" s="68" t="str">
        <f t="shared" si="8"/>
        <v/>
      </c>
      <c r="C63" s="69" t="str">
        <f t="shared" si="14"/>
        <v/>
      </c>
      <c r="D63" s="70" t="str">
        <f t="shared" si="9"/>
        <v/>
      </c>
      <c r="E63" s="70" t="str">
        <f t="shared" si="10"/>
        <v/>
      </c>
      <c r="F63" s="70" t="str">
        <f t="shared" si="10"/>
        <v/>
      </c>
      <c r="G63" s="70" t="str">
        <f t="shared" si="11"/>
        <v/>
      </c>
      <c r="H63" s="70" t="str">
        <f>IF(M63=0,"",1+COUNTIF(会員コール!$A$1:$A$198,M63))</f>
        <v/>
      </c>
      <c r="I63" s="71"/>
      <c r="J63" s="71" t="str">
        <f t="shared" si="12"/>
        <v/>
      </c>
      <c r="K63" s="14"/>
      <c r="L63" s="49"/>
      <c r="M63">
        <f t="shared" si="13"/>
        <v>0</v>
      </c>
      <c r="N63"/>
      <c r="O63" s="1"/>
      <c r="P63" s="2"/>
      <c r="U63" s="16"/>
      <c r="W63"/>
      <c r="Z63" s="16"/>
      <c r="AA63" s="16"/>
      <c r="AB63" s="8"/>
    </row>
    <row r="64" spans="1:28" ht="14.25" customHeight="1">
      <c r="A64" s="13">
        <v>5</v>
      </c>
      <c r="B64" s="68" t="str">
        <f t="shared" si="8"/>
        <v/>
      </c>
      <c r="C64" s="69" t="str">
        <f t="shared" si="14"/>
        <v/>
      </c>
      <c r="D64" s="70" t="str">
        <f t="shared" si="9"/>
        <v/>
      </c>
      <c r="E64" s="70" t="str">
        <f t="shared" si="10"/>
        <v/>
      </c>
      <c r="F64" s="70" t="str">
        <f t="shared" si="10"/>
        <v/>
      </c>
      <c r="G64" s="70" t="str">
        <f t="shared" si="11"/>
        <v/>
      </c>
      <c r="H64" s="70" t="str">
        <f>IF(M64=0,"",1+COUNTIF(会員コール!$A$1:$A$198,M64))</f>
        <v/>
      </c>
      <c r="I64" s="71"/>
      <c r="J64" s="71" t="str">
        <f t="shared" si="12"/>
        <v/>
      </c>
      <c r="K64" s="14"/>
      <c r="L64" s="49"/>
      <c r="M64">
        <f t="shared" si="13"/>
        <v>0</v>
      </c>
      <c r="N64"/>
      <c r="O64" s="1"/>
      <c r="P64" s="2"/>
      <c r="U64" s="16"/>
      <c r="W64"/>
      <c r="Z64" s="16"/>
      <c r="AA64" s="16"/>
      <c r="AB64" s="8"/>
    </row>
    <row r="65" spans="1:28" ht="14.25" customHeight="1">
      <c r="A65" s="13"/>
      <c r="B65" s="68" t="str">
        <f t="shared" si="8"/>
        <v/>
      </c>
      <c r="C65" s="69" t="str">
        <f t="shared" si="14"/>
        <v/>
      </c>
      <c r="D65" s="70" t="str">
        <f t="shared" si="9"/>
        <v/>
      </c>
      <c r="E65" s="70" t="str">
        <f t="shared" si="10"/>
        <v/>
      </c>
      <c r="F65" s="70" t="str">
        <f t="shared" si="10"/>
        <v/>
      </c>
      <c r="G65" s="70" t="str">
        <f t="shared" si="11"/>
        <v/>
      </c>
      <c r="H65" s="70" t="str">
        <f>IF(M65=0,"",1+COUNTIF(会員コール!$A$1:$A$198,M65))</f>
        <v/>
      </c>
      <c r="I65" s="71"/>
      <c r="J65" s="71" t="str">
        <f t="shared" si="12"/>
        <v/>
      </c>
      <c r="K65" s="14"/>
      <c r="L65" s="49"/>
      <c r="M65">
        <f t="shared" si="13"/>
        <v>0</v>
      </c>
      <c r="N65"/>
      <c r="O65" s="1"/>
      <c r="P65" s="2"/>
      <c r="U65" s="16"/>
      <c r="W65"/>
      <c r="Z65" s="16"/>
      <c r="AA65" s="16"/>
      <c r="AB65" s="8"/>
    </row>
    <row r="66" spans="1:28" ht="14.25" customHeight="1">
      <c r="A66" s="13"/>
      <c r="B66" s="68" t="str">
        <f t="shared" si="8"/>
        <v/>
      </c>
      <c r="C66" s="69" t="str">
        <f t="shared" si="14"/>
        <v/>
      </c>
      <c r="D66" s="70" t="str">
        <f t="shared" si="9"/>
        <v/>
      </c>
      <c r="E66" s="70" t="str">
        <f t="shared" si="10"/>
        <v/>
      </c>
      <c r="F66" s="70" t="str">
        <f t="shared" si="10"/>
        <v/>
      </c>
      <c r="G66" s="70" t="str">
        <f t="shared" si="11"/>
        <v/>
      </c>
      <c r="H66" s="70" t="str">
        <f>IF(M66=0,"",1+COUNTIF(会員コール!$A$1:$A$198,M66))</f>
        <v/>
      </c>
      <c r="I66" s="71"/>
      <c r="J66" s="71" t="str">
        <f t="shared" si="12"/>
        <v/>
      </c>
      <c r="K66" s="14"/>
      <c r="L66" s="49"/>
      <c r="M66">
        <f t="shared" si="13"/>
        <v>0</v>
      </c>
      <c r="N66"/>
      <c r="O66" s="1"/>
      <c r="P66" s="2"/>
      <c r="U66" s="16"/>
      <c r="W66"/>
      <c r="Z66" s="16"/>
      <c r="AA66" s="16"/>
      <c r="AB66" s="8"/>
    </row>
    <row r="67" spans="1:28" ht="14.25" customHeight="1">
      <c r="A67" s="13"/>
      <c r="B67" s="68" t="str">
        <f t="shared" si="8"/>
        <v/>
      </c>
      <c r="C67" s="69" t="str">
        <f t="shared" si="14"/>
        <v/>
      </c>
      <c r="D67" s="70" t="str">
        <f t="shared" si="9"/>
        <v/>
      </c>
      <c r="E67" s="70" t="str">
        <f t="shared" si="10"/>
        <v/>
      </c>
      <c r="F67" s="70" t="str">
        <f t="shared" si="10"/>
        <v/>
      </c>
      <c r="G67" s="70" t="str">
        <f t="shared" si="11"/>
        <v/>
      </c>
      <c r="H67" s="70" t="str">
        <f>IF(M67=0,"",1+COUNTIF(会員コール!$A$1:$A$198,M67))</f>
        <v/>
      </c>
      <c r="I67" s="71"/>
      <c r="J67" s="71" t="str">
        <f t="shared" si="12"/>
        <v/>
      </c>
      <c r="K67" s="14"/>
      <c r="L67" s="49"/>
      <c r="M67">
        <f t="shared" si="13"/>
        <v>0</v>
      </c>
      <c r="N67"/>
      <c r="O67" s="1"/>
      <c r="P67" s="2"/>
      <c r="U67" s="16"/>
      <c r="W67"/>
      <c r="Z67" s="16"/>
      <c r="AA67" s="16"/>
      <c r="AB67" s="8"/>
    </row>
    <row r="68" spans="1:28" ht="14.25" customHeight="1">
      <c r="A68" s="13"/>
      <c r="B68" s="68" t="str">
        <f t="shared" si="8"/>
        <v/>
      </c>
      <c r="C68" s="69" t="str">
        <f t="shared" si="14"/>
        <v/>
      </c>
      <c r="D68" s="70" t="str">
        <f t="shared" si="9"/>
        <v/>
      </c>
      <c r="E68" s="70" t="str">
        <f t="shared" si="10"/>
        <v/>
      </c>
      <c r="F68" s="70" t="str">
        <f t="shared" si="10"/>
        <v/>
      </c>
      <c r="G68" s="70" t="str">
        <f t="shared" si="11"/>
        <v/>
      </c>
      <c r="H68" s="70" t="str">
        <f>IF(M68=0,"",1+COUNTIF(会員コール!$A$1:$A$198,M68))</f>
        <v/>
      </c>
      <c r="I68" s="71"/>
      <c r="J68" s="71" t="str">
        <f t="shared" si="12"/>
        <v/>
      </c>
      <c r="K68" s="14"/>
      <c r="L68" s="49"/>
      <c r="M68">
        <f t="shared" si="13"/>
        <v>0</v>
      </c>
      <c r="N68"/>
      <c r="O68" s="1"/>
      <c r="P68" s="2"/>
      <c r="U68" s="16"/>
      <c r="W68"/>
      <c r="Z68" s="16"/>
      <c r="AA68" s="16"/>
      <c r="AB68" s="8"/>
    </row>
    <row r="69" spans="1:28" ht="14.25" customHeight="1">
      <c r="A69" s="13">
        <v>10</v>
      </c>
      <c r="B69" s="68" t="str">
        <f t="shared" si="8"/>
        <v/>
      </c>
      <c r="C69" s="69" t="str">
        <f t="shared" si="14"/>
        <v/>
      </c>
      <c r="D69" s="70" t="str">
        <f t="shared" si="9"/>
        <v/>
      </c>
      <c r="E69" s="70" t="str">
        <f t="shared" si="10"/>
        <v/>
      </c>
      <c r="F69" s="70" t="str">
        <f t="shared" si="10"/>
        <v/>
      </c>
      <c r="G69" s="70" t="str">
        <f t="shared" si="11"/>
        <v/>
      </c>
      <c r="H69" s="70" t="str">
        <f>IF(M69=0,"",1+COUNTIF(会員コール!$A$1:$A$198,M69))</f>
        <v/>
      </c>
      <c r="I69" s="71"/>
      <c r="J69" s="71" t="str">
        <f t="shared" si="12"/>
        <v/>
      </c>
      <c r="K69" s="14"/>
      <c r="L69" s="49"/>
      <c r="M69">
        <f t="shared" si="13"/>
        <v>0</v>
      </c>
      <c r="N69"/>
      <c r="O69" s="1"/>
      <c r="P69" s="2"/>
      <c r="U69" s="16"/>
      <c r="W69"/>
      <c r="Z69" s="16"/>
      <c r="AA69" s="16"/>
      <c r="AB69" s="8"/>
    </row>
    <row r="70" spans="1:28" ht="14.25" customHeight="1">
      <c r="A70" s="13"/>
      <c r="B70" s="68" t="str">
        <f t="shared" si="8"/>
        <v/>
      </c>
      <c r="C70" s="69" t="str">
        <f t="shared" si="14"/>
        <v/>
      </c>
      <c r="D70" s="70" t="str">
        <f t="shared" si="9"/>
        <v/>
      </c>
      <c r="E70" s="70" t="str">
        <f t="shared" si="10"/>
        <v/>
      </c>
      <c r="F70" s="70" t="str">
        <f t="shared" si="10"/>
        <v/>
      </c>
      <c r="G70" s="70" t="str">
        <f t="shared" si="11"/>
        <v/>
      </c>
      <c r="H70" s="70" t="str">
        <f>IF(M70=0,"",1+COUNTIF(会員コール!$A$1:$A$198,M70))</f>
        <v/>
      </c>
      <c r="I70" s="71"/>
      <c r="J70" s="71" t="str">
        <f t="shared" si="12"/>
        <v/>
      </c>
      <c r="K70" s="14"/>
      <c r="L70" s="49"/>
      <c r="M70">
        <f t="shared" si="13"/>
        <v>0</v>
      </c>
      <c r="N70"/>
      <c r="O70" s="1"/>
      <c r="P70" s="2"/>
      <c r="U70" s="16"/>
      <c r="W70"/>
      <c r="Z70" s="16"/>
      <c r="AA70" s="16"/>
      <c r="AB70" s="8"/>
    </row>
    <row r="71" spans="1:28" ht="14.25" customHeight="1">
      <c r="A71" s="13"/>
      <c r="B71" s="68" t="str">
        <f t="shared" si="8"/>
        <v/>
      </c>
      <c r="C71" s="69" t="str">
        <f t="shared" si="14"/>
        <v/>
      </c>
      <c r="D71" s="70" t="str">
        <f t="shared" si="9"/>
        <v/>
      </c>
      <c r="E71" s="70" t="str">
        <f t="shared" si="10"/>
        <v/>
      </c>
      <c r="F71" s="70" t="str">
        <f t="shared" si="10"/>
        <v/>
      </c>
      <c r="G71" s="70" t="str">
        <f t="shared" si="11"/>
        <v/>
      </c>
      <c r="H71" s="70" t="str">
        <f>IF(M71=0,"",1+COUNTIF(会員コール!$A$1:$A$198,M71))</f>
        <v/>
      </c>
      <c r="I71" s="71"/>
      <c r="J71" s="71" t="str">
        <f t="shared" si="12"/>
        <v/>
      </c>
      <c r="K71" s="14"/>
      <c r="L71" s="49"/>
      <c r="M71">
        <f t="shared" si="13"/>
        <v>0</v>
      </c>
      <c r="N71"/>
      <c r="O71" s="1"/>
      <c r="P71" s="2"/>
      <c r="U71" s="16"/>
      <c r="W71"/>
      <c r="Z71" s="16"/>
      <c r="AA71" s="16"/>
      <c r="AB71" s="8"/>
    </row>
    <row r="72" spans="1:28" ht="14.25" customHeight="1">
      <c r="A72" s="13"/>
      <c r="B72" s="68" t="str">
        <f t="shared" si="8"/>
        <v/>
      </c>
      <c r="C72" s="69" t="str">
        <f t="shared" si="14"/>
        <v/>
      </c>
      <c r="D72" s="70" t="str">
        <f t="shared" si="9"/>
        <v/>
      </c>
      <c r="E72" s="70" t="str">
        <f t="shared" si="10"/>
        <v/>
      </c>
      <c r="F72" s="70" t="str">
        <f t="shared" si="10"/>
        <v/>
      </c>
      <c r="G72" s="70" t="str">
        <f t="shared" si="11"/>
        <v/>
      </c>
      <c r="H72" s="70" t="str">
        <f>IF(M72=0,"",1+COUNTIF(会員コール!$A$1:$A$198,M72))</f>
        <v/>
      </c>
      <c r="I72" s="71"/>
      <c r="J72" s="71" t="str">
        <f t="shared" si="12"/>
        <v/>
      </c>
      <c r="K72" s="14"/>
      <c r="L72" s="49"/>
      <c r="M72">
        <f t="shared" si="13"/>
        <v>0</v>
      </c>
      <c r="N72"/>
      <c r="O72" s="1"/>
      <c r="P72" s="2"/>
      <c r="U72" s="16"/>
      <c r="W72"/>
      <c r="Z72" s="16"/>
      <c r="AA72" s="16"/>
      <c r="AB72" s="8"/>
    </row>
    <row r="73" spans="1:28" ht="14.25" customHeight="1">
      <c r="A73" s="13"/>
      <c r="B73" s="68" t="str">
        <f t="shared" si="8"/>
        <v/>
      </c>
      <c r="C73" s="69" t="str">
        <f t="shared" si="14"/>
        <v/>
      </c>
      <c r="D73" s="70" t="str">
        <f t="shared" si="9"/>
        <v/>
      </c>
      <c r="E73" s="70" t="str">
        <f t="shared" si="10"/>
        <v/>
      </c>
      <c r="F73" s="70" t="str">
        <f t="shared" si="10"/>
        <v/>
      </c>
      <c r="G73" s="70" t="str">
        <f t="shared" si="11"/>
        <v/>
      </c>
      <c r="H73" s="70" t="str">
        <f>IF(M73=0,"",1+COUNTIF(会員コール!$A$1:$A$198,M73))</f>
        <v/>
      </c>
      <c r="I73" s="71"/>
      <c r="J73" s="71" t="str">
        <f t="shared" si="12"/>
        <v/>
      </c>
      <c r="K73" s="14"/>
      <c r="L73" s="49"/>
      <c r="M73">
        <f t="shared" si="13"/>
        <v>0</v>
      </c>
      <c r="N73"/>
      <c r="O73" s="1"/>
      <c r="P73" s="2"/>
      <c r="U73" s="16"/>
      <c r="W73"/>
      <c r="Z73" s="16"/>
      <c r="AA73" s="16"/>
      <c r="AB73" s="8"/>
    </row>
    <row r="74" spans="1:28" ht="14.25" customHeight="1">
      <c r="A74" s="13">
        <v>15</v>
      </c>
      <c r="B74" s="68" t="str">
        <f t="shared" si="8"/>
        <v/>
      </c>
      <c r="C74" s="69" t="str">
        <f t="shared" si="14"/>
        <v/>
      </c>
      <c r="D74" s="70" t="str">
        <f t="shared" si="9"/>
        <v/>
      </c>
      <c r="E74" s="70" t="str">
        <f t="shared" si="10"/>
        <v/>
      </c>
      <c r="F74" s="70" t="str">
        <f t="shared" si="10"/>
        <v/>
      </c>
      <c r="G74" s="70" t="str">
        <f t="shared" si="11"/>
        <v/>
      </c>
      <c r="H74" s="70" t="str">
        <f>IF(M74=0,"",1+COUNTIF(会員コール!$A$1:$A$198,M74))</f>
        <v/>
      </c>
      <c r="I74" s="71"/>
      <c r="J74" s="71" t="str">
        <f t="shared" si="12"/>
        <v/>
      </c>
      <c r="K74" s="14"/>
      <c r="L74" s="49"/>
      <c r="M74">
        <f t="shared" si="13"/>
        <v>0</v>
      </c>
      <c r="N74"/>
      <c r="O74" s="1"/>
      <c r="P74" s="2"/>
      <c r="U74" s="16"/>
      <c r="W74"/>
      <c r="Z74" s="16"/>
      <c r="AA74" s="16"/>
      <c r="AB74" s="8"/>
    </row>
    <row r="75" spans="1:28" ht="14.25" customHeight="1">
      <c r="A75" s="13"/>
      <c r="B75" s="68" t="str">
        <f t="shared" si="8"/>
        <v/>
      </c>
      <c r="C75" s="69" t="str">
        <f t="shared" si="14"/>
        <v/>
      </c>
      <c r="D75" s="70" t="str">
        <f t="shared" si="9"/>
        <v/>
      </c>
      <c r="E75" s="70" t="str">
        <f t="shared" si="10"/>
        <v/>
      </c>
      <c r="F75" s="70" t="str">
        <f t="shared" si="10"/>
        <v/>
      </c>
      <c r="G75" s="70" t="str">
        <f t="shared" si="11"/>
        <v/>
      </c>
      <c r="H75" s="70" t="str">
        <f>IF(M75=0,"",1+COUNTIF(会員コール!$A$1:$A$198,M75))</f>
        <v/>
      </c>
      <c r="I75" s="71"/>
      <c r="J75" s="71" t="str">
        <f t="shared" si="12"/>
        <v/>
      </c>
      <c r="K75" s="14"/>
      <c r="L75" s="49"/>
      <c r="M75">
        <f t="shared" si="13"/>
        <v>0</v>
      </c>
      <c r="N75"/>
      <c r="O75" s="1"/>
      <c r="P75" s="2"/>
      <c r="U75" s="16"/>
      <c r="W75"/>
      <c r="Z75" s="16"/>
      <c r="AA75" s="16"/>
      <c r="AB75" s="8"/>
    </row>
    <row r="76" spans="1:28" ht="14.25" customHeight="1">
      <c r="A76" s="13"/>
      <c r="B76" s="68" t="str">
        <f t="shared" si="8"/>
        <v/>
      </c>
      <c r="C76" s="69" t="str">
        <f t="shared" si="14"/>
        <v/>
      </c>
      <c r="D76" s="70" t="str">
        <f t="shared" si="9"/>
        <v/>
      </c>
      <c r="E76" s="70" t="str">
        <f t="shared" si="10"/>
        <v/>
      </c>
      <c r="F76" s="70" t="str">
        <f t="shared" si="10"/>
        <v/>
      </c>
      <c r="G76" s="70" t="str">
        <f t="shared" si="11"/>
        <v/>
      </c>
      <c r="H76" s="70" t="str">
        <f>IF(M76=0,"",1+COUNTIF(会員コール!$A$1:$A$198,M76))</f>
        <v/>
      </c>
      <c r="I76" s="71"/>
      <c r="J76" s="71" t="str">
        <f t="shared" si="12"/>
        <v/>
      </c>
      <c r="K76" s="14"/>
      <c r="L76" s="15"/>
      <c r="M76">
        <f t="shared" si="13"/>
        <v>0</v>
      </c>
      <c r="N76"/>
      <c r="O76" s="1"/>
      <c r="P76" s="2"/>
      <c r="U76" s="16"/>
      <c r="W76"/>
      <c r="Z76" s="16"/>
      <c r="AA76" s="16"/>
      <c r="AB76" s="8"/>
    </row>
    <row r="77" spans="1:28" ht="14.25" customHeight="1">
      <c r="A77" s="13"/>
      <c r="B77" s="72" t="str">
        <f t="shared" si="8"/>
        <v/>
      </c>
      <c r="C77" s="69" t="str">
        <f t="shared" si="14"/>
        <v/>
      </c>
      <c r="D77" s="73" t="str">
        <f t="shared" si="9"/>
        <v/>
      </c>
      <c r="E77" s="73" t="str">
        <f t="shared" si="10"/>
        <v/>
      </c>
      <c r="F77" s="73" t="str">
        <f t="shared" si="10"/>
        <v/>
      </c>
      <c r="G77" s="73" t="str">
        <f t="shared" si="11"/>
        <v/>
      </c>
      <c r="H77" s="73" t="str">
        <f>IF(M77=0,"",1+COUNTIF(会員コール!$A$1:$A$198,M77))</f>
        <v/>
      </c>
      <c r="I77" s="74"/>
      <c r="J77" s="74" t="str">
        <f t="shared" si="12"/>
        <v/>
      </c>
      <c r="K77" s="14"/>
      <c r="L77" s="15"/>
      <c r="M77">
        <f t="shared" si="13"/>
        <v>0</v>
      </c>
      <c r="N77"/>
      <c r="O77" s="1"/>
      <c r="P77" s="2"/>
      <c r="U77" s="16"/>
      <c r="W77"/>
      <c r="Z77" s="16"/>
      <c r="AA77" s="16"/>
      <c r="AB77" s="8"/>
    </row>
    <row r="78" spans="1:28" ht="14.25" customHeight="1">
      <c r="A78" s="13"/>
      <c r="B78" s="68" t="str">
        <f t="shared" si="8"/>
        <v/>
      </c>
      <c r="C78" s="69" t="str">
        <f t="shared" si="14"/>
        <v/>
      </c>
      <c r="D78" s="70" t="str">
        <f t="shared" si="9"/>
        <v/>
      </c>
      <c r="E78" s="70" t="str">
        <f t="shared" si="10"/>
        <v/>
      </c>
      <c r="F78" s="70" t="str">
        <f t="shared" si="10"/>
        <v/>
      </c>
      <c r="G78" s="70" t="str">
        <f t="shared" si="11"/>
        <v/>
      </c>
      <c r="H78" s="70" t="str">
        <f>IF(M78=0,"",1+COUNTIF(会員コール!$A$1:$A$198,M78))</f>
        <v/>
      </c>
      <c r="I78" s="71"/>
      <c r="J78" s="71" t="str">
        <f t="shared" si="12"/>
        <v/>
      </c>
      <c r="K78" s="14"/>
      <c r="L78" s="15"/>
      <c r="M78">
        <f t="shared" si="13"/>
        <v>0</v>
      </c>
      <c r="N78"/>
      <c r="O78" s="1"/>
      <c r="P78" s="2"/>
      <c r="U78" s="16"/>
      <c r="W78"/>
      <c r="Z78" s="16"/>
      <c r="AA78" s="16"/>
      <c r="AB78" s="8"/>
    </row>
    <row r="79" spans="1:28" ht="14.25" customHeight="1">
      <c r="A79" s="13">
        <v>20</v>
      </c>
      <c r="B79" s="68" t="str">
        <f t="shared" si="8"/>
        <v/>
      </c>
      <c r="C79" s="69" t="str">
        <f t="shared" si="14"/>
        <v/>
      </c>
      <c r="D79" s="70" t="str">
        <f t="shared" si="9"/>
        <v/>
      </c>
      <c r="E79" s="70" t="str">
        <f t="shared" si="10"/>
        <v/>
      </c>
      <c r="F79" s="70" t="str">
        <f t="shared" si="10"/>
        <v/>
      </c>
      <c r="G79" s="70" t="str">
        <f t="shared" si="11"/>
        <v/>
      </c>
      <c r="H79" s="70" t="str">
        <f>IF(M79=0,"",1+COUNTIF(会員コール!$A$1:$A$198,M79))</f>
        <v/>
      </c>
      <c r="I79" s="71"/>
      <c r="J79" s="71" t="str">
        <f t="shared" si="12"/>
        <v/>
      </c>
      <c r="K79" s="14"/>
      <c r="L79" s="15"/>
      <c r="M79">
        <f t="shared" si="13"/>
        <v>0</v>
      </c>
      <c r="N79"/>
      <c r="O79" s="1"/>
      <c r="P79" s="2"/>
      <c r="U79" s="16"/>
      <c r="W79"/>
      <c r="Z79" s="16"/>
      <c r="AA79" s="16"/>
      <c r="AB79" s="8"/>
    </row>
    <row r="80" spans="1:28" ht="14.25" customHeight="1">
      <c r="A80" s="13"/>
      <c r="B80" s="68" t="str">
        <f t="shared" si="8"/>
        <v/>
      </c>
      <c r="C80" s="69" t="str">
        <f t="shared" si="14"/>
        <v/>
      </c>
      <c r="D80" s="70" t="str">
        <f t="shared" si="9"/>
        <v/>
      </c>
      <c r="E80" s="70" t="str">
        <f t="shared" si="10"/>
        <v/>
      </c>
      <c r="F80" s="70" t="str">
        <f t="shared" si="10"/>
        <v/>
      </c>
      <c r="G80" s="70" t="str">
        <f t="shared" si="11"/>
        <v/>
      </c>
      <c r="H80" s="70" t="str">
        <f>IF(M80=0,"",1+COUNTIF(会員コール!$A$1:$A$198,M80))</f>
        <v/>
      </c>
      <c r="I80" s="71"/>
      <c r="J80" s="71" t="str">
        <f t="shared" si="12"/>
        <v/>
      </c>
      <c r="K80" s="14"/>
      <c r="L80" s="15"/>
      <c r="M80">
        <f t="shared" si="13"/>
        <v>0</v>
      </c>
      <c r="N80"/>
      <c r="O80" s="1"/>
      <c r="P80" s="2"/>
      <c r="U80" s="16"/>
      <c r="W80"/>
      <c r="Z80" s="16"/>
      <c r="AA80" s="16"/>
      <c r="AB80" s="8"/>
    </row>
    <row r="81" spans="1:28" ht="14.25" customHeight="1">
      <c r="A81" s="13"/>
      <c r="B81" s="68" t="str">
        <f t="shared" si="8"/>
        <v/>
      </c>
      <c r="C81" s="69" t="str">
        <f t="shared" si="14"/>
        <v/>
      </c>
      <c r="D81" s="70" t="str">
        <f t="shared" si="9"/>
        <v/>
      </c>
      <c r="E81" s="70" t="str">
        <f t="shared" si="10"/>
        <v/>
      </c>
      <c r="F81" s="70" t="str">
        <f t="shared" si="10"/>
        <v/>
      </c>
      <c r="G81" s="70" t="str">
        <f t="shared" si="11"/>
        <v/>
      </c>
      <c r="H81" s="70" t="str">
        <f>IF(M81=0,"",1+COUNTIF(会員コール!$A$1:$A$198,M81))</f>
        <v/>
      </c>
      <c r="I81" s="71"/>
      <c r="J81" s="71" t="str">
        <f t="shared" si="12"/>
        <v/>
      </c>
      <c r="K81" s="14"/>
      <c r="L81" s="15"/>
      <c r="M81">
        <f t="shared" si="13"/>
        <v>0</v>
      </c>
      <c r="N81"/>
      <c r="O81" s="1"/>
      <c r="P81" s="2"/>
      <c r="U81" s="16"/>
      <c r="W81"/>
      <c r="Z81" s="16"/>
      <c r="AA81" s="16"/>
      <c r="AB81" s="8"/>
    </row>
    <row r="82" spans="1:28" ht="14.25" customHeight="1">
      <c r="A82" s="13"/>
      <c r="B82" s="68" t="str">
        <f t="shared" si="8"/>
        <v/>
      </c>
      <c r="C82" s="69" t="str">
        <f t="shared" si="14"/>
        <v/>
      </c>
      <c r="D82" s="70" t="str">
        <f t="shared" si="9"/>
        <v/>
      </c>
      <c r="E82" s="70" t="str">
        <f t="shared" si="10"/>
        <v/>
      </c>
      <c r="F82" s="70" t="str">
        <f t="shared" si="10"/>
        <v/>
      </c>
      <c r="G82" s="70" t="str">
        <f t="shared" si="11"/>
        <v/>
      </c>
      <c r="H82" s="70" t="str">
        <f>IF(M82=0,"",1+COUNTIF(会員コール!$A$1:$A$198,M82))</f>
        <v/>
      </c>
      <c r="I82" s="71"/>
      <c r="J82" s="71" t="str">
        <f t="shared" si="12"/>
        <v/>
      </c>
      <c r="K82" s="14"/>
      <c r="L82" s="15"/>
      <c r="M82">
        <f t="shared" si="13"/>
        <v>0</v>
      </c>
      <c r="N82"/>
      <c r="O82" s="1"/>
      <c r="P82" s="2"/>
      <c r="U82" s="16"/>
      <c r="W82"/>
      <c r="Z82" s="16"/>
      <c r="AA82" s="16"/>
      <c r="AB82" s="8"/>
    </row>
    <row r="83" spans="1:28" ht="14.25" customHeight="1">
      <c r="A83" s="13"/>
      <c r="B83" s="68" t="str">
        <f t="shared" si="8"/>
        <v/>
      </c>
      <c r="C83" s="69" t="str">
        <f t="shared" si="14"/>
        <v/>
      </c>
      <c r="D83" s="70" t="str">
        <f t="shared" si="9"/>
        <v/>
      </c>
      <c r="E83" s="70" t="str">
        <f t="shared" si="10"/>
        <v/>
      </c>
      <c r="F83" s="70" t="str">
        <f t="shared" si="10"/>
        <v/>
      </c>
      <c r="G83" s="70" t="str">
        <f t="shared" si="11"/>
        <v/>
      </c>
      <c r="H83" s="70" t="str">
        <f>IF(M83=0,"",1+COUNTIF(会員コール!$A$1:$A$198,M83))</f>
        <v/>
      </c>
      <c r="I83" s="71"/>
      <c r="J83" s="71" t="str">
        <f t="shared" si="12"/>
        <v/>
      </c>
      <c r="K83" s="14"/>
      <c r="L83" s="15"/>
      <c r="M83">
        <f t="shared" si="13"/>
        <v>0</v>
      </c>
      <c r="N83"/>
      <c r="O83" s="1"/>
      <c r="P83" s="2"/>
      <c r="U83" s="16"/>
      <c r="W83"/>
      <c r="Z83" s="16"/>
      <c r="AA83" s="16"/>
      <c r="AB83" s="8"/>
    </row>
    <row r="84" spans="1:28" ht="14.25" customHeight="1">
      <c r="A84" s="13">
        <v>25</v>
      </c>
      <c r="B84" s="68" t="str">
        <f t="shared" si="8"/>
        <v/>
      </c>
      <c r="C84" s="69" t="str">
        <f t="shared" si="14"/>
        <v/>
      </c>
      <c r="D84" s="70" t="str">
        <f t="shared" si="9"/>
        <v/>
      </c>
      <c r="E84" s="70" t="str">
        <f t="shared" si="10"/>
        <v/>
      </c>
      <c r="F84" s="70" t="str">
        <f t="shared" si="10"/>
        <v/>
      </c>
      <c r="G84" s="70" t="str">
        <f t="shared" si="11"/>
        <v/>
      </c>
      <c r="H84" s="70" t="str">
        <f>IF(M84=0,"",1+COUNTIF(会員コール!$A$1:$A$198,M84))</f>
        <v/>
      </c>
      <c r="I84" s="71"/>
      <c r="J84" s="71" t="str">
        <f t="shared" si="12"/>
        <v/>
      </c>
      <c r="K84" s="14"/>
      <c r="L84" s="15"/>
      <c r="M84">
        <f t="shared" si="13"/>
        <v>0</v>
      </c>
      <c r="N84"/>
      <c r="O84" s="1"/>
      <c r="P84" s="2"/>
      <c r="U84" s="16"/>
      <c r="W84"/>
      <c r="Z84" s="16"/>
      <c r="AA84" s="16"/>
      <c r="AB84" s="8"/>
    </row>
    <row r="85" spans="1:28" ht="14.25" customHeight="1">
      <c r="A85" s="13"/>
      <c r="B85" s="72" t="str">
        <f t="shared" si="8"/>
        <v/>
      </c>
      <c r="C85" s="69" t="str">
        <f t="shared" si="14"/>
        <v/>
      </c>
      <c r="D85" s="73" t="str">
        <f t="shared" si="9"/>
        <v/>
      </c>
      <c r="E85" s="73" t="str">
        <f t="shared" si="10"/>
        <v/>
      </c>
      <c r="F85" s="73" t="str">
        <f t="shared" si="10"/>
        <v/>
      </c>
      <c r="G85" s="73" t="str">
        <f t="shared" si="11"/>
        <v/>
      </c>
      <c r="H85" s="73" t="str">
        <f>IF(M85=0,"",1+COUNTIF(会員コール!$A$1:$A$198,M85))</f>
        <v/>
      </c>
      <c r="I85" s="74"/>
      <c r="J85" s="74" t="str">
        <f t="shared" si="12"/>
        <v/>
      </c>
      <c r="K85" s="14"/>
      <c r="L85" s="15"/>
      <c r="M85">
        <f t="shared" si="13"/>
        <v>0</v>
      </c>
      <c r="N85"/>
      <c r="O85" s="1"/>
      <c r="P85" s="2"/>
      <c r="U85" s="16"/>
      <c r="W85"/>
      <c r="Z85" s="16"/>
      <c r="AA85" s="16"/>
      <c r="AB85" s="8"/>
    </row>
    <row r="86" spans="1:28" ht="14.25" customHeight="1">
      <c r="A86" s="13"/>
      <c r="B86" s="68" t="str">
        <f t="shared" si="8"/>
        <v/>
      </c>
      <c r="C86" s="69" t="str">
        <f t="shared" si="14"/>
        <v/>
      </c>
      <c r="D86" s="70" t="str">
        <f t="shared" si="9"/>
        <v/>
      </c>
      <c r="E86" s="70" t="str">
        <f t="shared" si="10"/>
        <v/>
      </c>
      <c r="F86" s="70" t="str">
        <f t="shared" si="10"/>
        <v/>
      </c>
      <c r="G86" s="70" t="str">
        <f t="shared" si="11"/>
        <v/>
      </c>
      <c r="H86" s="70" t="str">
        <f>IF(M86=0,"",1+COUNTIF(会員コール!$A$1:$A$198,M86))</f>
        <v/>
      </c>
      <c r="I86" s="71"/>
      <c r="J86" s="71" t="str">
        <f t="shared" si="12"/>
        <v/>
      </c>
      <c r="K86" s="14"/>
      <c r="L86" s="15"/>
      <c r="M86">
        <f t="shared" si="13"/>
        <v>0</v>
      </c>
      <c r="N86"/>
      <c r="O86" s="1"/>
      <c r="P86" s="2"/>
      <c r="U86" s="16"/>
      <c r="W86"/>
      <c r="Z86" s="16"/>
      <c r="AA86" s="16"/>
      <c r="AB86" s="8"/>
    </row>
    <row r="87" spans="1:28" ht="14.25" customHeight="1">
      <c r="A87" s="13"/>
      <c r="B87" s="72" t="str">
        <f t="shared" si="8"/>
        <v/>
      </c>
      <c r="C87" s="69" t="str">
        <f t="shared" si="14"/>
        <v/>
      </c>
      <c r="D87" s="73" t="str">
        <f t="shared" si="9"/>
        <v/>
      </c>
      <c r="E87" s="73" t="str">
        <f t="shared" si="10"/>
        <v/>
      </c>
      <c r="F87" s="73" t="str">
        <f t="shared" si="10"/>
        <v/>
      </c>
      <c r="G87" s="73" t="str">
        <f t="shared" si="11"/>
        <v/>
      </c>
      <c r="H87" s="73" t="str">
        <f>IF(M87=0,"",1+COUNTIF(会員コール!$A$1:$A$198,M87))</f>
        <v/>
      </c>
      <c r="I87" s="74"/>
      <c r="J87" s="74" t="str">
        <f t="shared" si="12"/>
        <v/>
      </c>
      <c r="K87" s="14"/>
      <c r="L87" s="15"/>
      <c r="M87">
        <f t="shared" si="13"/>
        <v>0</v>
      </c>
      <c r="N87"/>
      <c r="O87" s="1"/>
      <c r="P87" s="2"/>
      <c r="U87" s="16"/>
      <c r="W87"/>
      <c r="Z87" s="16"/>
      <c r="AA87" s="16"/>
      <c r="AB87" s="8"/>
    </row>
    <row r="88" spans="1:28" ht="14.25" customHeight="1">
      <c r="A88" s="13"/>
      <c r="B88" s="68" t="str">
        <f t="shared" si="8"/>
        <v/>
      </c>
      <c r="C88" s="69" t="str">
        <f t="shared" si="14"/>
        <v/>
      </c>
      <c r="D88" s="70" t="str">
        <f t="shared" si="9"/>
        <v/>
      </c>
      <c r="E88" s="70" t="str">
        <f t="shared" si="10"/>
        <v/>
      </c>
      <c r="F88" s="70" t="str">
        <f t="shared" si="10"/>
        <v/>
      </c>
      <c r="G88" s="70" t="str">
        <f t="shared" si="11"/>
        <v/>
      </c>
      <c r="H88" s="70" t="str">
        <f>IF(M88=0,"",1+COUNTIF(会員コール!$A$1:$A$198,M88))</f>
        <v/>
      </c>
      <c r="I88" s="71"/>
      <c r="J88" s="71" t="str">
        <f t="shared" si="12"/>
        <v/>
      </c>
      <c r="K88" s="14"/>
      <c r="L88" s="15"/>
      <c r="M88">
        <f t="shared" si="13"/>
        <v>0</v>
      </c>
      <c r="N88"/>
      <c r="O88" s="1"/>
      <c r="P88" s="2"/>
      <c r="U88" s="16"/>
      <c r="W88"/>
      <c r="Z88" s="16"/>
      <c r="AA88" s="16"/>
      <c r="AB88" s="8"/>
    </row>
    <row r="89" spans="1:28" ht="14.25" customHeight="1">
      <c r="A89" s="13">
        <v>30</v>
      </c>
      <c r="B89" s="72" t="str">
        <f t="shared" si="8"/>
        <v/>
      </c>
      <c r="C89" s="69" t="str">
        <f t="shared" si="14"/>
        <v/>
      </c>
      <c r="D89" s="73" t="str">
        <f t="shared" si="9"/>
        <v/>
      </c>
      <c r="E89" s="73" t="str">
        <f t="shared" si="10"/>
        <v/>
      </c>
      <c r="F89" s="73" t="str">
        <f t="shared" si="10"/>
        <v/>
      </c>
      <c r="G89" s="73" t="str">
        <f t="shared" si="11"/>
        <v/>
      </c>
      <c r="H89" s="73" t="str">
        <f>IF(M89=0,"",1+COUNTIF(会員コール!$A$1:$A$198,M89))</f>
        <v/>
      </c>
      <c r="I89" s="74"/>
      <c r="J89" s="74" t="str">
        <f t="shared" si="12"/>
        <v/>
      </c>
      <c r="K89" s="14"/>
      <c r="L89" s="15"/>
      <c r="M89">
        <f t="shared" si="13"/>
        <v>0</v>
      </c>
      <c r="N89"/>
      <c r="O89" s="1"/>
      <c r="P89" s="2"/>
      <c r="U89" s="16"/>
      <c r="W89"/>
      <c r="Z89" s="16"/>
      <c r="AA89" s="16"/>
      <c r="AB89" s="8"/>
    </row>
    <row r="90" spans="1:28" ht="14.25" customHeight="1">
      <c r="A90" s="13"/>
      <c r="B90" s="68" t="str">
        <f t="shared" si="8"/>
        <v/>
      </c>
      <c r="C90" s="69" t="str">
        <f t="shared" si="14"/>
        <v/>
      </c>
      <c r="D90" s="70" t="str">
        <f t="shared" si="9"/>
        <v/>
      </c>
      <c r="E90" s="70" t="str">
        <f t="shared" si="10"/>
        <v/>
      </c>
      <c r="F90" s="70" t="str">
        <f t="shared" si="10"/>
        <v/>
      </c>
      <c r="G90" s="70" t="str">
        <f t="shared" si="11"/>
        <v/>
      </c>
      <c r="H90" s="70" t="str">
        <f>IF(M90=0,"",1+COUNTIF(会員コール!$A$1:$A$198,M90))</f>
        <v/>
      </c>
      <c r="I90" s="71"/>
      <c r="J90" s="71" t="str">
        <f t="shared" si="12"/>
        <v/>
      </c>
      <c r="K90" s="14"/>
      <c r="L90" s="15"/>
      <c r="M90">
        <f t="shared" si="13"/>
        <v>0</v>
      </c>
      <c r="N90"/>
      <c r="O90" s="1"/>
      <c r="P90" s="2"/>
      <c r="U90" s="16"/>
      <c r="W90"/>
      <c r="Z90" s="16"/>
      <c r="AA90" s="16"/>
      <c r="AB90" s="8"/>
    </row>
    <row r="91" spans="1:28" ht="14.25" customHeight="1">
      <c r="A91" s="13"/>
      <c r="B91" s="72" t="str">
        <f t="shared" si="8"/>
        <v/>
      </c>
      <c r="C91" s="69" t="str">
        <f t="shared" si="14"/>
        <v/>
      </c>
      <c r="D91" s="73" t="str">
        <f t="shared" si="9"/>
        <v/>
      </c>
      <c r="E91" s="73" t="str">
        <f t="shared" si="10"/>
        <v/>
      </c>
      <c r="F91" s="73" t="str">
        <f t="shared" si="10"/>
        <v/>
      </c>
      <c r="G91" s="73" t="str">
        <f t="shared" si="11"/>
        <v/>
      </c>
      <c r="H91" s="73" t="str">
        <f>IF(M91=0,"",1+COUNTIF(会員コール!$A$1:$A$198,M91))</f>
        <v/>
      </c>
      <c r="I91" s="74"/>
      <c r="J91" s="74" t="str">
        <f t="shared" si="12"/>
        <v/>
      </c>
      <c r="K91" s="14"/>
      <c r="L91" s="15"/>
      <c r="M91">
        <f t="shared" si="13"/>
        <v>0</v>
      </c>
      <c r="N91"/>
      <c r="O91" s="1"/>
      <c r="P91" s="2"/>
      <c r="U91" s="16"/>
      <c r="W91"/>
      <c r="Z91" s="16"/>
      <c r="AA91" s="16"/>
      <c r="AB91" s="8"/>
    </row>
    <row r="92" spans="1:28" ht="14.25" customHeight="1">
      <c r="A92" s="13"/>
      <c r="B92" s="68" t="str">
        <f t="shared" si="8"/>
        <v/>
      </c>
      <c r="C92" s="69" t="str">
        <f t="shared" si="14"/>
        <v/>
      </c>
      <c r="D92" s="70" t="str">
        <f t="shared" si="9"/>
        <v/>
      </c>
      <c r="E92" s="70" t="str">
        <f t="shared" ref="E92:F109" si="15">IF(Q92="","",Q92)</f>
        <v/>
      </c>
      <c r="F92" s="70" t="str">
        <f t="shared" si="15"/>
        <v/>
      </c>
      <c r="G92" s="70" t="str">
        <f t="shared" si="11"/>
        <v/>
      </c>
      <c r="H92" s="70" t="str">
        <f>IF(M92=0,"",1+COUNTIF(会員コール!$A$1:$A$198,M92))</f>
        <v/>
      </c>
      <c r="I92" s="71"/>
      <c r="J92" s="71" t="str">
        <f t="shared" si="12"/>
        <v/>
      </c>
      <c r="K92" s="14"/>
      <c r="L92" s="15"/>
      <c r="M92">
        <f t="shared" si="13"/>
        <v>0</v>
      </c>
      <c r="N92"/>
      <c r="O92" s="1"/>
      <c r="P92" s="2"/>
      <c r="U92" s="16"/>
      <c r="W92"/>
      <c r="Z92" s="16"/>
      <c r="AA92" s="16"/>
      <c r="AB92" s="8"/>
    </row>
    <row r="93" spans="1:28" ht="14.25" customHeight="1">
      <c r="A93" s="13"/>
      <c r="B93" s="72" t="str">
        <f t="shared" si="8"/>
        <v/>
      </c>
      <c r="C93" s="69" t="str">
        <f t="shared" si="14"/>
        <v/>
      </c>
      <c r="D93" s="73" t="str">
        <f t="shared" si="9"/>
        <v/>
      </c>
      <c r="E93" s="73" t="str">
        <f t="shared" si="15"/>
        <v/>
      </c>
      <c r="F93" s="73" t="str">
        <f t="shared" si="15"/>
        <v/>
      </c>
      <c r="G93" s="73" t="str">
        <f t="shared" si="11"/>
        <v/>
      </c>
      <c r="H93" s="73" t="str">
        <f>IF(M93=0,"",1+COUNTIF(会員コール!$A$1:$A$198,M93))</f>
        <v/>
      </c>
      <c r="I93" s="74"/>
      <c r="J93" s="74" t="str">
        <f t="shared" si="12"/>
        <v/>
      </c>
      <c r="K93" s="14"/>
      <c r="L93" s="15"/>
      <c r="M93">
        <f t="shared" si="13"/>
        <v>0</v>
      </c>
      <c r="N93"/>
      <c r="O93" s="1"/>
      <c r="P93" s="2"/>
      <c r="U93" s="16"/>
      <c r="W93"/>
      <c r="Z93" s="16"/>
      <c r="AA93" s="16"/>
      <c r="AB93" s="8"/>
    </row>
    <row r="94" spans="1:28" ht="14.25" customHeight="1">
      <c r="A94" s="13">
        <v>35</v>
      </c>
      <c r="B94" s="68" t="str">
        <f t="shared" si="8"/>
        <v/>
      </c>
      <c r="C94" s="69" t="str">
        <f t="shared" si="14"/>
        <v/>
      </c>
      <c r="D94" s="70" t="str">
        <f t="shared" si="9"/>
        <v/>
      </c>
      <c r="E94" s="70" t="str">
        <f t="shared" si="15"/>
        <v/>
      </c>
      <c r="F94" s="70" t="str">
        <f t="shared" si="15"/>
        <v/>
      </c>
      <c r="G94" s="70" t="str">
        <f t="shared" si="11"/>
        <v/>
      </c>
      <c r="H94" s="70" t="str">
        <f>IF(M94=0,"",1+COUNTIF(会員コール!$A$1:$A$198,M94))</f>
        <v/>
      </c>
      <c r="I94" s="71"/>
      <c r="J94" s="71" t="str">
        <f t="shared" si="12"/>
        <v/>
      </c>
      <c r="K94" s="14"/>
      <c r="L94" s="15"/>
      <c r="M94">
        <f t="shared" si="13"/>
        <v>0</v>
      </c>
      <c r="N94"/>
      <c r="O94" s="1"/>
      <c r="P94" s="2"/>
      <c r="U94" s="16"/>
      <c r="W94"/>
      <c r="Z94" s="16"/>
      <c r="AA94" s="16"/>
      <c r="AB94" s="8"/>
    </row>
    <row r="95" spans="1:28" ht="14.25" customHeight="1">
      <c r="A95" s="13"/>
      <c r="B95" s="72" t="str">
        <f t="shared" si="8"/>
        <v/>
      </c>
      <c r="C95" s="69" t="str">
        <f t="shared" si="14"/>
        <v/>
      </c>
      <c r="D95" s="73" t="str">
        <f t="shared" si="9"/>
        <v/>
      </c>
      <c r="E95" s="73" t="str">
        <f t="shared" si="15"/>
        <v/>
      </c>
      <c r="F95" s="73" t="str">
        <f t="shared" si="15"/>
        <v/>
      </c>
      <c r="G95" s="73" t="str">
        <f t="shared" si="11"/>
        <v/>
      </c>
      <c r="H95" s="73" t="str">
        <f>IF(M95=0,"",1+COUNTIF(会員コール!$A$1:$A$198,M95))</f>
        <v/>
      </c>
      <c r="I95" s="74"/>
      <c r="J95" s="74" t="str">
        <f t="shared" si="12"/>
        <v/>
      </c>
      <c r="K95" s="14"/>
      <c r="L95" s="15"/>
      <c r="M95">
        <f t="shared" si="13"/>
        <v>0</v>
      </c>
      <c r="N95"/>
      <c r="O95" s="1"/>
      <c r="P95" s="2"/>
      <c r="U95" s="16"/>
      <c r="W95"/>
      <c r="Z95" s="16"/>
      <c r="AA95" s="16"/>
      <c r="AB95" s="8"/>
    </row>
    <row r="96" spans="1:28" ht="14.25" customHeight="1">
      <c r="A96" s="13"/>
      <c r="B96" s="68" t="str">
        <f t="shared" si="8"/>
        <v/>
      </c>
      <c r="C96" s="69" t="str">
        <f t="shared" si="14"/>
        <v/>
      </c>
      <c r="D96" s="70" t="str">
        <f t="shared" si="9"/>
        <v/>
      </c>
      <c r="E96" s="70" t="str">
        <f t="shared" si="15"/>
        <v/>
      </c>
      <c r="F96" s="70" t="str">
        <f t="shared" si="15"/>
        <v/>
      </c>
      <c r="G96" s="70" t="str">
        <f t="shared" si="11"/>
        <v/>
      </c>
      <c r="H96" s="70" t="str">
        <f>IF(M96=0,"",1+COUNTIF(会員コール!$A$1:$A$198,M96))</f>
        <v/>
      </c>
      <c r="I96" s="71"/>
      <c r="J96" s="71" t="str">
        <f t="shared" si="12"/>
        <v/>
      </c>
      <c r="K96" s="14"/>
      <c r="L96" s="15"/>
      <c r="M96">
        <f t="shared" si="13"/>
        <v>0</v>
      </c>
      <c r="N96"/>
      <c r="O96" s="1"/>
      <c r="P96" s="2"/>
      <c r="U96" s="16"/>
      <c r="W96"/>
      <c r="Z96" s="16"/>
      <c r="AA96" s="16"/>
      <c r="AB96" s="8"/>
    </row>
    <row r="97" spans="1:28" ht="14.25" customHeight="1">
      <c r="A97" s="13"/>
      <c r="B97" s="72" t="str">
        <f t="shared" si="8"/>
        <v/>
      </c>
      <c r="C97" s="69" t="str">
        <f t="shared" si="14"/>
        <v/>
      </c>
      <c r="D97" s="73" t="str">
        <f t="shared" si="9"/>
        <v/>
      </c>
      <c r="E97" s="73" t="str">
        <f t="shared" si="15"/>
        <v/>
      </c>
      <c r="F97" s="73" t="str">
        <f t="shared" si="15"/>
        <v/>
      </c>
      <c r="G97" s="73" t="str">
        <f t="shared" si="11"/>
        <v/>
      </c>
      <c r="H97" s="73" t="str">
        <f>IF(M97=0,"",1+COUNTIF(会員コール!$A$1:$A$198,M97))</f>
        <v/>
      </c>
      <c r="I97" s="74"/>
      <c r="J97" s="74" t="str">
        <f t="shared" si="12"/>
        <v/>
      </c>
      <c r="K97" s="14"/>
      <c r="L97" s="15"/>
      <c r="M97">
        <f t="shared" si="13"/>
        <v>0</v>
      </c>
      <c r="N97"/>
      <c r="O97" s="1"/>
      <c r="P97" s="2"/>
      <c r="U97" s="16"/>
      <c r="W97"/>
      <c r="Z97" s="16"/>
      <c r="AA97" s="16"/>
      <c r="AB97" s="8"/>
    </row>
    <row r="98" spans="1:28" ht="14.25" customHeight="1">
      <c r="A98" s="13"/>
      <c r="B98" s="68" t="str">
        <f t="shared" si="8"/>
        <v/>
      </c>
      <c r="C98" s="69" t="str">
        <f t="shared" si="14"/>
        <v/>
      </c>
      <c r="D98" s="70" t="str">
        <f t="shared" si="9"/>
        <v/>
      </c>
      <c r="E98" s="70" t="str">
        <f t="shared" si="15"/>
        <v/>
      </c>
      <c r="F98" s="70" t="str">
        <f t="shared" si="15"/>
        <v/>
      </c>
      <c r="G98" s="70" t="str">
        <f t="shared" si="11"/>
        <v/>
      </c>
      <c r="H98" s="70" t="str">
        <f>IF(M98=0,"",1+COUNTIF(会員コール!$A$1:$A$198,M98))</f>
        <v/>
      </c>
      <c r="I98" s="71"/>
      <c r="J98" s="71" t="str">
        <f t="shared" si="12"/>
        <v/>
      </c>
      <c r="K98" s="14"/>
      <c r="L98" s="15"/>
      <c r="M98">
        <f t="shared" si="13"/>
        <v>0</v>
      </c>
      <c r="N98"/>
      <c r="O98" s="1"/>
      <c r="P98" s="2"/>
      <c r="U98" s="16"/>
      <c r="W98"/>
      <c r="Z98" s="16"/>
      <c r="AA98" s="16"/>
      <c r="AB98" s="8"/>
    </row>
    <row r="99" spans="1:28" ht="14.25" customHeight="1">
      <c r="A99" s="13">
        <v>40</v>
      </c>
      <c r="B99" s="72" t="str">
        <f t="shared" si="8"/>
        <v/>
      </c>
      <c r="C99" s="69" t="str">
        <f t="shared" si="14"/>
        <v/>
      </c>
      <c r="D99" s="73" t="str">
        <f t="shared" si="9"/>
        <v/>
      </c>
      <c r="E99" s="73" t="str">
        <f t="shared" si="15"/>
        <v/>
      </c>
      <c r="F99" s="73" t="str">
        <f t="shared" si="15"/>
        <v/>
      </c>
      <c r="G99" s="73" t="str">
        <f t="shared" si="11"/>
        <v/>
      </c>
      <c r="H99" s="73" t="str">
        <f>IF(M99=0,"",1+COUNTIF(会員コール!$A$1:$A$198,M99))</f>
        <v/>
      </c>
      <c r="I99" s="74"/>
      <c r="J99" s="74" t="str">
        <f t="shared" si="12"/>
        <v/>
      </c>
      <c r="K99" s="14"/>
      <c r="L99" s="15"/>
      <c r="M99">
        <f t="shared" si="13"/>
        <v>0</v>
      </c>
      <c r="N99"/>
      <c r="O99" s="1"/>
      <c r="P99" s="2"/>
      <c r="U99" s="16"/>
      <c r="W99"/>
      <c r="Z99" s="16"/>
      <c r="AA99" s="16"/>
      <c r="AB99" s="8"/>
    </row>
    <row r="100" spans="1:28" ht="14.25" customHeight="1">
      <c r="A100" s="13"/>
      <c r="B100" s="68" t="str">
        <f t="shared" si="8"/>
        <v/>
      </c>
      <c r="C100" s="69" t="str">
        <f t="shared" si="14"/>
        <v/>
      </c>
      <c r="D100" s="70" t="str">
        <f t="shared" si="9"/>
        <v/>
      </c>
      <c r="E100" s="70" t="str">
        <f t="shared" si="15"/>
        <v/>
      </c>
      <c r="F100" s="70" t="str">
        <f t="shared" si="15"/>
        <v/>
      </c>
      <c r="G100" s="70" t="str">
        <f t="shared" si="11"/>
        <v/>
      </c>
      <c r="H100" s="70" t="str">
        <f>IF(M100=0,"",1+COUNTIF(会員コール!$A$1:$A$198,M100))</f>
        <v/>
      </c>
      <c r="I100" s="71"/>
      <c r="J100" s="71" t="str">
        <f t="shared" si="12"/>
        <v/>
      </c>
      <c r="K100" s="14"/>
      <c r="L100" s="15"/>
      <c r="M100">
        <f t="shared" si="13"/>
        <v>0</v>
      </c>
      <c r="N100"/>
      <c r="O100" s="1"/>
      <c r="P100" s="2"/>
      <c r="U100" s="16"/>
      <c r="W100"/>
      <c r="Z100" s="16"/>
      <c r="AA100" s="16"/>
      <c r="AB100" s="8"/>
    </row>
    <row r="101" spans="1:28" ht="14.25" customHeight="1">
      <c r="A101" s="13"/>
      <c r="B101" s="68" t="str">
        <f t="shared" si="8"/>
        <v/>
      </c>
      <c r="C101" s="69" t="str">
        <f t="shared" si="14"/>
        <v/>
      </c>
      <c r="D101" s="70" t="str">
        <f t="shared" si="9"/>
        <v/>
      </c>
      <c r="E101" s="70" t="str">
        <f t="shared" si="15"/>
        <v/>
      </c>
      <c r="F101" s="70" t="str">
        <f t="shared" si="15"/>
        <v/>
      </c>
      <c r="G101" s="70" t="str">
        <f t="shared" si="11"/>
        <v/>
      </c>
      <c r="H101" s="70" t="str">
        <f>IF(M101=0,"",1+COUNTIF(会員コール!$A$1:$A$198,M101))</f>
        <v/>
      </c>
      <c r="I101" s="71"/>
      <c r="J101" s="71" t="str">
        <f t="shared" si="12"/>
        <v/>
      </c>
      <c r="K101" s="14"/>
      <c r="L101" s="15"/>
      <c r="M101">
        <f t="shared" si="13"/>
        <v>0</v>
      </c>
      <c r="N101"/>
      <c r="O101" s="1"/>
      <c r="P101" s="2"/>
      <c r="U101" s="16"/>
      <c r="W101"/>
      <c r="Z101" s="16"/>
      <c r="AA101" s="16"/>
      <c r="AB101" s="8"/>
    </row>
    <row r="102" spans="1:28" ht="14.25" customHeight="1">
      <c r="A102" s="13"/>
      <c r="B102" s="72" t="str">
        <f t="shared" si="8"/>
        <v/>
      </c>
      <c r="C102" s="69" t="str">
        <f t="shared" si="14"/>
        <v/>
      </c>
      <c r="D102" s="73" t="str">
        <f t="shared" si="9"/>
        <v/>
      </c>
      <c r="E102" s="73" t="str">
        <f t="shared" si="15"/>
        <v/>
      </c>
      <c r="F102" s="73" t="str">
        <f t="shared" si="15"/>
        <v/>
      </c>
      <c r="G102" s="73" t="str">
        <f t="shared" si="11"/>
        <v/>
      </c>
      <c r="H102" s="73" t="str">
        <f>IF(M102=0,"",1+COUNTIF(会員コール!$A$1:$A$198,M102))</f>
        <v/>
      </c>
      <c r="I102" s="74"/>
      <c r="J102" s="74" t="str">
        <f t="shared" si="12"/>
        <v/>
      </c>
      <c r="K102" s="14"/>
      <c r="L102" s="15"/>
      <c r="M102">
        <f t="shared" si="13"/>
        <v>0</v>
      </c>
      <c r="N102"/>
      <c r="O102" s="1"/>
      <c r="P102" s="2"/>
      <c r="U102" s="16"/>
      <c r="W102"/>
      <c r="Z102" s="16"/>
      <c r="AA102" s="16"/>
      <c r="AB102" s="8"/>
    </row>
    <row r="103" spans="1:28" ht="14.25" customHeight="1">
      <c r="A103" s="13"/>
      <c r="B103" s="68" t="str">
        <f t="shared" si="8"/>
        <v/>
      </c>
      <c r="C103" s="69" t="str">
        <f t="shared" si="14"/>
        <v/>
      </c>
      <c r="D103" s="70" t="str">
        <f t="shared" si="9"/>
        <v/>
      </c>
      <c r="E103" s="70" t="str">
        <f t="shared" si="15"/>
        <v/>
      </c>
      <c r="F103" s="70" t="str">
        <f t="shared" si="15"/>
        <v/>
      </c>
      <c r="G103" s="70" t="str">
        <f t="shared" si="11"/>
        <v/>
      </c>
      <c r="H103" s="70" t="str">
        <f>IF(M103=0,"",1+COUNTIF(会員コール!$A$1:$A$198,M103))</f>
        <v/>
      </c>
      <c r="I103" s="71"/>
      <c r="J103" s="71" t="str">
        <f t="shared" si="12"/>
        <v/>
      </c>
      <c r="K103" s="14"/>
      <c r="L103" s="15"/>
      <c r="M103">
        <f t="shared" si="13"/>
        <v>0</v>
      </c>
      <c r="N103"/>
      <c r="O103" s="1"/>
      <c r="P103" s="2"/>
      <c r="U103" s="16"/>
      <c r="W103"/>
      <c r="Z103" s="16"/>
      <c r="AA103" s="16"/>
      <c r="AB103" s="8"/>
    </row>
    <row r="104" spans="1:28" ht="14.25" customHeight="1">
      <c r="A104" s="13">
        <v>45</v>
      </c>
      <c r="B104" s="72" t="str">
        <f t="shared" si="8"/>
        <v/>
      </c>
      <c r="C104" s="69" t="str">
        <f t="shared" si="14"/>
        <v/>
      </c>
      <c r="D104" s="73" t="str">
        <f t="shared" si="9"/>
        <v/>
      </c>
      <c r="E104" s="73" t="str">
        <f t="shared" si="15"/>
        <v/>
      </c>
      <c r="F104" s="73" t="str">
        <f t="shared" si="15"/>
        <v/>
      </c>
      <c r="G104" s="73" t="str">
        <f t="shared" si="11"/>
        <v/>
      </c>
      <c r="H104" s="73" t="str">
        <f>IF(M104=0,"",1+COUNTIF(会員コール!$A$1:$A$198,M104))</f>
        <v/>
      </c>
      <c r="I104" s="74"/>
      <c r="J104" s="74" t="str">
        <f t="shared" si="12"/>
        <v/>
      </c>
      <c r="K104" s="14"/>
      <c r="L104" s="15"/>
      <c r="M104">
        <f t="shared" si="13"/>
        <v>0</v>
      </c>
      <c r="N104"/>
      <c r="O104" s="1"/>
      <c r="P104" s="2"/>
      <c r="U104" s="16"/>
      <c r="W104"/>
      <c r="Z104" s="16"/>
      <c r="AA104" s="16"/>
      <c r="AB104" s="8"/>
    </row>
    <row r="105" spans="1:28" ht="14.25" customHeight="1">
      <c r="A105" s="13"/>
      <c r="B105" s="68" t="str">
        <f t="shared" si="8"/>
        <v/>
      </c>
      <c r="C105" s="69" t="str">
        <f t="shared" si="14"/>
        <v/>
      </c>
      <c r="D105" s="70" t="str">
        <f t="shared" si="9"/>
        <v/>
      </c>
      <c r="E105" s="70" t="str">
        <f t="shared" si="15"/>
        <v/>
      </c>
      <c r="F105" s="70" t="str">
        <f t="shared" si="15"/>
        <v/>
      </c>
      <c r="G105" s="70" t="str">
        <f t="shared" si="11"/>
        <v/>
      </c>
      <c r="H105" s="70" t="str">
        <f>IF(M105=0,"",1+COUNTIF(会員コール!$A$1:$A$198,M105))</f>
        <v/>
      </c>
      <c r="I105" s="71"/>
      <c r="J105" s="71" t="str">
        <f t="shared" si="12"/>
        <v/>
      </c>
      <c r="K105" s="14"/>
      <c r="L105" s="15"/>
      <c r="M105">
        <f t="shared" si="13"/>
        <v>0</v>
      </c>
      <c r="N105"/>
      <c r="O105" s="1"/>
      <c r="P105" s="2"/>
      <c r="U105" s="16"/>
      <c r="W105"/>
      <c r="Z105" s="16"/>
      <c r="AA105" s="16"/>
      <c r="AB105" s="8"/>
    </row>
    <row r="106" spans="1:28" ht="14.25" customHeight="1">
      <c r="A106" s="13"/>
      <c r="B106" s="72" t="str">
        <f t="shared" si="8"/>
        <v/>
      </c>
      <c r="C106" s="69" t="str">
        <f t="shared" si="14"/>
        <v/>
      </c>
      <c r="D106" s="73" t="str">
        <f t="shared" si="9"/>
        <v/>
      </c>
      <c r="E106" s="73" t="str">
        <f t="shared" si="15"/>
        <v/>
      </c>
      <c r="F106" s="73" t="str">
        <f t="shared" si="15"/>
        <v/>
      </c>
      <c r="G106" s="73" t="str">
        <f t="shared" si="11"/>
        <v/>
      </c>
      <c r="H106" s="73" t="str">
        <f>IF(M106=0,"",1+COUNTIF(会員コール!$A$1:$A$198,M106))</f>
        <v/>
      </c>
      <c r="I106" s="74"/>
      <c r="J106" s="74" t="str">
        <f t="shared" si="12"/>
        <v/>
      </c>
      <c r="K106" s="14"/>
      <c r="L106" s="15"/>
      <c r="M106">
        <f t="shared" si="13"/>
        <v>0</v>
      </c>
      <c r="N106"/>
      <c r="O106" s="1"/>
      <c r="P106" s="2"/>
      <c r="U106" s="16"/>
      <c r="W106"/>
      <c r="Z106" s="16"/>
      <c r="AA106" s="16"/>
      <c r="AB106" s="8"/>
    </row>
    <row r="107" spans="1:28" ht="14.25" customHeight="1">
      <c r="A107" s="13"/>
      <c r="B107" s="68" t="str">
        <f t="shared" si="8"/>
        <v/>
      </c>
      <c r="C107" s="69" t="str">
        <f t="shared" si="14"/>
        <v/>
      </c>
      <c r="D107" s="70" t="str">
        <f t="shared" si="9"/>
        <v/>
      </c>
      <c r="E107" s="70" t="str">
        <f t="shared" si="15"/>
        <v/>
      </c>
      <c r="F107" s="70" t="str">
        <f t="shared" si="15"/>
        <v/>
      </c>
      <c r="G107" s="70" t="str">
        <f t="shared" si="11"/>
        <v/>
      </c>
      <c r="H107" s="70" t="str">
        <f>IF(M107=0,"",1+COUNTIF(会員コール!$A$1:$A$198,M107))</f>
        <v/>
      </c>
      <c r="I107" s="71"/>
      <c r="J107" s="71" t="str">
        <f t="shared" si="12"/>
        <v/>
      </c>
      <c r="K107" s="14"/>
      <c r="L107" s="15"/>
      <c r="M107">
        <f t="shared" si="13"/>
        <v>0</v>
      </c>
      <c r="N107"/>
      <c r="O107" s="1"/>
      <c r="P107" s="2"/>
      <c r="U107" s="16"/>
      <c r="W107"/>
      <c r="Z107" s="16"/>
      <c r="AA107" s="16"/>
      <c r="AB107" s="8"/>
    </row>
    <row r="108" spans="1:28" ht="14.25" customHeight="1">
      <c r="A108" s="13"/>
      <c r="B108" s="68" t="str">
        <f t="shared" si="8"/>
        <v/>
      </c>
      <c r="C108" s="69" t="str">
        <f t="shared" si="14"/>
        <v/>
      </c>
      <c r="D108" s="70" t="str">
        <f t="shared" si="9"/>
        <v/>
      </c>
      <c r="E108" s="70" t="str">
        <f t="shared" si="15"/>
        <v/>
      </c>
      <c r="F108" s="70" t="str">
        <f t="shared" si="15"/>
        <v/>
      </c>
      <c r="G108" s="70" t="str">
        <f t="shared" si="11"/>
        <v/>
      </c>
      <c r="H108" s="70" t="str">
        <f>IF(M108=0,"",1+COUNTIF(会員コール!$A$1:$A$198,M108))</f>
        <v/>
      </c>
      <c r="I108" s="71"/>
      <c r="J108" s="71" t="str">
        <f t="shared" si="12"/>
        <v/>
      </c>
      <c r="K108" s="14"/>
      <c r="L108" s="15"/>
      <c r="M108">
        <f t="shared" si="13"/>
        <v>0</v>
      </c>
      <c r="N108"/>
      <c r="O108" s="1"/>
      <c r="P108" s="2"/>
      <c r="U108" s="16"/>
      <c r="W108"/>
      <c r="Z108" s="16"/>
      <c r="AA108" s="16"/>
      <c r="AB108" s="8"/>
    </row>
    <row r="109" spans="1:28" ht="14.25" customHeight="1">
      <c r="A109" s="13">
        <v>50</v>
      </c>
      <c r="B109" s="75" t="str">
        <f t="shared" si="8"/>
        <v/>
      </c>
      <c r="C109" s="76" t="str">
        <f>IF(P109="","",LEFT(P109,6))</f>
        <v/>
      </c>
      <c r="D109" s="77" t="str">
        <f t="shared" si="9"/>
        <v/>
      </c>
      <c r="E109" s="77" t="str">
        <f t="shared" si="15"/>
        <v/>
      </c>
      <c r="F109" s="77" t="str">
        <f t="shared" si="15"/>
        <v/>
      </c>
      <c r="G109" s="77" t="str">
        <f t="shared" si="11"/>
        <v/>
      </c>
      <c r="H109" s="77" t="str">
        <f>IF(M109=0,"",1+COUNTIF(会員コール!$A$1:$A$198,M109))</f>
        <v/>
      </c>
      <c r="I109" s="78"/>
      <c r="J109" s="78" t="str">
        <f t="shared" si="12"/>
        <v/>
      </c>
      <c r="K109" s="14"/>
      <c r="L109" s="15"/>
      <c r="M109">
        <f t="shared" si="13"/>
        <v>0</v>
      </c>
      <c r="N109"/>
      <c r="O109" s="1"/>
      <c r="P109" s="2"/>
      <c r="U109" s="16"/>
      <c r="W109"/>
      <c r="Z109" s="16"/>
      <c r="AA109" s="16"/>
      <c r="AB109" s="8"/>
    </row>
    <row r="110" spans="1:28" ht="14.25" customHeight="1">
      <c r="A110" s="13"/>
      <c r="B110" s="166" t="s">
        <v>7</v>
      </c>
      <c r="C110" s="167"/>
      <c r="D110" s="24">
        <f>50-COUNTBLANK(D60:D109)</f>
        <v>0</v>
      </c>
      <c r="E110" s="20"/>
      <c r="F110" s="21" t="s">
        <v>7</v>
      </c>
      <c r="G110" s="19"/>
      <c r="H110" s="25">
        <f>SUM(H60:H109)</f>
        <v>0</v>
      </c>
      <c r="I110" s="22"/>
      <c r="J110" s="22"/>
      <c r="K110" s="14"/>
      <c r="L110" s="15"/>
      <c r="N110"/>
      <c r="O110" s="1"/>
      <c r="P110" s="2"/>
    </row>
    <row r="111" spans="1:28" s="8" customFormat="1" ht="14.25">
      <c r="B111" s="168" t="s">
        <v>9</v>
      </c>
      <c r="C111" s="168"/>
      <c r="D111" s="168"/>
      <c r="E111" s="62" t="s">
        <v>135</v>
      </c>
      <c r="F111" s="50">
        <f>基本データ入力!$B$6</f>
        <v>2016</v>
      </c>
      <c r="G111" s="169" t="str">
        <f>基本データ入力!$B$4</f>
        <v>第13回　JARL横須賀ｸﾗﾌﾞﾏﾗｿﾝｺﾝﾃｽﾄ</v>
      </c>
      <c r="H111" s="169"/>
      <c r="I111" s="169"/>
      <c r="J111" s="169"/>
      <c r="K111" s="10"/>
      <c r="N111" s="9"/>
      <c r="V111" s="11"/>
      <c r="W111" s="12"/>
    </row>
    <row r="112" spans="1:28" s="8" customFormat="1" ht="15" customHeight="1">
      <c r="B112" s="170" t="s">
        <v>10</v>
      </c>
      <c r="C112" s="170"/>
      <c r="D112" s="47" t="str">
        <f>基本データ入力!$B$8</f>
        <v>JA1QRZ</v>
      </c>
      <c r="E112" s="52" t="s">
        <v>136</v>
      </c>
      <c r="F112" s="47" t="s">
        <v>312</v>
      </c>
      <c r="G112" s="171" t="s">
        <v>137</v>
      </c>
      <c r="H112" s="171"/>
      <c r="I112" s="171"/>
      <c r="J112" s="53" t="s">
        <v>371</v>
      </c>
      <c r="K112" s="10"/>
      <c r="N112" s="9"/>
      <c r="V112" s="11"/>
      <c r="W112" s="12"/>
    </row>
    <row r="113" spans="1:28" ht="15" customHeight="1">
      <c r="B113" s="18" t="s">
        <v>11</v>
      </c>
      <c r="C113" s="91" t="s">
        <v>411</v>
      </c>
      <c r="D113" s="18" t="s">
        <v>12</v>
      </c>
      <c r="E113" s="172" t="s">
        <v>13</v>
      </c>
      <c r="F113" s="172"/>
      <c r="G113" s="18" t="s">
        <v>14</v>
      </c>
      <c r="H113" s="17" t="s">
        <v>15</v>
      </c>
      <c r="I113" s="18" t="s">
        <v>16</v>
      </c>
      <c r="J113" s="18" t="s">
        <v>17</v>
      </c>
      <c r="L113" s="173" t="s">
        <v>134</v>
      </c>
      <c r="M113" s="174"/>
      <c r="N113" s="165" t="s">
        <v>31</v>
      </c>
      <c r="O113" s="165"/>
      <c r="P113" s="165"/>
      <c r="Q113" s="165"/>
      <c r="R113" s="165"/>
      <c r="S113" s="165"/>
      <c r="T113" s="165"/>
    </row>
    <row r="114" spans="1:28" ht="15" customHeight="1">
      <c r="B114" s="18" t="s">
        <v>8</v>
      </c>
      <c r="C114" s="91" t="s">
        <v>412</v>
      </c>
      <c r="D114" s="18" t="s">
        <v>0</v>
      </c>
      <c r="E114" s="18" t="s">
        <v>1</v>
      </c>
      <c r="F114" s="18" t="s">
        <v>2</v>
      </c>
      <c r="G114" s="18" t="s">
        <v>3</v>
      </c>
      <c r="H114" s="17" t="s">
        <v>4</v>
      </c>
      <c r="I114" s="18" t="s">
        <v>5</v>
      </c>
      <c r="J114" s="18" t="s">
        <v>6</v>
      </c>
      <c r="K114" s="4"/>
      <c r="L114" s="175"/>
      <c r="M114" s="176"/>
      <c r="N114" s="23" t="s">
        <v>33</v>
      </c>
      <c r="O114" s="23" t="s">
        <v>34</v>
      </c>
      <c r="P114" s="23" t="s">
        <v>35</v>
      </c>
      <c r="Q114" s="23" t="s">
        <v>36</v>
      </c>
      <c r="R114" s="23" t="s">
        <v>37</v>
      </c>
      <c r="S114" s="23" t="s">
        <v>38</v>
      </c>
      <c r="T114" s="23" t="s">
        <v>39</v>
      </c>
    </row>
    <row r="115" spans="1:28" ht="14.25" customHeight="1">
      <c r="A115" s="13">
        <v>1</v>
      </c>
      <c r="B115" s="64" t="str">
        <f t="shared" ref="B115:B164" si="16">IF(O115="","",O115)</f>
        <v/>
      </c>
      <c r="C115" s="65" t="str">
        <f>IF(P115="","",LEFT(P115,6))</f>
        <v/>
      </c>
      <c r="D115" s="66" t="str">
        <f t="shared" ref="D115:D164" si="17">IF(N115="","",N115)</f>
        <v/>
      </c>
      <c r="E115" s="66" t="str">
        <f t="shared" ref="E115:F146" si="18">IF(Q115="","",Q115)</f>
        <v/>
      </c>
      <c r="F115" s="66" t="str">
        <f t="shared" si="18"/>
        <v/>
      </c>
      <c r="G115" s="66" t="str">
        <f t="shared" ref="G115:G164" si="19">IF(H115="","",IF(H115=1,"","M"))</f>
        <v/>
      </c>
      <c r="H115" s="66" t="str">
        <f>IF(M115=0,"",1+COUNTIF(会員コール!$A$1:$A$198,M115))</f>
        <v/>
      </c>
      <c r="I115" s="67"/>
      <c r="J115" s="67" t="str">
        <f t="shared" ref="J115:J164" si="20">IF(T115="","",T115)</f>
        <v/>
      </c>
      <c r="K115" s="14"/>
      <c r="L115" s="49"/>
      <c r="M115">
        <f t="shared" ref="M115:M164" si="21">IF(MID(N115,6,1)="/",LEFT(N115,5),IF(MID(N115,7,1)="/",LEFT(N115,6),N115))</f>
        <v>0</v>
      </c>
      <c r="N115"/>
      <c r="O115" s="1"/>
      <c r="P115" s="2"/>
      <c r="U115" s="16"/>
      <c r="W115"/>
      <c r="Z115" s="16"/>
      <c r="AA115" s="16"/>
      <c r="AB115" s="8"/>
    </row>
    <row r="116" spans="1:28" ht="14.25" customHeight="1">
      <c r="A116" s="13"/>
      <c r="B116" s="68" t="str">
        <f t="shared" si="16"/>
        <v/>
      </c>
      <c r="C116" s="69" t="str">
        <f>IF(P116="","",LEFT(P116,6))</f>
        <v/>
      </c>
      <c r="D116" s="70" t="str">
        <f t="shared" si="17"/>
        <v/>
      </c>
      <c r="E116" s="70" t="str">
        <f t="shared" si="18"/>
        <v/>
      </c>
      <c r="F116" s="70" t="str">
        <f t="shared" si="18"/>
        <v/>
      </c>
      <c r="G116" s="70" t="str">
        <f t="shared" si="19"/>
        <v/>
      </c>
      <c r="H116" s="70" t="str">
        <f>IF(M116=0,"",1+COUNTIF(会員コール!$A$1:$A$198,M116))</f>
        <v/>
      </c>
      <c r="I116" s="71"/>
      <c r="J116" s="71" t="str">
        <f t="shared" si="20"/>
        <v/>
      </c>
      <c r="K116" s="14"/>
      <c r="L116" s="49"/>
      <c r="M116">
        <f t="shared" si="21"/>
        <v>0</v>
      </c>
      <c r="N116"/>
      <c r="O116" s="1"/>
      <c r="P116" s="2"/>
      <c r="U116" s="16"/>
      <c r="W116"/>
      <c r="Z116" s="16"/>
      <c r="AA116" s="16"/>
      <c r="AB116" s="8"/>
    </row>
    <row r="117" spans="1:28" ht="14.25" customHeight="1">
      <c r="A117" s="13"/>
      <c r="B117" s="68" t="str">
        <f t="shared" si="16"/>
        <v/>
      </c>
      <c r="C117" s="69" t="str">
        <f t="shared" ref="C117:C163" si="22">IF(P117="","",LEFT(P117,6))</f>
        <v/>
      </c>
      <c r="D117" s="70" t="str">
        <f t="shared" si="17"/>
        <v/>
      </c>
      <c r="E117" s="70" t="str">
        <f t="shared" si="18"/>
        <v/>
      </c>
      <c r="F117" s="70" t="str">
        <f t="shared" si="18"/>
        <v/>
      </c>
      <c r="G117" s="70" t="str">
        <f t="shared" si="19"/>
        <v/>
      </c>
      <c r="H117" s="70" t="str">
        <f>IF(M117=0,"",1+COUNTIF(会員コール!$A$1:$A$198,M117))</f>
        <v/>
      </c>
      <c r="I117" s="71"/>
      <c r="J117" s="71" t="str">
        <f t="shared" si="20"/>
        <v/>
      </c>
      <c r="K117" s="14"/>
      <c r="L117" s="49"/>
      <c r="M117">
        <f t="shared" si="21"/>
        <v>0</v>
      </c>
      <c r="N117"/>
      <c r="O117" s="1"/>
      <c r="P117" s="2"/>
      <c r="U117" s="16"/>
      <c r="W117"/>
      <c r="Z117" s="16"/>
      <c r="AA117" s="16"/>
      <c r="AB117" s="8"/>
    </row>
    <row r="118" spans="1:28" ht="14.25" customHeight="1">
      <c r="A118" s="13"/>
      <c r="B118" s="68" t="str">
        <f t="shared" si="16"/>
        <v/>
      </c>
      <c r="C118" s="69" t="str">
        <f t="shared" si="22"/>
        <v/>
      </c>
      <c r="D118" s="70" t="str">
        <f t="shared" si="17"/>
        <v/>
      </c>
      <c r="E118" s="70" t="str">
        <f t="shared" si="18"/>
        <v/>
      </c>
      <c r="F118" s="70" t="str">
        <f t="shared" si="18"/>
        <v/>
      </c>
      <c r="G118" s="70" t="str">
        <f t="shared" si="19"/>
        <v/>
      </c>
      <c r="H118" s="70" t="str">
        <f>IF(M118=0,"",1+COUNTIF(会員コール!$A$1:$A$198,M118))</f>
        <v/>
      </c>
      <c r="I118" s="71"/>
      <c r="J118" s="71" t="str">
        <f t="shared" si="20"/>
        <v/>
      </c>
      <c r="K118" s="14"/>
      <c r="L118" s="49"/>
      <c r="M118">
        <f t="shared" si="21"/>
        <v>0</v>
      </c>
      <c r="N118"/>
      <c r="O118" s="1"/>
      <c r="P118" s="2"/>
      <c r="U118" s="16"/>
      <c r="W118"/>
      <c r="Z118" s="16"/>
      <c r="AA118" s="16"/>
      <c r="AB118" s="8"/>
    </row>
    <row r="119" spans="1:28" ht="14.25" customHeight="1">
      <c r="A119" s="13">
        <v>5</v>
      </c>
      <c r="B119" s="68" t="str">
        <f t="shared" si="16"/>
        <v/>
      </c>
      <c r="C119" s="69" t="str">
        <f t="shared" si="22"/>
        <v/>
      </c>
      <c r="D119" s="70" t="str">
        <f t="shared" si="17"/>
        <v/>
      </c>
      <c r="E119" s="70" t="str">
        <f t="shared" si="18"/>
        <v/>
      </c>
      <c r="F119" s="70" t="str">
        <f t="shared" si="18"/>
        <v/>
      </c>
      <c r="G119" s="70" t="str">
        <f t="shared" si="19"/>
        <v/>
      </c>
      <c r="H119" s="70" t="str">
        <f>IF(M119=0,"",1+COUNTIF(会員コール!$A$1:$A$198,M119))</f>
        <v/>
      </c>
      <c r="I119" s="71"/>
      <c r="J119" s="71" t="str">
        <f t="shared" si="20"/>
        <v/>
      </c>
      <c r="K119" s="14"/>
      <c r="L119" s="49"/>
      <c r="M119">
        <f t="shared" si="21"/>
        <v>0</v>
      </c>
      <c r="N119"/>
      <c r="O119" s="1"/>
      <c r="P119" s="2"/>
      <c r="U119" s="16"/>
      <c r="W119"/>
      <c r="Z119" s="16"/>
      <c r="AA119" s="16"/>
      <c r="AB119" s="8"/>
    </row>
    <row r="120" spans="1:28" ht="14.25" customHeight="1">
      <c r="A120" s="13"/>
      <c r="B120" s="68" t="str">
        <f t="shared" si="16"/>
        <v/>
      </c>
      <c r="C120" s="69" t="str">
        <f t="shared" si="22"/>
        <v/>
      </c>
      <c r="D120" s="70" t="str">
        <f t="shared" si="17"/>
        <v/>
      </c>
      <c r="E120" s="70" t="str">
        <f t="shared" si="18"/>
        <v/>
      </c>
      <c r="F120" s="70" t="str">
        <f t="shared" si="18"/>
        <v/>
      </c>
      <c r="G120" s="70" t="str">
        <f t="shared" si="19"/>
        <v/>
      </c>
      <c r="H120" s="70" t="str">
        <f>IF(M120=0,"",1+COUNTIF(会員コール!$A$1:$A$198,M120))</f>
        <v/>
      </c>
      <c r="I120" s="71"/>
      <c r="J120" s="71" t="str">
        <f t="shared" si="20"/>
        <v/>
      </c>
      <c r="K120" s="14"/>
      <c r="L120" s="49"/>
      <c r="M120">
        <f t="shared" si="21"/>
        <v>0</v>
      </c>
      <c r="N120"/>
      <c r="O120" s="1"/>
      <c r="P120" s="2"/>
      <c r="U120" s="16"/>
      <c r="W120"/>
      <c r="Z120" s="16"/>
      <c r="AA120" s="16"/>
      <c r="AB120" s="8"/>
    </row>
    <row r="121" spans="1:28" ht="14.25" customHeight="1">
      <c r="A121" s="13"/>
      <c r="B121" s="68" t="str">
        <f t="shared" si="16"/>
        <v/>
      </c>
      <c r="C121" s="69" t="str">
        <f t="shared" si="22"/>
        <v/>
      </c>
      <c r="D121" s="70" t="str">
        <f t="shared" si="17"/>
        <v/>
      </c>
      <c r="E121" s="70" t="str">
        <f t="shared" si="18"/>
        <v/>
      </c>
      <c r="F121" s="70" t="str">
        <f t="shared" si="18"/>
        <v/>
      </c>
      <c r="G121" s="70" t="str">
        <f t="shared" si="19"/>
        <v/>
      </c>
      <c r="H121" s="70" t="str">
        <f>IF(M121=0,"",1+COUNTIF(会員コール!$A$1:$A$198,M121))</f>
        <v/>
      </c>
      <c r="I121" s="71"/>
      <c r="J121" s="71" t="str">
        <f t="shared" si="20"/>
        <v/>
      </c>
      <c r="K121" s="14"/>
      <c r="L121" s="49"/>
      <c r="M121">
        <f t="shared" si="21"/>
        <v>0</v>
      </c>
      <c r="N121"/>
      <c r="O121" s="1"/>
      <c r="P121" s="2"/>
      <c r="U121" s="16"/>
      <c r="W121"/>
      <c r="Z121" s="16"/>
      <c r="AA121" s="16"/>
      <c r="AB121" s="8"/>
    </row>
    <row r="122" spans="1:28" ht="14.25" customHeight="1">
      <c r="A122" s="13"/>
      <c r="B122" s="68" t="str">
        <f t="shared" si="16"/>
        <v/>
      </c>
      <c r="C122" s="69" t="str">
        <f t="shared" si="22"/>
        <v/>
      </c>
      <c r="D122" s="70" t="str">
        <f t="shared" si="17"/>
        <v/>
      </c>
      <c r="E122" s="70" t="str">
        <f t="shared" si="18"/>
        <v/>
      </c>
      <c r="F122" s="70" t="str">
        <f t="shared" si="18"/>
        <v/>
      </c>
      <c r="G122" s="70" t="str">
        <f t="shared" si="19"/>
        <v/>
      </c>
      <c r="H122" s="70" t="str">
        <f>IF(M122=0,"",1+COUNTIF(会員コール!$A$1:$A$198,M122))</f>
        <v/>
      </c>
      <c r="I122" s="71"/>
      <c r="J122" s="71" t="str">
        <f t="shared" si="20"/>
        <v/>
      </c>
      <c r="K122" s="14"/>
      <c r="L122" s="49"/>
      <c r="M122">
        <f t="shared" si="21"/>
        <v>0</v>
      </c>
      <c r="N122"/>
      <c r="O122" s="1"/>
      <c r="P122" s="2"/>
      <c r="U122" s="16"/>
      <c r="W122"/>
      <c r="Z122" s="16"/>
      <c r="AA122" s="16"/>
      <c r="AB122" s="8"/>
    </row>
    <row r="123" spans="1:28" ht="14.25" customHeight="1">
      <c r="A123" s="13"/>
      <c r="B123" s="68" t="str">
        <f t="shared" si="16"/>
        <v/>
      </c>
      <c r="C123" s="69" t="str">
        <f t="shared" si="22"/>
        <v/>
      </c>
      <c r="D123" s="70" t="str">
        <f t="shared" si="17"/>
        <v/>
      </c>
      <c r="E123" s="70" t="str">
        <f t="shared" si="18"/>
        <v/>
      </c>
      <c r="F123" s="70" t="str">
        <f t="shared" si="18"/>
        <v/>
      </c>
      <c r="G123" s="70" t="str">
        <f t="shared" si="19"/>
        <v/>
      </c>
      <c r="H123" s="70" t="str">
        <f>IF(M123=0,"",1+COUNTIF(会員コール!$A$1:$A$198,M123))</f>
        <v/>
      </c>
      <c r="I123" s="71"/>
      <c r="J123" s="71" t="str">
        <f t="shared" si="20"/>
        <v/>
      </c>
      <c r="K123" s="14"/>
      <c r="L123" s="49"/>
      <c r="M123">
        <f t="shared" si="21"/>
        <v>0</v>
      </c>
      <c r="N123"/>
      <c r="O123" s="1"/>
      <c r="P123" s="2"/>
      <c r="U123" s="16"/>
      <c r="W123"/>
      <c r="Z123" s="16"/>
      <c r="AA123" s="16"/>
      <c r="AB123" s="8"/>
    </row>
    <row r="124" spans="1:28" ht="14.25" customHeight="1">
      <c r="A124" s="13">
        <v>10</v>
      </c>
      <c r="B124" s="68" t="str">
        <f t="shared" si="16"/>
        <v/>
      </c>
      <c r="C124" s="69" t="str">
        <f t="shared" si="22"/>
        <v/>
      </c>
      <c r="D124" s="70" t="str">
        <f t="shared" si="17"/>
        <v/>
      </c>
      <c r="E124" s="70" t="str">
        <f t="shared" si="18"/>
        <v/>
      </c>
      <c r="F124" s="70" t="str">
        <f t="shared" si="18"/>
        <v/>
      </c>
      <c r="G124" s="70" t="str">
        <f t="shared" si="19"/>
        <v/>
      </c>
      <c r="H124" s="70" t="str">
        <f>IF(M124=0,"",1+COUNTIF(会員コール!$A$1:$A$198,M124))</f>
        <v/>
      </c>
      <c r="I124" s="71"/>
      <c r="J124" s="71" t="str">
        <f t="shared" si="20"/>
        <v/>
      </c>
      <c r="K124" s="14"/>
      <c r="L124" s="49"/>
      <c r="M124">
        <f t="shared" si="21"/>
        <v>0</v>
      </c>
      <c r="N124"/>
      <c r="O124" s="1"/>
      <c r="P124" s="2"/>
      <c r="U124" s="16"/>
      <c r="W124"/>
      <c r="Z124" s="16"/>
      <c r="AA124" s="16"/>
      <c r="AB124" s="8"/>
    </row>
    <row r="125" spans="1:28" ht="14.25" customHeight="1">
      <c r="A125" s="13"/>
      <c r="B125" s="68" t="str">
        <f t="shared" si="16"/>
        <v/>
      </c>
      <c r="C125" s="69" t="str">
        <f t="shared" si="22"/>
        <v/>
      </c>
      <c r="D125" s="70" t="str">
        <f t="shared" si="17"/>
        <v/>
      </c>
      <c r="E125" s="70" t="str">
        <f t="shared" si="18"/>
        <v/>
      </c>
      <c r="F125" s="70" t="str">
        <f t="shared" si="18"/>
        <v/>
      </c>
      <c r="G125" s="70" t="str">
        <f t="shared" si="19"/>
        <v/>
      </c>
      <c r="H125" s="70" t="str">
        <f>IF(M125=0,"",1+COUNTIF(会員コール!$A$1:$A$198,M125))</f>
        <v/>
      </c>
      <c r="I125" s="71"/>
      <c r="J125" s="71" t="str">
        <f t="shared" si="20"/>
        <v/>
      </c>
      <c r="K125" s="14"/>
      <c r="L125" s="49"/>
      <c r="M125">
        <f t="shared" si="21"/>
        <v>0</v>
      </c>
      <c r="N125"/>
      <c r="O125" s="1"/>
      <c r="P125" s="2"/>
      <c r="U125" s="16"/>
      <c r="W125"/>
      <c r="Z125" s="16"/>
      <c r="AA125" s="16"/>
      <c r="AB125" s="8"/>
    </row>
    <row r="126" spans="1:28" ht="14.25" customHeight="1">
      <c r="A126" s="13"/>
      <c r="B126" s="68" t="str">
        <f t="shared" si="16"/>
        <v/>
      </c>
      <c r="C126" s="69" t="str">
        <f t="shared" si="22"/>
        <v/>
      </c>
      <c r="D126" s="70" t="str">
        <f t="shared" si="17"/>
        <v/>
      </c>
      <c r="E126" s="70" t="str">
        <f t="shared" si="18"/>
        <v/>
      </c>
      <c r="F126" s="70" t="str">
        <f t="shared" si="18"/>
        <v/>
      </c>
      <c r="G126" s="70" t="str">
        <f t="shared" si="19"/>
        <v/>
      </c>
      <c r="H126" s="70" t="str">
        <f>IF(M126=0,"",1+COUNTIF(会員コール!$A$1:$A$198,M126))</f>
        <v/>
      </c>
      <c r="I126" s="71"/>
      <c r="J126" s="71" t="str">
        <f t="shared" si="20"/>
        <v/>
      </c>
      <c r="K126" s="14"/>
      <c r="L126" s="49"/>
      <c r="M126">
        <f t="shared" si="21"/>
        <v>0</v>
      </c>
      <c r="N126"/>
      <c r="O126" s="1"/>
      <c r="P126" s="2"/>
      <c r="U126" s="16"/>
      <c r="W126"/>
      <c r="Z126" s="16"/>
      <c r="AA126" s="16"/>
      <c r="AB126" s="8"/>
    </row>
    <row r="127" spans="1:28" ht="14.25" customHeight="1">
      <c r="A127" s="13"/>
      <c r="B127" s="68" t="str">
        <f t="shared" si="16"/>
        <v/>
      </c>
      <c r="C127" s="69" t="str">
        <f t="shared" si="22"/>
        <v/>
      </c>
      <c r="D127" s="70" t="str">
        <f t="shared" si="17"/>
        <v/>
      </c>
      <c r="E127" s="70" t="str">
        <f t="shared" si="18"/>
        <v/>
      </c>
      <c r="F127" s="70" t="str">
        <f t="shared" si="18"/>
        <v/>
      </c>
      <c r="G127" s="70" t="str">
        <f t="shared" si="19"/>
        <v/>
      </c>
      <c r="H127" s="70" t="str">
        <f>IF(M127=0,"",1+COUNTIF(会員コール!$A$1:$A$198,M127))</f>
        <v/>
      </c>
      <c r="I127" s="71"/>
      <c r="J127" s="71" t="str">
        <f t="shared" si="20"/>
        <v/>
      </c>
      <c r="K127" s="14"/>
      <c r="L127" s="49"/>
      <c r="M127">
        <f t="shared" si="21"/>
        <v>0</v>
      </c>
      <c r="N127"/>
      <c r="O127" s="1"/>
      <c r="P127" s="2"/>
      <c r="U127" s="16"/>
      <c r="W127"/>
      <c r="Z127" s="16"/>
      <c r="AA127" s="16"/>
      <c r="AB127" s="8"/>
    </row>
    <row r="128" spans="1:28" ht="14.25" customHeight="1">
      <c r="A128" s="13"/>
      <c r="B128" s="68" t="str">
        <f t="shared" si="16"/>
        <v/>
      </c>
      <c r="C128" s="69" t="str">
        <f t="shared" si="22"/>
        <v/>
      </c>
      <c r="D128" s="70" t="str">
        <f t="shared" si="17"/>
        <v/>
      </c>
      <c r="E128" s="70" t="str">
        <f t="shared" si="18"/>
        <v/>
      </c>
      <c r="F128" s="70" t="str">
        <f t="shared" si="18"/>
        <v/>
      </c>
      <c r="G128" s="70" t="str">
        <f t="shared" si="19"/>
        <v/>
      </c>
      <c r="H128" s="70" t="str">
        <f>IF(M128=0,"",1+COUNTIF(会員コール!$A$1:$A$198,M128))</f>
        <v/>
      </c>
      <c r="I128" s="71"/>
      <c r="J128" s="71" t="str">
        <f t="shared" si="20"/>
        <v/>
      </c>
      <c r="K128" s="14"/>
      <c r="L128" s="49"/>
      <c r="M128">
        <f t="shared" si="21"/>
        <v>0</v>
      </c>
      <c r="N128"/>
      <c r="O128" s="1"/>
      <c r="P128" s="2"/>
      <c r="U128" s="16"/>
      <c r="W128"/>
      <c r="Z128" s="16"/>
      <c r="AA128" s="16"/>
      <c r="AB128" s="8"/>
    </row>
    <row r="129" spans="1:28" ht="14.25" customHeight="1">
      <c r="A129" s="13">
        <v>15</v>
      </c>
      <c r="B129" s="68" t="str">
        <f t="shared" si="16"/>
        <v/>
      </c>
      <c r="C129" s="69" t="str">
        <f t="shared" si="22"/>
        <v/>
      </c>
      <c r="D129" s="70" t="str">
        <f t="shared" si="17"/>
        <v/>
      </c>
      <c r="E129" s="70" t="str">
        <f t="shared" si="18"/>
        <v/>
      </c>
      <c r="F129" s="70" t="str">
        <f t="shared" si="18"/>
        <v/>
      </c>
      <c r="G129" s="70" t="str">
        <f t="shared" si="19"/>
        <v/>
      </c>
      <c r="H129" s="70" t="str">
        <f>IF(M129=0,"",1+COUNTIF(会員コール!$A$1:$A$198,M129))</f>
        <v/>
      </c>
      <c r="I129" s="71"/>
      <c r="J129" s="71" t="str">
        <f t="shared" si="20"/>
        <v/>
      </c>
      <c r="K129" s="14"/>
      <c r="L129" s="49"/>
      <c r="M129">
        <f t="shared" si="21"/>
        <v>0</v>
      </c>
      <c r="N129"/>
      <c r="O129" s="1"/>
      <c r="P129" s="2"/>
      <c r="U129" s="16"/>
      <c r="W129"/>
      <c r="Z129" s="16"/>
      <c r="AA129" s="16"/>
      <c r="AB129" s="8"/>
    </row>
    <row r="130" spans="1:28" ht="14.25" customHeight="1">
      <c r="A130" s="13"/>
      <c r="B130" s="68" t="str">
        <f t="shared" si="16"/>
        <v/>
      </c>
      <c r="C130" s="69" t="str">
        <f t="shared" si="22"/>
        <v/>
      </c>
      <c r="D130" s="70" t="str">
        <f t="shared" si="17"/>
        <v/>
      </c>
      <c r="E130" s="70" t="str">
        <f t="shared" si="18"/>
        <v/>
      </c>
      <c r="F130" s="70" t="str">
        <f t="shared" si="18"/>
        <v/>
      </c>
      <c r="G130" s="70" t="str">
        <f t="shared" si="19"/>
        <v/>
      </c>
      <c r="H130" s="70" t="str">
        <f>IF(M130=0,"",1+COUNTIF(会員コール!$A$1:$A$198,M130))</f>
        <v/>
      </c>
      <c r="I130" s="71"/>
      <c r="J130" s="71" t="str">
        <f t="shared" si="20"/>
        <v/>
      </c>
      <c r="K130" s="14"/>
      <c r="L130" s="49"/>
      <c r="M130">
        <f t="shared" si="21"/>
        <v>0</v>
      </c>
      <c r="N130"/>
      <c r="O130" s="1"/>
      <c r="P130" s="2"/>
      <c r="U130" s="16"/>
      <c r="W130"/>
      <c r="Z130" s="16"/>
      <c r="AA130" s="16"/>
      <c r="AB130" s="8"/>
    </row>
    <row r="131" spans="1:28" ht="14.25" customHeight="1">
      <c r="A131" s="13"/>
      <c r="B131" s="68" t="str">
        <f t="shared" si="16"/>
        <v/>
      </c>
      <c r="C131" s="69" t="str">
        <f t="shared" si="22"/>
        <v/>
      </c>
      <c r="D131" s="70" t="str">
        <f t="shared" si="17"/>
        <v/>
      </c>
      <c r="E131" s="70" t="str">
        <f t="shared" si="18"/>
        <v/>
      </c>
      <c r="F131" s="70" t="str">
        <f t="shared" si="18"/>
        <v/>
      </c>
      <c r="G131" s="70" t="str">
        <f t="shared" si="19"/>
        <v/>
      </c>
      <c r="H131" s="70" t="str">
        <f>IF(M131=0,"",1+COUNTIF(会員コール!$A$1:$A$198,M131))</f>
        <v/>
      </c>
      <c r="I131" s="71"/>
      <c r="J131" s="71" t="str">
        <f t="shared" si="20"/>
        <v/>
      </c>
      <c r="K131" s="14"/>
      <c r="L131" s="15"/>
      <c r="M131">
        <f t="shared" si="21"/>
        <v>0</v>
      </c>
      <c r="N131"/>
      <c r="O131" s="1"/>
      <c r="P131" s="2"/>
      <c r="U131" s="16"/>
      <c r="W131"/>
      <c r="Z131" s="16"/>
      <c r="AA131" s="16"/>
      <c r="AB131" s="8"/>
    </row>
    <row r="132" spans="1:28" ht="14.25" customHeight="1">
      <c r="A132" s="13"/>
      <c r="B132" s="72" t="str">
        <f t="shared" si="16"/>
        <v/>
      </c>
      <c r="C132" s="69" t="str">
        <f t="shared" si="22"/>
        <v/>
      </c>
      <c r="D132" s="73" t="str">
        <f t="shared" si="17"/>
        <v/>
      </c>
      <c r="E132" s="73" t="str">
        <f t="shared" si="18"/>
        <v/>
      </c>
      <c r="F132" s="73" t="str">
        <f t="shared" si="18"/>
        <v/>
      </c>
      <c r="G132" s="73" t="str">
        <f t="shared" si="19"/>
        <v/>
      </c>
      <c r="H132" s="73" t="str">
        <f>IF(M132=0,"",1+COUNTIF(会員コール!$A$1:$A$198,M132))</f>
        <v/>
      </c>
      <c r="I132" s="74"/>
      <c r="J132" s="74" t="str">
        <f t="shared" si="20"/>
        <v/>
      </c>
      <c r="K132" s="14"/>
      <c r="L132" s="15"/>
      <c r="M132">
        <f t="shared" si="21"/>
        <v>0</v>
      </c>
      <c r="N132"/>
      <c r="O132" s="1"/>
      <c r="P132" s="2"/>
      <c r="U132" s="16"/>
      <c r="W132"/>
      <c r="Z132" s="16"/>
      <c r="AA132" s="16"/>
      <c r="AB132" s="8"/>
    </row>
    <row r="133" spans="1:28" ht="14.25" customHeight="1">
      <c r="A133" s="13"/>
      <c r="B133" s="68" t="str">
        <f t="shared" si="16"/>
        <v/>
      </c>
      <c r="C133" s="69" t="str">
        <f t="shared" si="22"/>
        <v/>
      </c>
      <c r="D133" s="70" t="str">
        <f t="shared" si="17"/>
        <v/>
      </c>
      <c r="E133" s="70" t="str">
        <f t="shared" si="18"/>
        <v/>
      </c>
      <c r="F133" s="70" t="str">
        <f t="shared" si="18"/>
        <v/>
      </c>
      <c r="G133" s="70" t="str">
        <f t="shared" si="19"/>
        <v/>
      </c>
      <c r="H133" s="70" t="str">
        <f>IF(M133=0,"",1+COUNTIF(会員コール!$A$1:$A$198,M133))</f>
        <v/>
      </c>
      <c r="I133" s="71"/>
      <c r="J133" s="71" t="str">
        <f t="shared" si="20"/>
        <v/>
      </c>
      <c r="K133" s="14"/>
      <c r="L133" s="15"/>
      <c r="M133">
        <f t="shared" si="21"/>
        <v>0</v>
      </c>
      <c r="N133"/>
      <c r="O133" s="1"/>
      <c r="P133" s="2"/>
      <c r="U133" s="16"/>
      <c r="W133"/>
      <c r="Z133" s="16"/>
      <c r="AA133" s="16"/>
      <c r="AB133" s="8"/>
    </row>
    <row r="134" spans="1:28" ht="14.25" customHeight="1">
      <c r="A134" s="13">
        <v>20</v>
      </c>
      <c r="B134" s="68" t="str">
        <f t="shared" si="16"/>
        <v/>
      </c>
      <c r="C134" s="69" t="str">
        <f t="shared" si="22"/>
        <v/>
      </c>
      <c r="D134" s="70" t="str">
        <f t="shared" si="17"/>
        <v/>
      </c>
      <c r="E134" s="70" t="str">
        <f t="shared" si="18"/>
        <v/>
      </c>
      <c r="F134" s="70" t="str">
        <f t="shared" si="18"/>
        <v/>
      </c>
      <c r="G134" s="70" t="str">
        <f t="shared" si="19"/>
        <v/>
      </c>
      <c r="H134" s="70" t="str">
        <f>IF(M134=0,"",1+COUNTIF(会員コール!$A$1:$A$198,M134))</f>
        <v/>
      </c>
      <c r="I134" s="71"/>
      <c r="J134" s="71" t="str">
        <f t="shared" si="20"/>
        <v/>
      </c>
      <c r="K134" s="14"/>
      <c r="L134" s="15"/>
      <c r="M134">
        <f t="shared" si="21"/>
        <v>0</v>
      </c>
      <c r="N134"/>
      <c r="O134" s="1"/>
      <c r="P134" s="2"/>
      <c r="U134" s="16"/>
      <c r="W134"/>
      <c r="Z134" s="16"/>
      <c r="AA134" s="16"/>
      <c r="AB134" s="8"/>
    </row>
    <row r="135" spans="1:28" ht="14.25" customHeight="1">
      <c r="A135" s="13"/>
      <c r="B135" s="68" t="str">
        <f t="shared" si="16"/>
        <v/>
      </c>
      <c r="C135" s="69" t="str">
        <f t="shared" si="22"/>
        <v/>
      </c>
      <c r="D135" s="70" t="str">
        <f t="shared" si="17"/>
        <v/>
      </c>
      <c r="E135" s="70" t="str">
        <f t="shared" si="18"/>
        <v/>
      </c>
      <c r="F135" s="70" t="str">
        <f t="shared" si="18"/>
        <v/>
      </c>
      <c r="G135" s="70" t="str">
        <f t="shared" si="19"/>
        <v/>
      </c>
      <c r="H135" s="70" t="str">
        <f>IF(M135=0,"",1+COUNTIF(会員コール!$A$1:$A$198,M135))</f>
        <v/>
      </c>
      <c r="I135" s="71"/>
      <c r="J135" s="71" t="str">
        <f t="shared" si="20"/>
        <v/>
      </c>
      <c r="K135" s="14"/>
      <c r="L135" s="15"/>
      <c r="M135">
        <f t="shared" si="21"/>
        <v>0</v>
      </c>
      <c r="N135"/>
      <c r="O135" s="1"/>
      <c r="P135" s="2"/>
      <c r="U135" s="16"/>
      <c r="W135"/>
      <c r="Z135" s="16"/>
      <c r="AA135" s="16"/>
      <c r="AB135" s="8"/>
    </row>
    <row r="136" spans="1:28" ht="14.25" customHeight="1">
      <c r="A136" s="13"/>
      <c r="B136" s="68" t="str">
        <f t="shared" si="16"/>
        <v/>
      </c>
      <c r="C136" s="69" t="str">
        <f t="shared" si="22"/>
        <v/>
      </c>
      <c r="D136" s="70" t="str">
        <f t="shared" si="17"/>
        <v/>
      </c>
      <c r="E136" s="70" t="str">
        <f t="shared" si="18"/>
        <v/>
      </c>
      <c r="F136" s="70" t="str">
        <f t="shared" si="18"/>
        <v/>
      </c>
      <c r="G136" s="70" t="str">
        <f t="shared" si="19"/>
        <v/>
      </c>
      <c r="H136" s="70" t="str">
        <f>IF(M136=0,"",1+COUNTIF(会員コール!$A$1:$A$198,M136))</f>
        <v/>
      </c>
      <c r="I136" s="71"/>
      <c r="J136" s="71" t="str">
        <f t="shared" si="20"/>
        <v/>
      </c>
      <c r="K136" s="14"/>
      <c r="L136" s="15"/>
      <c r="M136">
        <f t="shared" si="21"/>
        <v>0</v>
      </c>
      <c r="N136"/>
      <c r="O136" s="1"/>
      <c r="P136" s="2"/>
      <c r="U136" s="16"/>
      <c r="W136"/>
      <c r="Z136" s="16"/>
      <c r="AA136" s="16"/>
      <c r="AB136" s="8"/>
    </row>
    <row r="137" spans="1:28" ht="14.25" customHeight="1">
      <c r="A137" s="13"/>
      <c r="B137" s="68" t="str">
        <f t="shared" si="16"/>
        <v/>
      </c>
      <c r="C137" s="69" t="str">
        <f t="shared" si="22"/>
        <v/>
      </c>
      <c r="D137" s="70" t="str">
        <f t="shared" si="17"/>
        <v/>
      </c>
      <c r="E137" s="70" t="str">
        <f t="shared" si="18"/>
        <v/>
      </c>
      <c r="F137" s="70" t="str">
        <f t="shared" si="18"/>
        <v/>
      </c>
      <c r="G137" s="70" t="str">
        <f t="shared" si="19"/>
        <v/>
      </c>
      <c r="H137" s="70" t="str">
        <f>IF(M137=0,"",1+COUNTIF(会員コール!$A$1:$A$198,M137))</f>
        <v/>
      </c>
      <c r="I137" s="71"/>
      <c r="J137" s="71" t="str">
        <f t="shared" si="20"/>
        <v/>
      </c>
      <c r="K137" s="14"/>
      <c r="L137" s="15"/>
      <c r="M137">
        <f t="shared" si="21"/>
        <v>0</v>
      </c>
      <c r="N137"/>
      <c r="O137" s="1"/>
      <c r="P137" s="2"/>
      <c r="U137" s="16"/>
      <c r="W137"/>
      <c r="Z137" s="16"/>
      <c r="AA137" s="16"/>
      <c r="AB137" s="8"/>
    </row>
    <row r="138" spans="1:28" ht="14.25" customHeight="1">
      <c r="A138" s="13"/>
      <c r="B138" s="68" t="str">
        <f t="shared" si="16"/>
        <v/>
      </c>
      <c r="C138" s="69" t="str">
        <f t="shared" si="22"/>
        <v/>
      </c>
      <c r="D138" s="70" t="str">
        <f t="shared" si="17"/>
        <v/>
      </c>
      <c r="E138" s="70" t="str">
        <f t="shared" si="18"/>
        <v/>
      </c>
      <c r="F138" s="70" t="str">
        <f t="shared" si="18"/>
        <v/>
      </c>
      <c r="G138" s="70" t="str">
        <f t="shared" si="19"/>
        <v/>
      </c>
      <c r="H138" s="70" t="str">
        <f>IF(M138=0,"",1+COUNTIF(会員コール!$A$1:$A$198,M138))</f>
        <v/>
      </c>
      <c r="I138" s="71"/>
      <c r="J138" s="71" t="str">
        <f t="shared" si="20"/>
        <v/>
      </c>
      <c r="K138" s="14"/>
      <c r="L138" s="15"/>
      <c r="M138">
        <f t="shared" si="21"/>
        <v>0</v>
      </c>
      <c r="N138"/>
      <c r="O138" s="1"/>
      <c r="P138" s="2"/>
      <c r="U138" s="16"/>
      <c r="W138"/>
      <c r="Z138" s="16"/>
      <c r="AA138" s="16"/>
      <c r="AB138" s="8"/>
    </row>
    <row r="139" spans="1:28" ht="14.25" customHeight="1">
      <c r="A139" s="13">
        <v>25</v>
      </c>
      <c r="B139" s="68" t="str">
        <f t="shared" si="16"/>
        <v/>
      </c>
      <c r="C139" s="69" t="str">
        <f t="shared" si="22"/>
        <v/>
      </c>
      <c r="D139" s="70" t="str">
        <f t="shared" si="17"/>
        <v/>
      </c>
      <c r="E139" s="70" t="str">
        <f t="shared" si="18"/>
        <v/>
      </c>
      <c r="F139" s="70" t="str">
        <f t="shared" si="18"/>
        <v/>
      </c>
      <c r="G139" s="70" t="str">
        <f t="shared" si="19"/>
        <v/>
      </c>
      <c r="H139" s="70" t="str">
        <f>IF(M139=0,"",1+COUNTIF(会員コール!$A$1:$A$198,M139))</f>
        <v/>
      </c>
      <c r="I139" s="71"/>
      <c r="J139" s="71" t="str">
        <f t="shared" si="20"/>
        <v/>
      </c>
      <c r="K139" s="14"/>
      <c r="L139" s="15"/>
      <c r="M139">
        <f t="shared" si="21"/>
        <v>0</v>
      </c>
      <c r="N139"/>
      <c r="O139" s="1"/>
      <c r="P139" s="2"/>
      <c r="U139" s="16"/>
      <c r="W139"/>
      <c r="Z139" s="16"/>
      <c r="AA139" s="16"/>
      <c r="AB139" s="8"/>
    </row>
    <row r="140" spans="1:28" ht="14.25" customHeight="1">
      <c r="A140" s="13"/>
      <c r="B140" s="72" t="str">
        <f t="shared" si="16"/>
        <v/>
      </c>
      <c r="C140" s="69" t="str">
        <f t="shared" si="22"/>
        <v/>
      </c>
      <c r="D140" s="73" t="str">
        <f t="shared" si="17"/>
        <v/>
      </c>
      <c r="E140" s="73" t="str">
        <f t="shared" si="18"/>
        <v/>
      </c>
      <c r="F140" s="73" t="str">
        <f t="shared" si="18"/>
        <v/>
      </c>
      <c r="G140" s="73" t="str">
        <f t="shared" si="19"/>
        <v/>
      </c>
      <c r="H140" s="73" t="str">
        <f>IF(M140=0,"",1+COUNTIF(会員コール!$A$1:$A$198,M140))</f>
        <v/>
      </c>
      <c r="I140" s="74"/>
      <c r="J140" s="74" t="str">
        <f t="shared" si="20"/>
        <v/>
      </c>
      <c r="K140" s="14"/>
      <c r="L140" s="15"/>
      <c r="M140">
        <f t="shared" si="21"/>
        <v>0</v>
      </c>
      <c r="N140"/>
      <c r="O140" s="1"/>
      <c r="P140" s="2"/>
      <c r="U140" s="16"/>
      <c r="W140"/>
      <c r="Z140" s="16"/>
      <c r="AA140" s="16"/>
      <c r="AB140" s="8"/>
    </row>
    <row r="141" spans="1:28" ht="14.25" customHeight="1">
      <c r="A141" s="13"/>
      <c r="B141" s="68" t="str">
        <f t="shared" si="16"/>
        <v/>
      </c>
      <c r="C141" s="69" t="str">
        <f t="shared" si="22"/>
        <v/>
      </c>
      <c r="D141" s="70" t="str">
        <f t="shared" si="17"/>
        <v/>
      </c>
      <c r="E141" s="70" t="str">
        <f t="shared" si="18"/>
        <v/>
      </c>
      <c r="F141" s="70" t="str">
        <f t="shared" si="18"/>
        <v/>
      </c>
      <c r="G141" s="70" t="str">
        <f t="shared" si="19"/>
        <v/>
      </c>
      <c r="H141" s="70" t="str">
        <f>IF(M141=0,"",1+COUNTIF(会員コール!$A$1:$A$198,M141))</f>
        <v/>
      </c>
      <c r="I141" s="71"/>
      <c r="J141" s="71" t="str">
        <f t="shared" si="20"/>
        <v/>
      </c>
      <c r="K141" s="14"/>
      <c r="L141" s="15"/>
      <c r="M141">
        <f t="shared" si="21"/>
        <v>0</v>
      </c>
      <c r="N141"/>
      <c r="O141" s="1"/>
      <c r="P141" s="2"/>
      <c r="U141" s="16"/>
      <c r="W141"/>
      <c r="Z141" s="16"/>
      <c r="AA141" s="16"/>
      <c r="AB141" s="8"/>
    </row>
    <row r="142" spans="1:28" ht="14.25" customHeight="1">
      <c r="A142" s="13"/>
      <c r="B142" s="72" t="str">
        <f t="shared" si="16"/>
        <v/>
      </c>
      <c r="C142" s="69" t="str">
        <f t="shared" si="22"/>
        <v/>
      </c>
      <c r="D142" s="73" t="str">
        <f t="shared" si="17"/>
        <v/>
      </c>
      <c r="E142" s="73" t="str">
        <f t="shared" si="18"/>
        <v/>
      </c>
      <c r="F142" s="73" t="str">
        <f t="shared" si="18"/>
        <v/>
      </c>
      <c r="G142" s="73" t="str">
        <f t="shared" si="19"/>
        <v/>
      </c>
      <c r="H142" s="73" t="str">
        <f>IF(M142=0,"",1+COUNTIF(会員コール!$A$1:$A$198,M142))</f>
        <v/>
      </c>
      <c r="I142" s="74"/>
      <c r="J142" s="74" t="str">
        <f t="shared" si="20"/>
        <v/>
      </c>
      <c r="K142" s="14"/>
      <c r="L142" s="15"/>
      <c r="M142">
        <f t="shared" si="21"/>
        <v>0</v>
      </c>
      <c r="N142"/>
      <c r="O142" s="1"/>
      <c r="P142" s="2"/>
      <c r="U142" s="16"/>
      <c r="W142"/>
      <c r="Z142" s="16"/>
      <c r="AA142" s="16"/>
      <c r="AB142" s="8"/>
    </row>
    <row r="143" spans="1:28" ht="14.25" customHeight="1">
      <c r="A143" s="13"/>
      <c r="B143" s="68" t="str">
        <f t="shared" si="16"/>
        <v/>
      </c>
      <c r="C143" s="69" t="str">
        <f t="shared" si="22"/>
        <v/>
      </c>
      <c r="D143" s="70" t="str">
        <f t="shared" si="17"/>
        <v/>
      </c>
      <c r="E143" s="70" t="str">
        <f t="shared" si="18"/>
        <v/>
      </c>
      <c r="F143" s="70" t="str">
        <f t="shared" si="18"/>
        <v/>
      </c>
      <c r="G143" s="70" t="str">
        <f t="shared" si="19"/>
        <v/>
      </c>
      <c r="H143" s="70" t="str">
        <f>IF(M143=0,"",1+COUNTIF(会員コール!$A$1:$A$198,M143))</f>
        <v/>
      </c>
      <c r="I143" s="71"/>
      <c r="J143" s="71" t="str">
        <f t="shared" si="20"/>
        <v/>
      </c>
      <c r="K143" s="14"/>
      <c r="L143" s="15"/>
      <c r="M143">
        <f t="shared" si="21"/>
        <v>0</v>
      </c>
      <c r="N143"/>
      <c r="O143" s="1"/>
      <c r="P143" s="2"/>
      <c r="U143" s="16"/>
      <c r="W143"/>
      <c r="Z143" s="16"/>
      <c r="AA143" s="16"/>
      <c r="AB143" s="8"/>
    </row>
    <row r="144" spans="1:28" ht="14.25" customHeight="1">
      <c r="A144" s="13">
        <v>30</v>
      </c>
      <c r="B144" s="72" t="str">
        <f t="shared" si="16"/>
        <v/>
      </c>
      <c r="C144" s="69" t="str">
        <f t="shared" si="22"/>
        <v/>
      </c>
      <c r="D144" s="73" t="str">
        <f t="shared" si="17"/>
        <v/>
      </c>
      <c r="E144" s="73" t="str">
        <f t="shared" si="18"/>
        <v/>
      </c>
      <c r="F144" s="73" t="str">
        <f t="shared" si="18"/>
        <v/>
      </c>
      <c r="G144" s="73" t="str">
        <f t="shared" si="19"/>
        <v/>
      </c>
      <c r="H144" s="73" t="str">
        <f>IF(M144=0,"",1+COUNTIF(会員コール!$A$1:$A$198,M144))</f>
        <v/>
      </c>
      <c r="I144" s="74"/>
      <c r="J144" s="74" t="str">
        <f t="shared" si="20"/>
        <v/>
      </c>
      <c r="K144" s="14"/>
      <c r="L144" s="15"/>
      <c r="M144">
        <f t="shared" si="21"/>
        <v>0</v>
      </c>
      <c r="N144"/>
      <c r="O144" s="1"/>
      <c r="P144" s="2"/>
      <c r="U144" s="16"/>
      <c r="W144"/>
      <c r="Z144" s="16"/>
      <c r="AA144" s="16"/>
      <c r="AB144" s="8"/>
    </row>
    <row r="145" spans="1:28" ht="14.25" customHeight="1">
      <c r="A145" s="13"/>
      <c r="B145" s="68" t="str">
        <f t="shared" si="16"/>
        <v/>
      </c>
      <c r="C145" s="69" t="str">
        <f t="shared" si="22"/>
        <v/>
      </c>
      <c r="D145" s="70" t="str">
        <f t="shared" si="17"/>
        <v/>
      </c>
      <c r="E145" s="70" t="str">
        <f t="shared" si="18"/>
        <v/>
      </c>
      <c r="F145" s="70" t="str">
        <f t="shared" si="18"/>
        <v/>
      </c>
      <c r="G145" s="70" t="str">
        <f t="shared" si="19"/>
        <v/>
      </c>
      <c r="H145" s="70" t="str">
        <f>IF(M145=0,"",1+COUNTIF(会員コール!$A$1:$A$198,M145))</f>
        <v/>
      </c>
      <c r="I145" s="71"/>
      <c r="J145" s="71" t="str">
        <f t="shared" si="20"/>
        <v/>
      </c>
      <c r="K145" s="14"/>
      <c r="L145" s="15"/>
      <c r="M145">
        <f t="shared" si="21"/>
        <v>0</v>
      </c>
      <c r="N145"/>
      <c r="O145" s="1"/>
      <c r="P145" s="2"/>
      <c r="U145" s="16"/>
      <c r="W145"/>
      <c r="Z145" s="16"/>
      <c r="AA145" s="16"/>
      <c r="AB145" s="8"/>
    </row>
    <row r="146" spans="1:28" ht="14.25" customHeight="1">
      <c r="A146" s="13"/>
      <c r="B146" s="72" t="str">
        <f t="shared" si="16"/>
        <v/>
      </c>
      <c r="C146" s="69" t="str">
        <f t="shared" si="22"/>
        <v/>
      </c>
      <c r="D146" s="73" t="str">
        <f t="shared" si="17"/>
        <v/>
      </c>
      <c r="E146" s="73" t="str">
        <f t="shared" si="18"/>
        <v/>
      </c>
      <c r="F146" s="73" t="str">
        <f t="shared" si="18"/>
        <v/>
      </c>
      <c r="G146" s="73" t="str">
        <f t="shared" si="19"/>
        <v/>
      </c>
      <c r="H146" s="73" t="str">
        <f>IF(M146=0,"",1+COUNTIF(会員コール!$A$1:$A$198,M146))</f>
        <v/>
      </c>
      <c r="I146" s="74"/>
      <c r="J146" s="74" t="str">
        <f t="shared" si="20"/>
        <v/>
      </c>
      <c r="K146" s="14"/>
      <c r="L146" s="15"/>
      <c r="M146">
        <f t="shared" si="21"/>
        <v>0</v>
      </c>
      <c r="N146"/>
      <c r="O146" s="1"/>
      <c r="P146" s="2"/>
      <c r="U146" s="16"/>
      <c r="W146"/>
      <c r="Z146" s="16"/>
      <c r="AA146" s="16"/>
      <c r="AB146" s="8"/>
    </row>
    <row r="147" spans="1:28" ht="14.25" customHeight="1">
      <c r="A147" s="13"/>
      <c r="B147" s="68" t="str">
        <f t="shared" si="16"/>
        <v/>
      </c>
      <c r="C147" s="69" t="str">
        <f t="shared" si="22"/>
        <v/>
      </c>
      <c r="D147" s="70" t="str">
        <f t="shared" si="17"/>
        <v/>
      </c>
      <c r="E147" s="70" t="str">
        <f t="shared" ref="E147:F164" si="23">IF(Q147="","",Q147)</f>
        <v/>
      </c>
      <c r="F147" s="70" t="str">
        <f t="shared" si="23"/>
        <v/>
      </c>
      <c r="G147" s="70" t="str">
        <f t="shared" si="19"/>
        <v/>
      </c>
      <c r="H147" s="70" t="str">
        <f>IF(M147=0,"",1+COUNTIF(会員コール!$A$1:$A$198,M147))</f>
        <v/>
      </c>
      <c r="I147" s="71"/>
      <c r="J147" s="71" t="str">
        <f t="shared" si="20"/>
        <v/>
      </c>
      <c r="K147" s="14"/>
      <c r="L147" s="15"/>
      <c r="M147">
        <f t="shared" si="21"/>
        <v>0</v>
      </c>
      <c r="N147"/>
      <c r="O147" s="1"/>
      <c r="P147" s="2"/>
      <c r="U147" s="16"/>
      <c r="W147"/>
      <c r="Z147" s="16"/>
      <c r="AA147" s="16"/>
      <c r="AB147" s="8"/>
    </row>
    <row r="148" spans="1:28" ht="14.25" customHeight="1">
      <c r="A148" s="13"/>
      <c r="B148" s="72" t="str">
        <f t="shared" si="16"/>
        <v/>
      </c>
      <c r="C148" s="69" t="str">
        <f t="shared" si="22"/>
        <v/>
      </c>
      <c r="D148" s="73" t="str">
        <f t="shared" si="17"/>
        <v/>
      </c>
      <c r="E148" s="73" t="str">
        <f t="shared" si="23"/>
        <v/>
      </c>
      <c r="F148" s="73" t="str">
        <f t="shared" si="23"/>
        <v/>
      </c>
      <c r="G148" s="73" t="str">
        <f t="shared" si="19"/>
        <v/>
      </c>
      <c r="H148" s="73" t="str">
        <f>IF(M148=0,"",1+COUNTIF(会員コール!$A$1:$A$198,M148))</f>
        <v/>
      </c>
      <c r="I148" s="74"/>
      <c r="J148" s="74" t="str">
        <f t="shared" si="20"/>
        <v/>
      </c>
      <c r="K148" s="14"/>
      <c r="L148" s="15"/>
      <c r="M148">
        <f t="shared" si="21"/>
        <v>0</v>
      </c>
      <c r="N148"/>
      <c r="O148" s="1"/>
      <c r="P148" s="2"/>
      <c r="U148" s="16"/>
      <c r="W148"/>
      <c r="Z148" s="16"/>
      <c r="AA148" s="16"/>
      <c r="AB148" s="8"/>
    </row>
    <row r="149" spans="1:28" ht="14.25" customHeight="1">
      <c r="A149" s="13">
        <v>35</v>
      </c>
      <c r="B149" s="68" t="str">
        <f t="shared" si="16"/>
        <v/>
      </c>
      <c r="C149" s="69" t="str">
        <f t="shared" si="22"/>
        <v/>
      </c>
      <c r="D149" s="70" t="str">
        <f t="shared" si="17"/>
        <v/>
      </c>
      <c r="E149" s="70" t="str">
        <f t="shared" si="23"/>
        <v/>
      </c>
      <c r="F149" s="70" t="str">
        <f t="shared" si="23"/>
        <v/>
      </c>
      <c r="G149" s="70" t="str">
        <f t="shared" si="19"/>
        <v/>
      </c>
      <c r="H149" s="70" t="str">
        <f>IF(M149=0,"",1+COUNTIF(会員コール!$A$1:$A$198,M149))</f>
        <v/>
      </c>
      <c r="I149" s="71"/>
      <c r="J149" s="71" t="str">
        <f t="shared" si="20"/>
        <v/>
      </c>
      <c r="K149" s="14"/>
      <c r="L149" s="15"/>
      <c r="M149">
        <f t="shared" si="21"/>
        <v>0</v>
      </c>
      <c r="N149"/>
      <c r="O149" s="1"/>
      <c r="P149" s="2"/>
      <c r="U149" s="16"/>
      <c r="W149"/>
      <c r="Z149" s="16"/>
      <c r="AA149" s="16"/>
      <c r="AB149" s="8"/>
    </row>
    <row r="150" spans="1:28" ht="14.25" customHeight="1">
      <c r="A150" s="13"/>
      <c r="B150" s="72" t="str">
        <f t="shared" si="16"/>
        <v/>
      </c>
      <c r="C150" s="69" t="str">
        <f t="shared" si="22"/>
        <v/>
      </c>
      <c r="D150" s="73" t="str">
        <f t="shared" si="17"/>
        <v/>
      </c>
      <c r="E150" s="73" t="str">
        <f t="shared" si="23"/>
        <v/>
      </c>
      <c r="F150" s="73" t="str">
        <f t="shared" si="23"/>
        <v/>
      </c>
      <c r="G150" s="73" t="str">
        <f t="shared" si="19"/>
        <v/>
      </c>
      <c r="H150" s="73" t="str">
        <f>IF(M150=0,"",1+COUNTIF(会員コール!$A$1:$A$198,M150))</f>
        <v/>
      </c>
      <c r="I150" s="74"/>
      <c r="J150" s="74" t="str">
        <f t="shared" si="20"/>
        <v/>
      </c>
      <c r="K150" s="14"/>
      <c r="L150" s="15"/>
      <c r="M150">
        <f t="shared" si="21"/>
        <v>0</v>
      </c>
      <c r="N150"/>
      <c r="O150" s="1"/>
      <c r="P150" s="2"/>
      <c r="U150" s="16"/>
      <c r="W150"/>
      <c r="Z150" s="16"/>
      <c r="AA150" s="16"/>
      <c r="AB150" s="8"/>
    </row>
    <row r="151" spans="1:28" ht="14.25" customHeight="1">
      <c r="A151" s="13"/>
      <c r="B151" s="68" t="str">
        <f t="shared" si="16"/>
        <v/>
      </c>
      <c r="C151" s="69" t="str">
        <f t="shared" si="22"/>
        <v/>
      </c>
      <c r="D151" s="70" t="str">
        <f t="shared" si="17"/>
        <v/>
      </c>
      <c r="E151" s="70" t="str">
        <f t="shared" si="23"/>
        <v/>
      </c>
      <c r="F151" s="70" t="str">
        <f t="shared" si="23"/>
        <v/>
      </c>
      <c r="G151" s="70" t="str">
        <f t="shared" si="19"/>
        <v/>
      </c>
      <c r="H151" s="70" t="str">
        <f>IF(M151=0,"",1+COUNTIF(会員コール!$A$1:$A$198,M151))</f>
        <v/>
      </c>
      <c r="I151" s="71"/>
      <c r="J151" s="71" t="str">
        <f t="shared" si="20"/>
        <v/>
      </c>
      <c r="K151" s="14"/>
      <c r="L151" s="15"/>
      <c r="M151">
        <f t="shared" si="21"/>
        <v>0</v>
      </c>
      <c r="N151"/>
      <c r="O151" s="1"/>
      <c r="P151" s="2"/>
      <c r="U151" s="16"/>
      <c r="W151"/>
      <c r="Z151" s="16"/>
      <c r="AA151" s="16"/>
      <c r="AB151" s="8"/>
    </row>
    <row r="152" spans="1:28" ht="14.25" customHeight="1">
      <c r="A152" s="13"/>
      <c r="B152" s="72" t="str">
        <f t="shared" si="16"/>
        <v/>
      </c>
      <c r="C152" s="69" t="str">
        <f t="shared" si="22"/>
        <v/>
      </c>
      <c r="D152" s="73" t="str">
        <f t="shared" si="17"/>
        <v/>
      </c>
      <c r="E152" s="73" t="str">
        <f t="shared" si="23"/>
        <v/>
      </c>
      <c r="F152" s="73" t="str">
        <f t="shared" si="23"/>
        <v/>
      </c>
      <c r="G152" s="73" t="str">
        <f t="shared" si="19"/>
        <v/>
      </c>
      <c r="H152" s="73" t="str">
        <f>IF(M152=0,"",1+COUNTIF(会員コール!$A$1:$A$198,M152))</f>
        <v/>
      </c>
      <c r="I152" s="74"/>
      <c r="J152" s="74" t="str">
        <f t="shared" si="20"/>
        <v/>
      </c>
      <c r="K152" s="14"/>
      <c r="L152" s="15"/>
      <c r="M152">
        <f t="shared" si="21"/>
        <v>0</v>
      </c>
      <c r="N152"/>
      <c r="O152" s="1"/>
      <c r="P152" s="2"/>
      <c r="U152" s="16"/>
      <c r="W152"/>
      <c r="Z152" s="16"/>
      <c r="AA152" s="16"/>
      <c r="AB152" s="8"/>
    </row>
    <row r="153" spans="1:28" ht="14.25" customHeight="1">
      <c r="A153" s="13"/>
      <c r="B153" s="68" t="str">
        <f t="shared" si="16"/>
        <v/>
      </c>
      <c r="C153" s="69" t="str">
        <f t="shared" si="22"/>
        <v/>
      </c>
      <c r="D153" s="70" t="str">
        <f t="shared" si="17"/>
        <v/>
      </c>
      <c r="E153" s="70" t="str">
        <f t="shared" si="23"/>
        <v/>
      </c>
      <c r="F153" s="70" t="str">
        <f t="shared" si="23"/>
        <v/>
      </c>
      <c r="G153" s="70" t="str">
        <f t="shared" si="19"/>
        <v/>
      </c>
      <c r="H153" s="70" t="str">
        <f>IF(M153=0,"",1+COUNTIF(会員コール!$A$1:$A$198,M153))</f>
        <v/>
      </c>
      <c r="I153" s="71"/>
      <c r="J153" s="71" t="str">
        <f t="shared" si="20"/>
        <v/>
      </c>
      <c r="K153" s="14"/>
      <c r="L153" s="15"/>
      <c r="M153">
        <f t="shared" si="21"/>
        <v>0</v>
      </c>
      <c r="N153"/>
      <c r="O153" s="1"/>
      <c r="P153" s="2"/>
      <c r="U153" s="16"/>
      <c r="W153"/>
      <c r="Z153" s="16"/>
      <c r="AA153" s="16"/>
      <c r="AB153" s="8"/>
    </row>
    <row r="154" spans="1:28" ht="14.25" customHeight="1">
      <c r="A154" s="13">
        <v>40</v>
      </c>
      <c r="B154" s="72" t="str">
        <f t="shared" si="16"/>
        <v/>
      </c>
      <c r="C154" s="69" t="str">
        <f t="shared" si="22"/>
        <v/>
      </c>
      <c r="D154" s="73" t="str">
        <f t="shared" si="17"/>
        <v/>
      </c>
      <c r="E154" s="73" t="str">
        <f t="shared" si="23"/>
        <v/>
      </c>
      <c r="F154" s="73" t="str">
        <f t="shared" si="23"/>
        <v/>
      </c>
      <c r="G154" s="73" t="str">
        <f t="shared" si="19"/>
        <v/>
      </c>
      <c r="H154" s="73" t="str">
        <f>IF(M154=0,"",1+COUNTIF(会員コール!$A$1:$A$198,M154))</f>
        <v/>
      </c>
      <c r="I154" s="74"/>
      <c r="J154" s="74" t="str">
        <f t="shared" si="20"/>
        <v/>
      </c>
      <c r="K154" s="14"/>
      <c r="L154" s="15"/>
      <c r="M154">
        <f t="shared" si="21"/>
        <v>0</v>
      </c>
      <c r="N154"/>
      <c r="O154" s="1"/>
      <c r="P154" s="2"/>
      <c r="U154" s="16"/>
      <c r="W154"/>
      <c r="Z154" s="16"/>
      <c r="AA154" s="16"/>
      <c r="AB154" s="8"/>
    </row>
    <row r="155" spans="1:28" ht="14.25" customHeight="1">
      <c r="A155" s="13"/>
      <c r="B155" s="68" t="str">
        <f t="shared" si="16"/>
        <v/>
      </c>
      <c r="C155" s="69" t="str">
        <f t="shared" si="22"/>
        <v/>
      </c>
      <c r="D155" s="70" t="str">
        <f t="shared" si="17"/>
        <v/>
      </c>
      <c r="E155" s="70" t="str">
        <f t="shared" si="23"/>
        <v/>
      </c>
      <c r="F155" s="70" t="str">
        <f t="shared" si="23"/>
        <v/>
      </c>
      <c r="G155" s="70" t="str">
        <f t="shared" si="19"/>
        <v/>
      </c>
      <c r="H155" s="70" t="str">
        <f>IF(M155=0,"",1+COUNTIF(会員コール!$A$1:$A$198,M155))</f>
        <v/>
      </c>
      <c r="I155" s="71"/>
      <c r="J155" s="71" t="str">
        <f t="shared" si="20"/>
        <v/>
      </c>
      <c r="K155" s="14"/>
      <c r="L155" s="15"/>
      <c r="M155">
        <f t="shared" si="21"/>
        <v>0</v>
      </c>
      <c r="N155"/>
      <c r="O155" s="1"/>
      <c r="P155" s="2"/>
      <c r="U155" s="16"/>
      <c r="W155"/>
      <c r="Z155" s="16"/>
      <c r="AA155" s="16"/>
      <c r="AB155" s="8"/>
    </row>
    <row r="156" spans="1:28" ht="14.25" customHeight="1">
      <c r="A156" s="13"/>
      <c r="B156" s="68" t="str">
        <f t="shared" si="16"/>
        <v/>
      </c>
      <c r="C156" s="69" t="str">
        <f t="shared" si="22"/>
        <v/>
      </c>
      <c r="D156" s="70" t="str">
        <f t="shared" si="17"/>
        <v/>
      </c>
      <c r="E156" s="70" t="str">
        <f t="shared" si="23"/>
        <v/>
      </c>
      <c r="F156" s="70" t="str">
        <f t="shared" si="23"/>
        <v/>
      </c>
      <c r="G156" s="70" t="str">
        <f t="shared" si="19"/>
        <v/>
      </c>
      <c r="H156" s="70" t="str">
        <f>IF(M156=0,"",1+COUNTIF(会員コール!$A$1:$A$198,M156))</f>
        <v/>
      </c>
      <c r="I156" s="71"/>
      <c r="J156" s="71" t="str">
        <f t="shared" si="20"/>
        <v/>
      </c>
      <c r="K156" s="14"/>
      <c r="L156" s="15"/>
      <c r="M156">
        <f t="shared" si="21"/>
        <v>0</v>
      </c>
      <c r="N156"/>
      <c r="O156" s="1"/>
      <c r="P156" s="2"/>
      <c r="U156" s="16"/>
      <c r="W156"/>
      <c r="Z156" s="16"/>
      <c r="AA156" s="16"/>
      <c r="AB156" s="8"/>
    </row>
    <row r="157" spans="1:28" ht="14.25" customHeight="1">
      <c r="A157" s="13"/>
      <c r="B157" s="72" t="str">
        <f t="shared" si="16"/>
        <v/>
      </c>
      <c r="C157" s="69" t="str">
        <f t="shared" si="22"/>
        <v/>
      </c>
      <c r="D157" s="73" t="str">
        <f t="shared" si="17"/>
        <v/>
      </c>
      <c r="E157" s="73" t="str">
        <f t="shared" si="23"/>
        <v/>
      </c>
      <c r="F157" s="73" t="str">
        <f t="shared" si="23"/>
        <v/>
      </c>
      <c r="G157" s="73" t="str">
        <f t="shared" si="19"/>
        <v/>
      </c>
      <c r="H157" s="73" t="str">
        <f>IF(M157=0,"",1+COUNTIF(会員コール!$A$1:$A$198,M157))</f>
        <v/>
      </c>
      <c r="I157" s="74"/>
      <c r="J157" s="74" t="str">
        <f t="shared" si="20"/>
        <v/>
      </c>
      <c r="K157" s="14"/>
      <c r="L157" s="15"/>
      <c r="M157">
        <f t="shared" si="21"/>
        <v>0</v>
      </c>
      <c r="N157"/>
      <c r="O157" s="1"/>
      <c r="P157" s="2"/>
      <c r="U157" s="16"/>
      <c r="W157"/>
      <c r="Z157" s="16"/>
      <c r="AA157" s="16"/>
      <c r="AB157" s="8"/>
    </row>
    <row r="158" spans="1:28" ht="14.25" customHeight="1">
      <c r="A158" s="13"/>
      <c r="B158" s="68" t="str">
        <f t="shared" si="16"/>
        <v/>
      </c>
      <c r="C158" s="69" t="str">
        <f t="shared" si="22"/>
        <v/>
      </c>
      <c r="D158" s="70" t="str">
        <f t="shared" si="17"/>
        <v/>
      </c>
      <c r="E158" s="70" t="str">
        <f t="shared" si="23"/>
        <v/>
      </c>
      <c r="F158" s="70" t="str">
        <f t="shared" si="23"/>
        <v/>
      </c>
      <c r="G158" s="70" t="str">
        <f t="shared" si="19"/>
        <v/>
      </c>
      <c r="H158" s="70" t="str">
        <f>IF(M158=0,"",1+COUNTIF(会員コール!$A$1:$A$198,M158))</f>
        <v/>
      </c>
      <c r="I158" s="71"/>
      <c r="J158" s="71" t="str">
        <f t="shared" si="20"/>
        <v/>
      </c>
      <c r="K158" s="14"/>
      <c r="L158" s="15"/>
      <c r="M158">
        <f t="shared" si="21"/>
        <v>0</v>
      </c>
      <c r="N158"/>
      <c r="O158" s="1"/>
      <c r="P158" s="2"/>
      <c r="U158" s="16"/>
      <c r="W158"/>
      <c r="Z158" s="16"/>
      <c r="AA158" s="16"/>
      <c r="AB158" s="8"/>
    </row>
    <row r="159" spans="1:28" ht="14.25" customHeight="1">
      <c r="A159" s="13">
        <v>45</v>
      </c>
      <c r="B159" s="72" t="str">
        <f t="shared" si="16"/>
        <v/>
      </c>
      <c r="C159" s="69" t="str">
        <f t="shared" si="22"/>
        <v/>
      </c>
      <c r="D159" s="73" t="str">
        <f t="shared" si="17"/>
        <v/>
      </c>
      <c r="E159" s="73" t="str">
        <f t="shared" si="23"/>
        <v/>
      </c>
      <c r="F159" s="73" t="str">
        <f t="shared" si="23"/>
        <v/>
      </c>
      <c r="G159" s="73" t="str">
        <f t="shared" si="19"/>
        <v/>
      </c>
      <c r="H159" s="73" t="str">
        <f>IF(M159=0,"",1+COUNTIF(会員コール!$A$1:$A$198,M159))</f>
        <v/>
      </c>
      <c r="I159" s="74"/>
      <c r="J159" s="74" t="str">
        <f t="shared" si="20"/>
        <v/>
      </c>
      <c r="K159" s="14"/>
      <c r="L159" s="15"/>
      <c r="M159">
        <f t="shared" si="21"/>
        <v>0</v>
      </c>
      <c r="N159"/>
      <c r="O159" s="1"/>
      <c r="P159" s="2"/>
      <c r="U159" s="16"/>
      <c r="W159"/>
      <c r="Z159" s="16"/>
      <c r="AA159" s="16"/>
      <c r="AB159" s="8"/>
    </row>
    <row r="160" spans="1:28" ht="14.25" customHeight="1">
      <c r="A160" s="13"/>
      <c r="B160" s="68" t="str">
        <f t="shared" si="16"/>
        <v/>
      </c>
      <c r="C160" s="69" t="str">
        <f t="shared" si="22"/>
        <v/>
      </c>
      <c r="D160" s="70" t="str">
        <f t="shared" si="17"/>
        <v/>
      </c>
      <c r="E160" s="70" t="str">
        <f t="shared" si="23"/>
        <v/>
      </c>
      <c r="F160" s="70" t="str">
        <f t="shared" si="23"/>
        <v/>
      </c>
      <c r="G160" s="70" t="str">
        <f t="shared" si="19"/>
        <v/>
      </c>
      <c r="H160" s="70" t="str">
        <f>IF(M160=0,"",1+COUNTIF(会員コール!$A$1:$A$198,M160))</f>
        <v/>
      </c>
      <c r="I160" s="71"/>
      <c r="J160" s="71" t="str">
        <f t="shared" si="20"/>
        <v/>
      </c>
      <c r="K160" s="14"/>
      <c r="L160" s="15"/>
      <c r="M160">
        <f t="shared" si="21"/>
        <v>0</v>
      </c>
      <c r="N160"/>
      <c r="O160" s="1"/>
      <c r="P160" s="2"/>
      <c r="U160" s="16"/>
      <c r="W160"/>
      <c r="Z160" s="16"/>
      <c r="AA160" s="16"/>
      <c r="AB160" s="8"/>
    </row>
    <row r="161" spans="1:28" ht="14.25" customHeight="1">
      <c r="A161" s="13"/>
      <c r="B161" s="72" t="str">
        <f t="shared" si="16"/>
        <v/>
      </c>
      <c r="C161" s="69" t="str">
        <f t="shared" si="22"/>
        <v/>
      </c>
      <c r="D161" s="73" t="str">
        <f t="shared" si="17"/>
        <v/>
      </c>
      <c r="E161" s="73" t="str">
        <f t="shared" si="23"/>
        <v/>
      </c>
      <c r="F161" s="73" t="str">
        <f t="shared" si="23"/>
        <v/>
      </c>
      <c r="G161" s="73" t="str">
        <f t="shared" si="19"/>
        <v/>
      </c>
      <c r="H161" s="73" t="str">
        <f>IF(M161=0,"",1+COUNTIF(会員コール!$A$1:$A$198,M161))</f>
        <v/>
      </c>
      <c r="I161" s="74"/>
      <c r="J161" s="74" t="str">
        <f t="shared" si="20"/>
        <v/>
      </c>
      <c r="K161" s="14"/>
      <c r="L161" s="15"/>
      <c r="M161">
        <f t="shared" si="21"/>
        <v>0</v>
      </c>
      <c r="N161"/>
      <c r="O161" s="1"/>
      <c r="P161" s="2"/>
      <c r="U161" s="16"/>
      <c r="W161"/>
      <c r="Z161" s="16"/>
      <c r="AA161" s="16"/>
      <c r="AB161" s="8"/>
    </row>
    <row r="162" spans="1:28" ht="14.25" customHeight="1">
      <c r="A162" s="13"/>
      <c r="B162" s="68" t="str">
        <f t="shared" si="16"/>
        <v/>
      </c>
      <c r="C162" s="69" t="str">
        <f t="shared" si="22"/>
        <v/>
      </c>
      <c r="D162" s="70" t="str">
        <f t="shared" si="17"/>
        <v/>
      </c>
      <c r="E162" s="70" t="str">
        <f t="shared" si="23"/>
        <v/>
      </c>
      <c r="F162" s="70" t="str">
        <f t="shared" si="23"/>
        <v/>
      </c>
      <c r="G162" s="70" t="str">
        <f t="shared" si="19"/>
        <v/>
      </c>
      <c r="H162" s="70" t="str">
        <f>IF(M162=0,"",1+COUNTIF(会員コール!$A$1:$A$198,M162))</f>
        <v/>
      </c>
      <c r="I162" s="71"/>
      <c r="J162" s="71" t="str">
        <f t="shared" si="20"/>
        <v/>
      </c>
      <c r="K162" s="14"/>
      <c r="L162" s="15"/>
      <c r="M162">
        <f t="shared" si="21"/>
        <v>0</v>
      </c>
      <c r="N162"/>
      <c r="O162" s="1"/>
      <c r="P162" s="2"/>
      <c r="U162" s="16"/>
      <c r="W162"/>
      <c r="Z162" s="16"/>
      <c r="AA162" s="16"/>
      <c r="AB162" s="8"/>
    </row>
    <row r="163" spans="1:28" ht="14.25" customHeight="1">
      <c r="A163" s="13"/>
      <c r="B163" s="68" t="str">
        <f t="shared" si="16"/>
        <v/>
      </c>
      <c r="C163" s="69" t="str">
        <f t="shared" si="22"/>
        <v/>
      </c>
      <c r="D163" s="70" t="str">
        <f t="shared" si="17"/>
        <v/>
      </c>
      <c r="E163" s="70" t="str">
        <f t="shared" si="23"/>
        <v/>
      </c>
      <c r="F163" s="70" t="str">
        <f t="shared" si="23"/>
        <v/>
      </c>
      <c r="G163" s="70" t="str">
        <f t="shared" si="19"/>
        <v/>
      </c>
      <c r="H163" s="70" t="str">
        <f>IF(M163=0,"",1+COUNTIF(会員コール!$A$1:$A$198,M163))</f>
        <v/>
      </c>
      <c r="I163" s="71"/>
      <c r="J163" s="71" t="str">
        <f t="shared" si="20"/>
        <v/>
      </c>
      <c r="K163" s="14"/>
      <c r="L163" s="15"/>
      <c r="M163">
        <f t="shared" si="21"/>
        <v>0</v>
      </c>
      <c r="N163"/>
      <c r="O163" s="1"/>
      <c r="P163" s="2"/>
      <c r="U163" s="16"/>
      <c r="W163"/>
      <c r="Z163" s="16"/>
      <c r="AA163" s="16"/>
      <c r="AB163" s="8"/>
    </row>
    <row r="164" spans="1:28" ht="14.25" customHeight="1">
      <c r="A164" s="13">
        <v>50</v>
      </c>
      <c r="B164" s="75" t="str">
        <f t="shared" si="16"/>
        <v/>
      </c>
      <c r="C164" s="76" t="str">
        <f>IF(P164="","",LEFT(P164,6))</f>
        <v/>
      </c>
      <c r="D164" s="77" t="str">
        <f t="shared" si="17"/>
        <v/>
      </c>
      <c r="E164" s="77" t="str">
        <f t="shared" si="23"/>
        <v/>
      </c>
      <c r="F164" s="77" t="str">
        <f t="shared" si="23"/>
        <v/>
      </c>
      <c r="G164" s="77" t="str">
        <f t="shared" si="19"/>
        <v/>
      </c>
      <c r="H164" s="77" t="str">
        <f>IF(M164=0,"",1+COUNTIF(会員コール!$A$1:$A$198,M164))</f>
        <v/>
      </c>
      <c r="I164" s="78"/>
      <c r="J164" s="78" t="str">
        <f t="shared" si="20"/>
        <v/>
      </c>
      <c r="K164" s="14"/>
      <c r="L164" s="15"/>
      <c r="M164">
        <f t="shared" si="21"/>
        <v>0</v>
      </c>
      <c r="N164"/>
      <c r="O164" s="1"/>
      <c r="P164" s="2"/>
      <c r="U164" s="16"/>
      <c r="W164"/>
      <c r="Z164" s="16"/>
      <c r="AA164" s="16"/>
      <c r="AB164" s="8"/>
    </row>
    <row r="165" spans="1:28" ht="14.25" customHeight="1">
      <c r="A165" s="13"/>
      <c r="B165" s="166" t="s">
        <v>7</v>
      </c>
      <c r="C165" s="167"/>
      <c r="D165" s="24">
        <f>50-COUNTBLANK(D115:D164)</f>
        <v>0</v>
      </c>
      <c r="E165" s="20"/>
      <c r="F165" s="21" t="s">
        <v>7</v>
      </c>
      <c r="G165" s="19"/>
      <c r="H165" s="25">
        <f>SUM(H115:H164)</f>
        <v>0</v>
      </c>
      <c r="I165" s="22"/>
      <c r="J165" s="22"/>
      <c r="K165" s="14"/>
      <c r="L165" s="15"/>
      <c r="N165"/>
      <c r="O165" s="1"/>
      <c r="P165" s="2"/>
    </row>
    <row r="166" spans="1:28" s="8" customFormat="1" ht="14.25">
      <c r="B166" s="168" t="s">
        <v>9</v>
      </c>
      <c r="C166" s="168"/>
      <c r="D166" s="168"/>
      <c r="E166" s="62" t="s">
        <v>135</v>
      </c>
      <c r="F166" s="50">
        <f>基本データ入力!$B$6</f>
        <v>2016</v>
      </c>
      <c r="G166" s="169" t="str">
        <f>基本データ入力!$B$4</f>
        <v>第13回　JARL横須賀ｸﾗﾌﾞﾏﾗｿﾝｺﾝﾃｽﾄ</v>
      </c>
      <c r="H166" s="169"/>
      <c r="I166" s="169"/>
      <c r="J166" s="169"/>
      <c r="K166" s="10"/>
      <c r="N166" s="9"/>
      <c r="V166" s="11"/>
      <c r="W166" s="12"/>
    </row>
    <row r="167" spans="1:28" s="8" customFormat="1" ht="15" customHeight="1">
      <c r="B167" s="170" t="s">
        <v>10</v>
      </c>
      <c r="C167" s="170"/>
      <c r="D167" s="47" t="str">
        <f>基本データ入力!$B$8</f>
        <v>JA1QRZ</v>
      </c>
      <c r="E167" s="52" t="s">
        <v>136</v>
      </c>
      <c r="F167" s="47" t="s">
        <v>312</v>
      </c>
      <c r="G167" s="171" t="s">
        <v>137</v>
      </c>
      <c r="H167" s="171"/>
      <c r="I167" s="171"/>
      <c r="J167" s="53" t="s">
        <v>372</v>
      </c>
      <c r="K167" s="10"/>
      <c r="N167" s="9"/>
      <c r="V167" s="11"/>
      <c r="W167" s="12"/>
    </row>
    <row r="168" spans="1:28" ht="15" customHeight="1">
      <c r="B168" s="18" t="s">
        <v>11</v>
      </c>
      <c r="C168" s="91" t="s">
        <v>411</v>
      </c>
      <c r="D168" s="18" t="s">
        <v>12</v>
      </c>
      <c r="E168" s="172" t="s">
        <v>13</v>
      </c>
      <c r="F168" s="172"/>
      <c r="G168" s="18" t="s">
        <v>14</v>
      </c>
      <c r="H168" s="17" t="s">
        <v>15</v>
      </c>
      <c r="I168" s="18" t="s">
        <v>16</v>
      </c>
      <c r="J168" s="18" t="s">
        <v>17</v>
      </c>
      <c r="L168" s="173" t="s">
        <v>134</v>
      </c>
      <c r="M168" s="174"/>
      <c r="N168" s="165" t="s">
        <v>31</v>
      </c>
      <c r="O168" s="165"/>
      <c r="P168" s="165"/>
      <c r="Q168" s="165"/>
      <c r="R168" s="165"/>
      <c r="S168" s="165"/>
      <c r="T168" s="165"/>
    </row>
    <row r="169" spans="1:28" ht="15" customHeight="1">
      <c r="B169" s="18" t="s">
        <v>8</v>
      </c>
      <c r="C169" s="91" t="s">
        <v>412</v>
      </c>
      <c r="D169" s="18" t="s">
        <v>0</v>
      </c>
      <c r="E169" s="18" t="s">
        <v>1</v>
      </c>
      <c r="F169" s="18" t="s">
        <v>2</v>
      </c>
      <c r="G169" s="18" t="s">
        <v>3</v>
      </c>
      <c r="H169" s="17" t="s">
        <v>4</v>
      </c>
      <c r="I169" s="18" t="s">
        <v>5</v>
      </c>
      <c r="J169" s="18" t="s">
        <v>6</v>
      </c>
      <c r="K169" s="4"/>
      <c r="L169" s="175"/>
      <c r="M169" s="176"/>
      <c r="N169" s="23" t="s">
        <v>33</v>
      </c>
      <c r="O169" s="23" t="s">
        <v>34</v>
      </c>
      <c r="P169" s="23" t="s">
        <v>35</v>
      </c>
      <c r="Q169" s="23" t="s">
        <v>36</v>
      </c>
      <c r="R169" s="23" t="s">
        <v>37</v>
      </c>
      <c r="S169" s="23" t="s">
        <v>38</v>
      </c>
      <c r="T169" s="23" t="s">
        <v>39</v>
      </c>
    </row>
    <row r="170" spans="1:28" ht="14.25" customHeight="1">
      <c r="A170" s="13">
        <v>1</v>
      </c>
      <c r="B170" s="64" t="str">
        <f t="shared" ref="B170:B219" si="24">IF(O170="","",O170)</f>
        <v/>
      </c>
      <c r="C170" s="65" t="str">
        <f>IF(P170="","",LEFT(P170,6))</f>
        <v/>
      </c>
      <c r="D170" s="66" t="str">
        <f t="shared" ref="D170:D219" si="25">IF(N170="","",N170)</f>
        <v/>
      </c>
      <c r="E170" s="66" t="str">
        <f t="shared" ref="E170:F201" si="26">IF(Q170="","",Q170)</f>
        <v/>
      </c>
      <c r="F170" s="66" t="str">
        <f t="shared" si="26"/>
        <v/>
      </c>
      <c r="G170" s="66" t="str">
        <f t="shared" ref="G170:G219" si="27">IF(H170="","",IF(H170=1,"","M"))</f>
        <v/>
      </c>
      <c r="H170" s="66" t="str">
        <f>IF(M170=0,"",1+COUNTIF(会員コール!$A$1:$A$198,M170))</f>
        <v/>
      </c>
      <c r="I170" s="67"/>
      <c r="J170" s="67" t="str">
        <f t="shared" ref="J170:J219" si="28">IF(T170="","",T170)</f>
        <v/>
      </c>
      <c r="K170" s="14"/>
      <c r="L170" s="49"/>
      <c r="M170">
        <f t="shared" ref="M170:M219" si="29">IF(MID(N170,6,1)="/",LEFT(N170,5),IF(MID(N170,7,1)="/",LEFT(N170,6),N170))</f>
        <v>0</v>
      </c>
      <c r="N170"/>
      <c r="O170" s="1"/>
      <c r="P170" s="2"/>
      <c r="U170" s="16"/>
      <c r="W170"/>
      <c r="Z170" s="16"/>
      <c r="AA170" s="16"/>
      <c r="AB170" s="8"/>
    </row>
    <row r="171" spans="1:28" ht="14.25" customHeight="1">
      <c r="A171" s="13"/>
      <c r="B171" s="68" t="str">
        <f t="shared" si="24"/>
        <v/>
      </c>
      <c r="C171" s="69" t="str">
        <f>IF(P171="","",LEFT(P171,6))</f>
        <v/>
      </c>
      <c r="D171" s="70" t="str">
        <f t="shared" si="25"/>
        <v/>
      </c>
      <c r="E171" s="70" t="str">
        <f t="shared" si="26"/>
        <v/>
      </c>
      <c r="F171" s="70" t="str">
        <f t="shared" si="26"/>
        <v/>
      </c>
      <c r="G171" s="70" t="str">
        <f t="shared" si="27"/>
        <v/>
      </c>
      <c r="H171" s="70" t="str">
        <f>IF(M171=0,"",1+COUNTIF(会員コール!$A$1:$A$198,M171))</f>
        <v/>
      </c>
      <c r="I171" s="71"/>
      <c r="J171" s="71" t="str">
        <f t="shared" si="28"/>
        <v/>
      </c>
      <c r="K171" s="14"/>
      <c r="L171" s="49"/>
      <c r="M171">
        <f t="shared" si="29"/>
        <v>0</v>
      </c>
      <c r="N171"/>
      <c r="O171" s="1"/>
      <c r="P171" s="2"/>
      <c r="U171" s="16"/>
      <c r="W171"/>
      <c r="Z171" s="16"/>
      <c r="AA171" s="16"/>
      <c r="AB171" s="8"/>
    </row>
    <row r="172" spans="1:28" ht="14.25" customHeight="1">
      <c r="A172" s="13"/>
      <c r="B172" s="68" t="str">
        <f t="shared" si="24"/>
        <v/>
      </c>
      <c r="C172" s="69" t="str">
        <f t="shared" ref="C172:C218" si="30">IF(P172="","",LEFT(P172,6))</f>
        <v/>
      </c>
      <c r="D172" s="70" t="str">
        <f t="shared" si="25"/>
        <v/>
      </c>
      <c r="E172" s="70" t="str">
        <f t="shared" si="26"/>
        <v/>
      </c>
      <c r="F172" s="70" t="str">
        <f t="shared" si="26"/>
        <v/>
      </c>
      <c r="G172" s="70" t="str">
        <f t="shared" si="27"/>
        <v/>
      </c>
      <c r="H172" s="70" t="str">
        <f>IF(M172=0,"",1+COUNTIF(会員コール!$A$1:$A$198,M172))</f>
        <v/>
      </c>
      <c r="I172" s="71"/>
      <c r="J172" s="71" t="str">
        <f t="shared" si="28"/>
        <v/>
      </c>
      <c r="K172" s="14"/>
      <c r="L172" s="49"/>
      <c r="M172">
        <f t="shared" si="29"/>
        <v>0</v>
      </c>
      <c r="N172"/>
      <c r="O172" s="1"/>
      <c r="P172" s="2"/>
      <c r="U172" s="16"/>
      <c r="W172"/>
      <c r="Z172" s="16"/>
      <c r="AA172" s="16"/>
      <c r="AB172" s="8"/>
    </row>
    <row r="173" spans="1:28" ht="14.25" customHeight="1">
      <c r="A173" s="13"/>
      <c r="B173" s="68" t="str">
        <f t="shared" si="24"/>
        <v/>
      </c>
      <c r="C173" s="69" t="str">
        <f t="shared" si="30"/>
        <v/>
      </c>
      <c r="D173" s="70" t="str">
        <f t="shared" si="25"/>
        <v/>
      </c>
      <c r="E173" s="70" t="str">
        <f t="shared" si="26"/>
        <v/>
      </c>
      <c r="F173" s="70" t="str">
        <f t="shared" si="26"/>
        <v/>
      </c>
      <c r="G173" s="70" t="str">
        <f t="shared" si="27"/>
        <v/>
      </c>
      <c r="H173" s="70" t="str">
        <f>IF(M173=0,"",1+COUNTIF(会員コール!$A$1:$A$198,M173))</f>
        <v/>
      </c>
      <c r="I173" s="71"/>
      <c r="J173" s="71" t="str">
        <f t="shared" si="28"/>
        <v/>
      </c>
      <c r="K173" s="14"/>
      <c r="L173" s="49"/>
      <c r="M173">
        <f t="shared" si="29"/>
        <v>0</v>
      </c>
      <c r="N173"/>
      <c r="O173" s="1"/>
      <c r="P173" s="2"/>
      <c r="U173" s="16"/>
      <c r="W173"/>
      <c r="Z173" s="16"/>
      <c r="AA173" s="16"/>
      <c r="AB173" s="8"/>
    </row>
    <row r="174" spans="1:28" ht="14.25" customHeight="1">
      <c r="A174" s="13">
        <v>5</v>
      </c>
      <c r="B174" s="68" t="str">
        <f t="shared" si="24"/>
        <v/>
      </c>
      <c r="C174" s="69" t="str">
        <f t="shared" si="30"/>
        <v/>
      </c>
      <c r="D174" s="70" t="str">
        <f t="shared" si="25"/>
        <v/>
      </c>
      <c r="E174" s="70" t="str">
        <f t="shared" si="26"/>
        <v/>
      </c>
      <c r="F174" s="70" t="str">
        <f t="shared" si="26"/>
        <v/>
      </c>
      <c r="G174" s="70" t="str">
        <f t="shared" si="27"/>
        <v/>
      </c>
      <c r="H174" s="70" t="str">
        <f>IF(M174=0,"",1+COUNTIF(会員コール!$A$1:$A$198,M174))</f>
        <v/>
      </c>
      <c r="I174" s="71"/>
      <c r="J174" s="71" t="str">
        <f t="shared" si="28"/>
        <v/>
      </c>
      <c r="K174" s="14"/>
      <c r="L174" s="49"/>
      <c r="M174">
        <f t="shared" si="29"/>
        <v>0</v>
      </c>
      <c r="N174"/>
      <c r="O174" s="1"/>
      <c r="P174" s="2"/>
      <c r="U174" s="16"/>
      <c r="W174"/>
      <c r="Z174" s="16"/>
      <c r="AA174" s="16"/>
      <c r="AB174" s="8"/>
    </row>
    <row r="175" spans="1:28" ht="14.25" customHeight="1">
      <c r="A175" s="13"/>
      <c r="B175" s="68" t="str">
        <f t="shared" si="24"/>
        <v/>
      </c>
      <c r="C175" s="69" t="str">
        <f t="shared" si="30"/>
        <v/>
      </c>
      <c r="D175" s="70" t="str">
        <f t="shared" si="25"/>
        <v/>
      </c>
      <c r="E175" s="70" t="str">
        <f t="shared" si="26"/>
        <v/>
      </c>
      <c r="F175" s="70" t="str">
        <f t="shared" si="26"/>
        <v/>
      </c>
      <c r="G175" s="70" t="str">
        <f t="shared" si="27"/>
        <v/>
      </c>
      <c r="H175" s="70" t="str">
        <f>IF(M175=0,"",1+COUNTIF(会員コール!$A$1:$A$198,M175))</f>
        <v/>
      </c>
      <c r="I175" s="71"/>
      <c r="J175" s="71" t="str">
        <f t="shared" si="28"/>
        <v/>
      </c>
      <c r="K175" s="14"/>
      <c r="L175" s="49"/>
      <c r="M175">
        <f t="shared" si="29"/>
        <v>0</v>
      </c>
      <c r="N175"/>
      <c r="O175" s="1"/>
      <c r="P175" s="2"/>
      <c r="U175" s="16"/>
      <c r="W175"/>
      <c r="Z175" s="16"/>
      <c r="AA175" s="16"/>
      <c r="AB175" s="8"/>
    </row>
    <row r="176" spans="1:28" ht="14.25" customHeight="1">
      <c r="A176" s="13"/>
      <c r="B176" s="68" t="str">
        <f t="shared" si="24"/>
        <v/>
      </c>
      <c r="C176" s="69" t="str">
        <f t="shared" si="30"/>
        <v/>
      </c>
      <c r="D176" s="70" t="str">
        <f t="shared" si="25"/>
        <v/>
      </c>
      <c r="E176" s="70" t="str">
        <f t="shared" si="26"/>
        <v/>
      </c>
      <c r="F176" s="70" t="str">
        <f t="shared" si="26"/>
        <v/>
      </c>
      <c r="G176" s="70" t="str">
        <f t="shared" si="27"/>
        <v/>
      </c>
      <c r="H176" s="70" t="str">
        <f>IF(M176=0,"",1+COUNTIF(会員コール!$A$1:$A$198,M176))</f>
        <v/>
      </c>
      <c r="I176" s="71"/>
      <c r="J176" s="71" t="str">
        <f t="shared" si="28"/>
        <v/>
      </c>
      <c r="K176" s="14"/>
      <c r="L176" s="49"/>
      <c r="M176">
        <f t="shared" si="29"/>
        <v>0</v>
      </c>
      <c r="N176"/>
      <c r="O176" s="1"/>
      <c r="P176" s="2"/>
      <c r="U176" s="16"/>
      <c r="W176"/>
      <c r="Z176" s="16"/>
      <c r="AA176" s="16"/>
      <c r="AB176" s="8"/>
    </row>
    <row r="177" spans="1:28" ht="14.25" customHeight="1">
      <c r="A177" s="13"/>
      <c r="B177" s="68" t="str">
        <f t="shared" si="24"/>
        <v/>
      </c>
      <c r="C177" s="69" t="str">
        <f t="shared" si="30"/>
        <v/>
      </c>
      <c r="D177" s="70" t="str">
        <f t="shared" si="25"/>
        <v/>
      </c>
      <c r="E177" s="70" t="str">
        <f t="shared" si="26"/>
        <v/>
      </c>
      <c r="F177" s="70" t="str">
        <f t="shared" si="26"/>
        <v/>
      </c>
      <c r="G177" s="70" t="str">
        <f t="shared" si="27"/>
        <v/>
      </c>
      <c r="H177" s="70" t="str">
        <f>IF(M177=0,"",1+COUNTIF(会員コール!$A$1:$A$198,M177))</f>
        <v/>
      </c>
      <c r="I177" s="71"/>
      <c r="J177" s="71" t="str">
        <f t="shared" si="28"/>
        <v/>
      </c>
      <c r="K177" s="14"/>
      <c r="L177" s="49"/>
      <c r="M177">
        <f t="shared" si="29"/>
        <v>0</v>
      </c>
      <c r="N177"/>
      <c r="O177" s="1"/>
      <c r="P177" s="2"/>
      <c r="U177" s="16"/>
      <c r="W177"/>
      <c r="Z177" s="16"/>
      <c r="AA177" s="16"/>
      <c r="AB177" s="8"/>
    </row>
    <row r="178" spans="1:28" ht="14.25" customHeight="1">
      <c r="A178" s="13"/>
      <c r="B178" s="68" t="str">
        <f t="shared" si="24"/>
        <v/>
      </c>
      <c r="C178" s="69" t="str">
        <f t="shared" si="30"/>
        <v/>
      </c>
      <c r="D178" s="70" t="str">
        <f t="shared" si="25"/>
        <v/>
      </c>
      <c r="E178" s="70" t="str">
        <f t="shared" si="26"/>
        <v/>
      </c>
      <c r="F178" s="70" t="str">
        <f t="shared" si="26"/>
        <v/>
      </c>
      <c r="G178" s="70" t="str">
        <f t="shared" si="27"/>
        <v/>
      </c>
      <c r="H178" s="70" t="str">
        <f>IF(M178=0,"",1+COUNTIF(会員コール!$A$1:$A$198,M178))</f>
        <v/>
      </c>
      <c r="I178" s="71"/>
      <c r="J178" s="71" t="str">
        <f t="shared" si="28"/>
        <v/>
      </c>
      <c r="K178" s="14"/>
      <c r="L178" s="49"/>
      <c r="M178">
        <f t="shared" si="29"/>
        <v>0</v>
      </c>
      <c r="N178"/>
      <c r="O178" s="1"/>
      <c r="P178" s="2"/>
      <c r="U178" s="16"/>
      <c r="W178"/>
      <c r="Z178" s="16"/>
      <c r="AA178" s="16"/>
      <c r="AB178" s="8"/>
    </row>
    <row r="179" spans="1:28" ht="14.25" customHeight="1">
      <c r="A179" s="13">
        <v>10</v>
      </c>
      <c r="B179" s="68" t="str">
        <f t="shared" si="24"/>
        <v/>
      </c>
      <c r="C179" s="69" t="str">
        <f t="shared" si="30"/>
        <v/>
      </c>
      <c r="D179" s="70" t="str">
        <f t="shared" si="25"/>
        <v/>
      </c>
      <c r="E179" s="70" t="str">
        <f t="shared" si="26"/>
        <v/>
      </c>
      <c r="F179" s="70" t="str">
        <f t="shared" si="26"/>
        <v/>
      </c>
      <c r="G179" s="70" t="str">
        <f t="shared" si="27"/>
        <v/>
      </c>
      <c r="H179" s="70" t="str">
        <f>IF(M179=0,"",1+COUNTIF(会員コール!$A$1:$A$198,M179))</f>
        <v/>
      </c>
      <c r="I179" s="71"/>
      <c r="J179" s="71" t="str">
        <f t="shared" si="28"/>
        <v/>
      </c>
      <c r="K179" s="14"/>
      <c r="L179" s="49"/>
      <c r="M179">
        <f t="shared" si="29"/>
        <v>0</v>
      </c>
      <c r="N179"/>
      <c r="O179" s="1"/>
      <c r="P179" s="2"/>
      <c r="U179" s="16"/>
      <c r="W179"/>
      <c r="Z179" s="16"/>
      <c r="AA179" s="16"/>
      <c r="AB179" s="8"/>
    </row>
    <row r="180" spans="1:28" ht="14.25" customHeight="1">
      <c r="A180" s="13"/>
      <c r="B180" s="68" t="str">
        <f t="shared" si="24"/>
        <v/>
      </c>
      <c r="C180" s="69" t="str">
        <f t="shared" si="30"/>
        <v/>
      </c>
      <c r="D180" s="70" t="str">
        <f t="shared" si="25"/>
        <v/>
      </c>
      <c r="E180" s="70" t="str">
        <f t="shared" si="26"/>
        <v/>
      </c>
      <c r="F180" s="70" t="str">
        <f t="shared" si="26"/>
        <v/>
      </c>
      <c r="G180" s="70" t="str">
        <f t="shared" si="27"/>
        <v/>
      </c>
      <c r="H180" s="70" t="str">
        <f>IF(M180=0,"",1+COUNTIF(会員コール!$A$1:$A$198,M180))</f>
        <v/>
      </c>
      <c r="I180" s="71"/>
      <c r="J180" s="71" t="str">
        <f t="shared" si="28"/>
        <v/>
      </c>
      <c r="K180" s="14"/>
      <c r="L180" s="49"/>
      <c r="M180">
        <f t="shared" si="29"/>
        <v>0</v>
      </c>
      <c r="N180"/>
      <c r="O180" s="1"/>
      <c r="P180" s="2"/>
      <c r="U180" s="16"/>
      <c r="W180"/>
      <c r="Z180" s="16"/>
      <c r="AA180" s="16"/>
      <c r="AB180" s="8"/>
    </row>
    <row r="181" spans="1:28" ht="14.25" customHeight="1">
      <c r="A181" s="13"/>
      <c r="B181" s="68" t="str">
        <f t="shared" si="24"/>
        <v/>
      </c>
      <c r="C181" s="69" t="str">
        <f t="shared" si="30"/>
        <v/>
      </c>
      <c r="D181" s="70" t="str">
        <f t="shared" si="25"/>
        <v/>
      </c>
      <c r="E181" s="70" t="str">
        <f t="shared" si="26"/>
        <v/>
      </c>
      <c r="F181" s="70" t="str">
        <f t="shared" si="26"/>
        <v/>
      </c>
      <c r="G181" s="70" t="str">
        <f t="shared" si="27"/>
        <v/>
      </c>
      <c r="H181" s="70" t="str">
        <f>IF(M181=0,"",1+COUNTIF(会員コール!$A$1:$A$198,M181))</f>
        <v/>
      </c>
      <c r="I181" s="71"/>
      <c r="J181" s="71" t="str">
        <f t="shared" si="28"/>
        <v/>
      </c>
      <c r="K181" s="14"/>
      <c r="L181" s="49"/>
      <c r="M181">
        <f t="shared" si="29"/>
        <v>0</v>
      </c>
      <c r="N181"/>
      <c r="O181" s="1"/>
      <c r="P181" s="2"/>
      <c r="U181" s="16"/>
      <c r="W181"/>
      <c r="Z181" s="16"/>
      <c r="AA181" s="16"/>
      <c r="AB181" s="8"/>
    </row>
    <row r="182" spans="1:28" ht="14.25" customHeight="1">
      <c r="A182" s="13"/>
      <c r="B182" s="68" t="str">
        <f t="shared" si="24"/>
        <v/>
      </c>
      <c r="C182" s="69" t="str">
        <f t="shared" si="30"/>
        <v/>
      </c>
      <c r="D182" s="70" t="str">
        <f t="shared" si="25"/>
        <v/>
      </c>
      <c r="E182" s="70" t="str">
        <f t="shared" si="26"/>
        <v/>
      </c>
      <c r="F182" s="70" t="str">
        <f t="shared" si="26"/>
        <v/>
      </c>
      <c r="G182" s="70" t="str">
        <f t="shared" si="27"/>
        <v/>
      </c>
      <c r="H182" s="70" t="str">
        <f>IF(M182=0,"",1+COUNTIF(会員コール!$A$1:$A$198,M182))</f>
        <v/>
      </c>
      <c r="I182" s="71"/>
      <c r="J182" s="71" t="str">
        <f t="shared" si="28"/>
        <v/>
      </c>
      <c r="K182" s="14"/>
      <c r="L182" s="49"/>
      <c r="M182">
        <f t="shared" si="29"/>
        <v>0</v>
      </c>
      <c r="N182"/>
      <c r="O182" s="1"/>
      <c r="P182" s="2"/>
      <c r="U182" s="16"/>
      <c r="W182"/>
      <c r="Z182" s="16"/>
      <c r="AA182" s="16"/>
      <c r="AB182" s="8"/>
    </row>
    <row r="183" spans="1:28" ht="14.25" customHeight="1">
      <c r="A183" s="13"/>
      <c r="B183" s="68" t="str">
        <f t="shared" si="24"/>
        <v/>
      </c>
      <c r="C183" s="69" t="str">
        <f t="shared" si="30"/>
        <v/>
      </c>
      <c r="D183" s="70" t="str">
        <f t="shared" si="25"/>
        <v/>
      </c>
      <c r="E183" s="70" t="str">
        <f t="shared" si="26"/>
        <v/>
      </c>
      <c r="F183" s="70" t="str">
        <f t="shared" si="26"/>
        <v/>
      </c>
      <c r="G183" s="70" t="str">
        <f t="shared" si="27"/>
        <v/>
      </c>
      <c r="H183" s="70" t="str">
        <f>IF(M183=0,"",1+COUNTIF(会員コール!$A$1:$A$198,M183))</f>
        <v/>
      </c>
      <c r="I183" s="71"/>
      <c r="J183" s="71" t="str">
        <f t="shared" si="28"/>
        <v/>
      </c>
      <c r="K183" s="14"/>
      <c r="L183" s="49"/>
      <c r="M183">
        <f t="shared" si="29"/>
        <v>0</v>
      </c>
      <c r="N183"/>
      <c r="O183" s="1"/>
      <c r="P183" s="2"/>
      <c r="U183" s="16"/>
      <c r="W183"/>
      <c r="Z183" s="16"/>
      <c r="AA183" s="16"/>
      <c r="AB183" s="8"/>
    </row>
    <row r="184" spans="1:28" ht="14.25" customHeight="1">
      <c r="A184" s="13">
        <v>15</v>
      </c>
      <c r="B184" s="68" t="str">
        <f t="shared" si="24"/>
        <v/>
      </c>
      <c r="C184" s="69" t="str">
        <f t="shared" si="30"/>
        <v/>
      </c>
      <c r="D184" s="70" t="str">
        <f t="shared" si="25"/>
        <v/>
      </c>
      <c r="E184" s="70" t="str">
        <f t="shared" si="26"/>
        <v/>
      </c>
      <c r="F184" s="70" t="str">
        <f t="shared" si="26"/>
        <v/>
      </c>
      <c r="G184" s="70" t="str">
        <f t="shared" si="27"/>
        <v/>
      </c>
      <c r="H184" s="70" t="str">
        <f>IF(M184=0,"",1+COUNTIF(会員コール!$A$1:$A$198,M184))</f>
        <v/>
      </c>
      <c r="I184" s="71"/>
      <c r="J184" s="71" t="str">
        <f t="shared" si="28"/>
        <v/>
      </c>
      <c r="K184" s="14"/>
      <c r="L184" s="49"/>
      <c r="M184">
        <f t="shared" si="29"/>
        <v>0</v>
      </c>
      <c r="N184"/>
      <c r="O184" s="1"/>
      <c r="P184" s="2"/>
      <c r="U184" s="16"/>
      <c r="W184"/>
      <c r="Z184" s="16"/>
      <c r="AA184" s="16"/>
      <c r="AB184" s="8"/>
    </row>
    <row r="185" spans="1:28" ht="14.25" customHeight="1">
      <c r="A185" s="13"/>
      <c r="B185" s="68" t="str">
        <f t="shared" si="24"/>
        <v/>
      </c>
      <c r="C185" s="69" t="str">
        <f t="shared" si="30"/>
        <v/>
      </c>
      <c r="D185" s="70" t="str">
        <f t="shared" si="25"/>
        <v/>
      </c>
      <c r="E185" s="70" t="str">
        <f t="shared" si="26"/>
        <v/>
      </c>
      <c r="F185" s="70" t="str">
        <f t="shared" si="26"/>
        <v/>
      </c>
      <c r="G185" s="70" t="str">
        <f t="shared" si="27"/>
        <v/>
      </c>
      <c r="H185" s="70" t="str">
        <f>IF(M185=0,"",1+COUNTIF(会員コール!$A$1:$A$198,M185))</f>
        <v/>
      </c>
      <c r="I185" s="71"/>
      <c r="J185" s="71" t="str">
        <f t="shared" si="28"/>
        <v/>
      </c>
      <c r="K185" s="14"/>
      <c r="L185" s="49"/>
      <c r="M185">
        <f t="shared" si="29"/>
        <v>0</v>
      </c>
      <c r="N185"/>
      <c r="O185" s="1"/>
      <c r="P185" s="2"/>
      <c r="U185" s="16"/>
      <c r="W185"/>
      <c r="Z185" s="16"/>
      <c r="AA185" s="16"/>
      <c r="AB185" s="8"/>
    </row>
    <row r="186" spans="1:28" ht="14.25" customHeight="1">
      <c r="A186" s="13"/>
      <c r="B186" s="68" t="str">
        <f t="shared" si="24"/>
        <v/>
      </c>
      <c r="C186" s="69" t="str">
        <f t="shared" si="30"/>
        <v/>
      </c>
      <c r="D186" s="70" t="str">
        <f t="shared" si="25"/>
        <v/>
      </c>
      <c r="E186" s="70" t="str">
        <f t="shared" si="26"/>
        <v/>
      </c>
      <c r="F186" s="70" t="str">
        <f t="shared" si="26"/>
        <v/>
      </c>
      <c r="G186" s="70" t="str">
        <f t="shared" si="27"/>
        <v/>
      </c>
      <c r="H186" s="70" t="str">
        <f>IF(M186=0,"",1+COUNTIF(会員コール!$A$1:$A$198,M186))</f>
        <v/>
      </c>
      <c r="I186" s="71"/>
      <c r="J186" s="71" t="str">
        <f t="shared" si="28"/>
        <v/>
      </c>
      <c r="K186" s="14"/>
      <c r="L186" s="15"/>
      <c r="M186">
        <f t="shared" si="29"/>
        <v>0</v>
      </c>
      <c r="N186"/>
      <c r="O186" s="1"/>
      <c r="P186" s="2"/>
      <c r="U186" s="16"/>
      <c r="W186"/>
      <c r="Z186" s="16"/>
      <c r="AA186" s="16"/>
      <c r="AB186" s="8"/>
    </row>
    <row r="187" spans="1:28" ht="14.25" customHeight="1">
      <c r="A187" s="13"/>
      <c r="B187" s="72" t="str">
        <f t="shared" si="24"/>
        <v/>
      </c>
      <c r="C187" s="69" t="str">
        <f t="shared" si="30"/>
        <v/>
      </c>
      <c r="D187" s="73" t="str">
        <f t="shared" si="25"/>
        <v/>
      </c>
      <c r="E187" s="73" t="str">
        <f t="shared" si="26"/>
        <v/>
      </c>
      <c r="F187" s="73" t="str">
        <f t="shared" si="26"/>
        <v/>
      </c>
      <c r="G187" s="73" t="str">
        <f t="shared" si="27"/>
        <v/>
      </c>
      <c r="H187" s="73" t="str">
        <f>IF(M187=0,"",1+COUNTIF(会員コール!$A$1:$A$198,M187))</f>
        <v/>
      </c>
      <c r="I187" s="74"/>
      <c r="J187" s="74" t="str">
        <f t="shared" si="28"/>
        <v/>
      </c>
      <c r="K187" s="14"/>
      <c r="L187" s="15"/>
      <c r="M187">
        <f t="shared" si="29"/>
        <v>0</v>
      </c>
      <c r="N187"/>
      <c r="O187" s="1"/>
      <c r="P187" s="2"/>
      <c r="U187" s="16"/>
      <c r="W187"/>
      <c r="Z187" s="16"/>
      <c r="AA187" s="16"/>
      <c r="AB187" s="8"/>
    </row>
    <row r="188" spans="1:28" ht="14.25" customHeight="1">
      <c r="A188" s="13"/>
      <c r="B188" s="68" t="str">
        <f t="shared" si="24"/>
        <v/>
      </c>
      <c r="C188" s="69" t="str">
        <f t="shared" si="30"/>
        <v/>
      </c>
      <c r="D188" s="70" t="str">
        <f t="shared" si="25"/>
        <v/>
      </c>
      <c r="E188" s="70" t="str">
        <f t="shared" si="26"/>
        <v/>
      </c>
      <c r="F188" s="70" t="str">
        <f t="shared" si="26"/>
        <v/>
      </c>
      <c r="G188" s="70" t="str">
        <f t="shared" si="27"/>
        <v/>
      </c>
      <c r="H188" s="70" t="str">
        <f>IF(M188=0,"",1+COUNTIF(会員コール!$A$1:$A$198,M188))</f>
        <v/>
      </c>
      <c r="I188" s="71"/>
      <c r="J188" s="71" t="str">
        <f t="shared" si="28"/>
        <v/>
      </c>
      <c r="K188" s="14"/>
      <c r="L188" s="15"/>
      <c r="M188">
        <f t="shared" si="29"/>
        <v>0</v>
      </c>
      <c r="N188"/>
      <c r="O188" s="1"/>
      <c r="P188" s="2"/>
      <c r="U188" s="16"/>
      <c r="W188"/>
      <c r="Z188" s="16"/>
      <c r="AA188" s="16"/>
      <c r="AB188" s="8"/>
    </row>
    <row r="189" spans="1:28" ht="14.25" customHeight="1">
      <c r="A189" s="13">
        <v>20</v>
      </c>
      <c r="B189" s="68" t="str">
        <f t="shared" si="24"/>
        <v/>
      </c>
      <c r="C189" s="69" t="str">
        <f t="shared" si="30"/>
        <v/>
      </c>
      <c r="D189" s="70" t="str">
        <f t="shared" si="25"/>
        <v/>
      </c>
      <c r="E189" s="70" t="str">
        <f t="shared" si="26"/>
        <v/>
      </c>
      <c r="F189" s="70" t="str">
        <f t="shared" si="26"/>
        <v/>
      </c>
      <c r="G189" s="70" t="str">
        <f t="shared" si="27"/>
        <v/>
      </c>
      <c r="H189" s="70" t="str">
        <f>IF(M189=0,"",1+COUNTIF(会員コール!$A$1:$A$198,M189))</f>
        <v/>
      </c>
      <c r="I189" s="71"/>
      <c r="J189" s="71" t="str">
        <f t="shared" si="28"/>
        <v/>
      </c>
      <c r="K189" s="14"/>
      <c r="L189" s="15"/>
      <c r="M189">
        <f t="shared" si="29"/>
        <v>0</v>
      </c>
      <c r="N189"/>
      <c r="O189" s="1"/>
      <c r="P189" s="2"/>
      <c r="U189" s="16"/>
      <c r="W189"/>
      <c r="Z189" s="16"/>
      <c r="AA189" s="16"/>
      <c r="AB189" s="8"/>
    </row>
    <row r="190" spans="1:28" ht="14.25" customHeight="1">
      <c r="A190" s="13"/>
      <c r="B190" s="68" t="str">
        <f t="shared" si="24"/>
        <v/>
      </c>
      <c r="C190" s="69" t="str">
        <f t="shared" si="30"/>
        <v/>
      </c>
      <c r="D190" s="70" t="str">
        <f t="shared" si="25"/>
        <v/>
      </c>
      <c r="E190" s="70" t="str">
        <f t="shared" si="26"/>
        <v/>
      </c>
      <c r="F190" s="70" t="str">
        <f t="shared" si="26"/>
        <v/>
      </c>
      <c r="G190" s="70" t="str">
        <f t="shared" si="27"/>
        <v/>
      </c>
      <c r="H190" s="70" t="str">
        <f>IF(M190=0,"",1+COUNTIF(会員コール!$A$1:$A$198,M190))</f>
        <v/>
      </c>
      <c r="I190" s="71"/>
      <c r="J190" s="71" t="str">
        <f t="shared" si="28"/>
        <v/>
      </c>
      <c r="K190" s="14"/>
      <c r="L190" s="15"/>
      <c r="M190">
        <f t="shared" si="29"/>
        <v>0</v>
      </c>
      <c r="N190"/>
      <c r="O190" s="1"/>
      <c r="P190" s="2"/>
      <c r="U190" s="16"/>
      <c r="W190"/>
      <c r="Z190" s="16"/>
      <c r="AA190" s="16"/>
      <c r="AB190" s="8"/>
    </row>
    <row r="191" spans="1:28" ht="14.25" customHeight="1">
      <c r="A191" s="13"/>
      <c r="B191" s="68" t="str">
        <f t="shared" si="24"/>
        <v/>
      </c>
      <c r="C191" s="69" t="str">
        <f t="shared" si="30"/>
        <v/>
      </c>
      <c r="D191" s="70" t="str">
        <f t="shared" si="25"/>
        <v/>
      </c>
      <c r="E191" s="70" t="str">
        <f t="shared" si="26"/>
        <v/>
      </c>
      <c r="F191" s="70" t="str">
        <f t="shared" si="26"/>
        <v/>
      </c>
      <c r="G191" s="70" t="str">
        <f t="shared" si="27"/>
        <v/>
      </c>
      <c r="H191" s="70" t="str">
        <f>IF(M191=0,"",1+COUNTIF(会員コール!$A$1:$A$198,M191))</f>
        <v/>
      </c>
      <c r="I191" s="71"/>
      <c r="J191" s="71" t="str">
        <f t="shared" si="28"/>
        <v/>
      </c>
      <c r="K191" s="14"/>
      <c r="L191" s="15"/>
      <c r="M191">
        <f t="shared" si="29"/>
        <v>0</v>
      </c>
      <c r="N191"/>
      <c r="O191" s="1"/>
      <c r="P191" s="2"/>
      <c r="U191" s="16"/>
      <c r="W191"/>
      <c r="Z191" s="16"/>
      <c r="AA191" s="16"/>
      <c r="AB191" s="8"/>
    </row>
    <row r="192" spans="1:28" ht="14.25" customHeight="1">
      <c r="A192" s="13"/>
      <c r="B192" s="68" t="str">
        <f t="shared" si="24"/>
        <v/>
      </c>
      <c r="C192" s="69" t="str">
        <f t="shared" si="30"/>
        <v/>
      </c>
      <c r="D192" s="70" t="str">
        <f t="shared" si="25"/>
        <v/>
      </c>
      <c r="E192" s="70" t="str">
        <f t="shared" si="26"/>
        <v/>
      </c>
      <c r="F192" s="70" t="str">
        <f t="shared" si="26"/>
        <v/>
      </c>
      <c r="G192" s="70" t="str">
        <f t="shared" si="27"/>
        <v/>
      </c>
      <c r="H192" s="70" t="str">
        <f>IF(M192=0,"",1+COUNTIF(会員コール!$A$1:$A$198,M192))</f>
        <v/>
      </c>
      <c r="I192" s="71"/>
      <c r="J192" s="71" t="str">
        <f t="shared" si="28"/>
        <v/>
      </c>
      <c r="K192" s="14"/>
      <c r="L192" s="15"/>
      <c r="M192">
        <f t="shared" si="29"/>
        <v>0</v>
      </c>
      <c r="N192"/>
      <c r="O192" s="1"/>
      <c r="P192" s="2"/>
      <c r="U192" s="16"/>
      <c r="W192"/>
      <c r="Z192" s="16"/>
      <c r="AA192" s="16"/>
      <c r="AB192" s="8"/>
    </row>
    <row r="193" spans="1:28" ht="14.25" customHeight="1">
      <c r="A193" s="13"/>
      <c r="B193" s="68" t="str">
        <f t="shared" si="24"/>
        <v/>
      </c>
      <c r="C193" s="69" t="str">
        <f t="shared" si="30"/>
        <v/>
      </c>
      <c r="D193" s="70" t="str">
        <f t="shared" si="25"/>
        <v/>
      </c>
      <c r="E193" s="70" t="str">
        <f t="shared" si="26"/>
        <v/>
      </c>
      <c r="F193" s="70" t="str">
        <f t="shared" si="26"/>
        <v/>
      </c>
      <c r="G193" s="70" t="str">
        <f t="shared" si="27"/>
        <v/>
      </c>
      <c r="H193" s="70" t="str">
        <f>IF(M193=0,"",1+COUNTIF(会員コール!$A$1:$A$198,M193))</f>
        <v/>
      </c>
      <c r="I193" s="71"/>
      <c r="J193" s="71" t="str">
        <f t="shared" si="28"/>
        <v/>
      </c>
      <c r="K193" s="14"/>
      <c r="L193" s="15"/>
      <c r="M193">
        <f t="shared" si="29"/>
        <v>0</v>
      </c>
      <c r="N193"/>
      <c r="O193" s="1"/>
      <c r="P193" s="2"/>
      <c r="U193" s="16"/>
      <c r="W193"/>
      <c r="Z193" s="16"/>
      <c r="AA193" s="16"/>
      <c r="AB193" s="8"/>
    </row>
    <row r="194" spans="1:28" ht="14.25" customHeight="1">
      <c r="A194" s="13">
        <v>25</v>
      </c>
      <c r="B194" s="68" t="str">
        <f t="shared" si="24"/>
        <v/>
      </c>
      <c r="C194" s="69" t="str">
        <f t="shared" si="30"/>
        <v/>
      </c>
      <c r="D194" s="70" t="str">
        <f t="shared" si="25"/>
        <v/>
      </c>
      <c r="E194" s="70" t="str">
        <f t="shared" si="26"/>
        <v/>
      </c>
      <c r="F194" s="70" t="str">
        <f t="shared" si="26"/>
        <v/>
      </c>
      <c r="G194" s="70" t="str">
        <f t="shared" si="27"/>
        <v/>
      </c>
      <c r="H194" s="70" t="str">
        <f>IF(M194=0,"",1+COUNTIF(会員コール!$A$1:$A$198,M194))</f>
        <v/>
      </c>
      <c r="I194" s="71"/>
      <c r="J194" s="71" t="str">
        <f t="shared" si="28"/>
        <v/>
      </c>
      <c r="K194" s="14"/>
      <c r="L194" s="15"/>
      <c r="M194">
        <f t="shared" si="29"/>
        <v>0</v>
      </c>
      <c r="N194"/>
      <c r="O194" s="1"/>
      <c r="P194" s="2"/>
      <c r="U194" s="16"/>
      <c r="W194"/>
      <c r="Z194" s="16"/>
      <c r="AA194" s="16"/>
      <c r="AB194" s="8"/>
    </row>
    <row r="195" spans="1:28" ht="14.25" customHeight="1">
      <c r="A195" s="13"/>
      <c r="B195" s="72" t="str">
        <f t="shared" si="24"/>
        <v/>
      </c>
      <c r="C195" s="69" t="str">
        <f t="shared" si="30"/>
        <v/>
      </c>
      <c r="D195" s="73" t="str">
        <f t="shared" si="25"/>
        <v/>
      </c>
      <c r="E195" s="73" t="str">
        <f t="shared" si="26"/>
        <v/>
      </c>
      <c r="F195" s="73" t="str">
        <f t="shared" si="26"/>
        <v/>
      </c>
      <c r="G195" s="73" t="str">
        <f t="shared" si="27"/>
        <v/>
      </c>
      <c r="H195" s="73" t="str">
        <f>IF(M195=0,"",1+COUNTIF(会員コール!$A$1:$A$198,M195))</f>
        <v/>
      </c>
      <c r="I195" s="74"/>
      <c r="J195" s="74" t="str">
        <f t="shared" si="28"/>
        <v/>
      </c>
      <c r="K195" s="14"/>
      <c r="L195" s="15"/>
      <c r="M195">
        <f t="shared" si="29"/>
        <v>0</v>
      </c>
      <c r="N195"/>
      <c r="O195" s="1"/>
      <c r="P195" s="2"/>
      <c r="U195" s="16"/>
      <c r="W195"/>
      <c r="Z195" s="16"/>
      <c r="AA195" s="16"/>
      <c r="AB195" s="8"/>
    </row>
    <row r="196" spans="1:28" ht="14.25" customHeight="1">
      <c r="A196" s="13"/>
      <c r="B196" s="68" t="str">
        <f t="shared" si="24"/>
        <v/>
      </c>
      <c r="C196" s="69" t="str">
        <f t="shared" si="30"/>
        <v/>
      </c>
      <c r="D196" s="70" t="str">
        <f t="shared" si="25"/>
        <v/>
      </c>
      <c r="E196" s="70" t="str">
        <f t="shared" si="26"/>
        <v/>
      </c>
      <c r="F196" s="70" t="str">
        <f t="shared" si="26"/>
        <v/>
      </c>
      <c r="G196" s="70" t="str">
        <f t="shared" si="27"/>
        <v/>
      </c>
      <c r="H196" s="70" t="str">
        <f>IF(M196=0,"",1+COUNTIF(会員コール!$A$1:$A$198,M196))</f>
        <v/>
      </c>
      <c r="I196" s="71"/>
      <c r="J196" s="71" t="str">
        <f t="shared" si="28"/>
        <v/>
      </c>
      <c r="K196" s="14"/>
      <c r="L196" s="15"/>
      <c r="M196">
        <f t="shared" si="29"/>
        <v>0</v>
      </c>
      <c r="N196"/>
      <c r="O196" s="1"/>
      <c r="P196" s="2"/>
      <c r="U196" s="16"/>
      <c r="W196"/>
      <c r="Z196" s="16"/>
      <c r="AA196" s="16"/>
      <c r="AB196" s="8"/>
    </row>
    <row r="197" spans="1:28" ht="14.25" customHeight="1">
      <c r="A197" s="13"/>
      <c r="B197" s="72" t="str">
        <f t="shared" si="24"/>
        <v/>
      </c>
      <c r="C197" s="69" t="str">
        <f t="shared" si="30"/>
        <v/>
      </c>
      <c r="D197" s="73" t="str">
        <f t="shared" si="25"/>
        <v/>
      </c>
      <c r="E197" s="73" t="str">
        <f t="shared" si="26"/>
        <v/>
      </c>
      <c r="F197" s="73" t="str">
        <f t="shared" si="26"/>
        <v/>
      </c>
      <c r="G197" s="73" t="str">
        <f t="shared" si="27"/>
        <v/>
      </c>
      <c r="H197" s="73" t="str">
        <f>IF(M197=0,"",1+COUNTIF(会員コール!$A$1:$A$198,M197))</f>
        <v/>
      </c>
      <c r="I197" s="74"/>
      <c r="J197" s="74" t="str">
        <f t="shared" si="28"/>
        <v/>
      </c>
      <c r="K197" s="14"/>
      <c r="L197" s="15"/>
      <c r="M197">
        <f t="shared" si="29"/>
        <v>0</v>
      </c>
      <c r="N197"/>
      <c r="O197" s="1"/>
      <c r="P197" s="2"/>
      <c r="U197" s="16"/>
      <c r="W197"/>
      <c r="Z197" s="16"/>
      <c r="AA197" s="16"/>
      <c r="AB197" s="8"/>
    </row>
    <row r="198" spans="1:28" ht="14.25" customHeight="1">
      <c r="A198" s="13"/>
      <c r="B198" s="68" t="str">
        <f t="shared" si="24"/>
        <v/>
      </c>
      <c r="C198" s="69" t="str">
        <f t="shared" si="30"/>
        <v/>
      </c>
      <c r="D198" s="70" t="str">
        <f t="shared" si="25"/>
        <v/>
      </c>
      <c r="E198" s="70" t="str">
        <f t="shared" si="26"/>
        <v/>
      </c>
      <c r="F198" s="70" t="str">
        <f t="shared" si="26"/>
        <v/>
      </c>
      <c r="G198" s="70" t="str">
        <f t="shared" si="27"/>
        <v/>
      </c>
      <c r="H198" s="70" t="str">
        <f>IF(M198=0,"",1+COUNTIF(会員コール!$A$1:$A$198,M198))</f>
        <v/>
      </c>
      <c r="I198" s="71"/>
      <c r="J198" s="71" t="str">
        <f t="shared" si="28"/>
        <v/>
      </c>
      <c r="K198" s="14"/>
      <c r="L198" s="15"/>
      <c r="M198">
        <f t="shared" si="29"/>
        <v>0</v>
      </c>
      <c r="N198"/>
      <c r="O198" s="1"/>
      <c r="P198" s="2"/>
      <c r="U198" s="16"/>
      <c r="W198"/>
      <c r="Z198" s="16"/>
      <c r="AA198" s="16"/>
      <c r="AB198" s="8"/>
    </row>
    <row r="199" spans="1:28" ht="14.25" customHeight="1">
      <c r="A199" s="13">
        <v>30</v>
      </c>
      <c r="B199" s="72" t="str">
        <f t="shared" si="24"/>
        <v/>
      </c>
      <c r="C199" s="69" t="str">
        <f t="shared" si="30"/>
        <v/>
      </c>
      <c r="D199" s="73" t="str">
        <f t="shared" si="25"/>
        <v/>
      </c>
      <c r="E199" s="73" t="str">
        <f t="shared" si="26"/>
        <v/>
      </c>
      <c r="F199" s="73" t="str">
        <f t="shared" si="26"/>
        <v/>
      </c>
      <c r="G199" s="73" t="str">
        <f t="shared" si="27"/>
        <v/>
      </c>
      <c r="H199" s="73" t="str">
        <f>IF(M199=0,"",1+COUNTIF(会員コール!$A$1:$A$198,M199))</f>
        <v/>
      </c>
      <c r="I199" s="74"/>
      <c r="J199" s="74" t="str">
        <f t="shared" si="28"/>
        <v/>
      </c>
      <c r="K199" s="14"/>
      <c r="L199" s="15"/>
      <c r="M199">
        <f t="shared" si="29"/>
        <v>0</v>
      </c>
      <c r="N199"/>
      <c r="O199" s="1"/>
      <c r="P199" s="2"/>
      <c r="U199" s="16"/>
      <c r="W199"/>
      <c r="Z199" s="16"/>
      <c r="AA199" s="16"/>
      <c r="AB199" s="8"/>
    </row>
    <row r="200" spans="1:28" ht="14.25" customHeight="1">
      <c r="A200" s="13"/>
      <c r="B200" s="68" t="str">
        <f t="shared" si="24"/>
        <v/>
      </c>
      <c r="C200" s="69" t="str">
        <f t="shared" si="30"/>
        <v/>
      </c>
      <c r="D200" s="70" t="str">
        <f t="shared" si="25"/>
        <v/>
      </c>
      <c r="E200" s="70" t="str">
        <f t="shared" si="26"/>
        <v/>
      </c>
      <c r="F200" s="70" t="str">
        <f t="shared" si="26"/>
        <v/>
      </c>
      <c r="G200" s="70" t="str">
        <f t="shared" si="27"/>
        <v/>
      </c>
      <c r="H200" s="70" t="str">
        <f>IF(M200=0,"",1+COUNTIF(会員コール!$A$1:$A$198,M200))</f>
        <v/>
      </c>
      <c r="I200" s="71"/>
      <c r="J200" s="71" t="str">
        <f t="shared" si="28"/>
        <v/>
      </c>
      <c r="K200" s="14"/>
      <c r="L200" s="15"/>
      <c r="M200">
        <f t="shared" si="29"/>
        <v>0</v>
      </c>
      <c r="N200"/>
      <c r="O200" s="1"/>
      <c r="P200" s="2"/>
      <c r="U200" s="16"/>
      <c r="W200"/>
      <c r="Z200" s="16"/>
      <c r="AA200" s="16"/>
      <c r="AB200" s="8"/>
    </row>
    <row r="201" spans="1:28" ht="14.25" customHeight="1">
      <c r="A201" s="13"/>
      <c r="B201" s="72" t="str">
        <f t="shared" si="24"/>
        <v/>
      </c>
      <c r="C201" s="69" t="str">
        <f t="shared" si="30"/>
        <v/>
      </c>
      <c r="D201" s="73" t="str">
        <f t="shared" si="25"/>
        <v/>
      </c>
      <c r="E201" s="73" t="str">
        <f t="shared" si="26"/>
        <v/>
      </c>
      <c r="F201" s="73" t="str">
        <f t="shared" si="26"/>
        <v/>
      </c>
      <c r="G201" s="73" t="str">
        <f t="shared" si="27"/>
        <v/>
      </c>
      <c r="H201" s="73" t="str">
        <f>IF(M201=0,"",1+COUNTIF(会員コール!$A$1:$A$198,M201))</f>
        <v/>
      </c>
      <c r="I201" s="74"/>
      <c r="J201" s="74" t="str">
        <f t="shared" si="28"/>
        <v/>
      </c>
      <c r="K201" s="14"/>
      <c r="L201" s="15"/>
      <c r="M201">
        <f t="shared" si="29"/>
        <v>0</v>
      </c>
      <c r="N201"/>
      <c r="O201" s="1"/>
      <c r="P201" s="2"/>
      <c r="U201" s="16"/>
      <c r="W201"/>
      <c r="Z201" s="16"/>
      <c r="AA201" s="16"/>
      <c r="AB201" s="8"/>
    </row>
    <row r="202" spans="1:28" ht="14.25" customHeight="1">
      <c r="A202" s="13"/>
      <c r="B202" s="68" t="str">
        <f t="shared" si="24"/>
        <v/>
      </c>
      <c r="C202" s="69" t="str">
        <f t="shared" si="30"/>
        <v/>
      </c>
      <c r="D202" s="70" t="str">
        <f t="shared" si="25"/>
        <v/>
      </c>
      <c r="E202" s="70" t="str">
        <f t="shared" ref="E202:F219" si="31">IF(Q202="","",Q202)</f>
        <v/>
      </c>
      <c r="F202" s="70" t="str">
        <f t="shared" si="31"/>
        <v/>
      </c>
      <c r="G202" s="70" t="str">
        <f t="shared" si="27"/>
        <v/>
      </c>
      <c r="H202" s="70" t="str">
        <f>IF(M202=0,"",1+COUNTIF(会員コール!$A$1:$A$198,M202))</f>
        <v/>
      </c>
      <c r="I202" s="71"/>
      <c r="J202" s="71" t="str">
        <f t="shared" si="28"/>
        <v/>
      </c>
      <c r="K202" s="14"/>
      <c r="L202" s="15"/>
      <c r="M202">
        <f t="shared" si="29"/>
        <v>0</v>
      </c>
      <c r="N202"/>
      <c r="O202" s="1"/>
      <c r="P202" s="2"/>
      <c r="U202" s="16"/>
      <c r="W202"/>
      <c r="Z202" s="16"/>
      <c r="AA202" s="16"/>
      <c r="AB202" s="8"/>
    </row>
    <row r="203" spans="1:28" ht="14.25" customHeight="1">
      <c r="A203" s="13"/>
      <c r="B203" s="72" t="str">
        <f t="shared" si="24"/>
        <v/>
      </c>
      <c r="C203" s="69" t="str">
        <f t="shared" si="30"/>
        <v/>
      </c>
      <c r="D203" s="73" t="str">
        <f t="shared" si="25"/>
        <v/>
      </c>
      <c r="E203" s="73" t="str">
        <f t="shared" si="31"/>
        <v/>
      </c>
      <c r="F203" s="73" t="str">
        <f t="shared" si="31"/>
        <v/>
      </c>
      <c r="G203" s="73" t="str">
        <f t="shared" si="27"/>
        <v/>
      </c>
      <c r="H203" s="73" t="str">
        <f>IF(M203=0,"",1+COUNTIF(会員コール!$A$1:$A$198,M203))</f>
        <v/>
      </c>
      <c r="I203" s="74"/>
      <c r="J203" s="74" t="str">
        <f t="shared" si="28"/>
        <v/>
      </c>
      <c r="K203" s="14"/>
      <c r="L203" s="15"/>
      <c r="M203">
        <f t="shared" si="29"/>
        <v>0</v>
      </c>
      <c r="N203"/>
      <c r="O203" s="1"/>
      <c r="P203" s="2"/>
      <c r="U203" s="16"/>
      <c r="W203"/>
      <c r="Z203" s="16"/>
      <c r="AA203" s="16"/>
      <c r="AB203" s="8"/>
    </row>
    <row r="204" spans="1:28" ht="14.25" customHeight="1">
      <c r="A204" s="13">
        <v>35</v>
      </c>
      <c r="B204" s="68" t="str">
        <f t="shared" si="24"/>
        <v/>
      </c>
      <c r="C204" s="69" t="str">
        <f t="shared" si="30"/>
        <v/>
      </c>
      <c r="D204" s="70" t="str">
        <f t="shared" si="25"/>
        <v/>
      </c>
      <c r="E204" s="70" t="str">
        <f t="shared" si="31"/>
        <v/>
      </c>
      <c r="F204" s="70" t="str">
        <f t="shared" si="31"/>
        <v/>
      </c>
      <c r="G204" s="70" t="str">
        <f t="shared" si="27"/>
        <v/>
      </c>
      <c r="H204" s="70" t="str">
        <f>IF(M204=0,"",1+COUNTIF(会員コール!$A$1:$A$198,M204))</f>
        <v/>
      </c>
      <c r="I204" s="71"/>
      <c r="J204" s="71" t="str">
        <f t="shared" si="28"/>
        <v/>
      </c>
      <c r="K204" s="14"/>
      <c r="L204" s="15"/>
      <c r="M204">
        <f t="shared" si="29"/>
        <v>0</v>
      </c>
      <c r="N204"/>
      <c r="O204" s="1"/>
      <c r="P204" s="2"/>
      <c r="U204" s="16"/>
      <c r="W204"/>
      <c r="Z204" s="16"/>
      <c r="AA204" s="16"/>
      <c r="AB204" s="8"/>
    </row>
    <row r="205" spans="1:28" ht="14.25" customHeight="1">
      <c r="A205" s="13"/>
      <c r="B205" s="72" t="str">
        <f t="shared" si="24"/>
        <v/>
      </c>
      <c r="C205" s="69" t="str">
        <f t="shared" si="30"/>
        <v/>
      </c>
      <c r="D205" s="73" t="str">
        <f t="shared" si="25"/>
        <v/>
      </c>
      <c r="E205" s="73" t="str">
        <f t="shared" si="31"/>
        <v/>
      </c>
      <c r="F205" s="73" t="str">
        <f t="shared" si="31"/>
        <v/>
      </c>
      <c r="G205" s="73" t="str">
        <f t="shared" si="27"/>
        <v/>
      </c>
      <c r="H205" s="73" t="str">
        <f>IF(M205=0,"",1+COUNTIF(会員コール!$A$1:$A$198,M205))</f>
        <v/>
      </c>
      <c r="I205" s="74"/>
      <c r="J205" s="74" t="str">
        <f t="shared" si="28"/>
        <v/>
      </c>
      <c r="K205" s="14"/>
      <c r="L205" s="15"/>
      <c r="M205">
        <f t="shared" si="29"/>
        <v>0</v>
      </c>
      <c r="N205"/>
      <c r="O205" s="1"/>
      <c r="P205" s="2"/>
      <c r="U205" s="16"/>
      <c r="W205"/>
      <c r="Z205" s="16"/>
      <c r="AA205" s="16"/>
      <c r="AB205" s="8"/>
    </row>
    <row r="206" spans="1:28" ht="14.25" customHeight="1">
      <c r="A206" s="13"/>
      <c r="B206" s="68" t="str">
        <f t="shared" si="24"/>
        <v/>
      </c>
      <c r="C206" s="69" t="str">
        <f t="shared" si="30"/>
        <v/>
      </c>
      <c r="D206" s="70" t="str">
        <f t="shared" si="25"/>
        <v/>
      </c>
      <c r="E206" s="70" t="str">
        <f t="shared" si="31"/>
        <v/>
      </c>
      <c r="F206" s="70" t="str">
        <f t="shared" si="31"/>
        <v/>
      </c>
      <c r="G206" s="70" t="str">
        <f t="shared" si="27"/>
        <v/>
      </c>
      <c r="H206" s="70" t="str">
        <f>IF(M206=0,"",1+COUNTIF(会員コール!$A$1:$A$198,M206))</f>
        <v/>
      </c>
      <c r="I206" s="71"/>
      <c r="J206" s="71" t="str">
        <f t="shared" si="28"/>
        <v/>
      </c>
      <c r="K206" s="14"/>
      <c r="L206" s="15"/>
      <c r="M206">
        <f t="shared" si="29"/>
        <v>0</v>
      </c>
      <c r="N206"/>
      <c r="O206" s="1"/>
      <c r="P206" s="2"/>
      <c r="U206" s="16"/>
      <c r="W206"/>
      <c r="Z206" s="16"/>
      <c r="AA206" s="16"/>
      <c r="AB206" s="8"/>
    </row>
    <row r="207" spans="1:28" ht="14.25" customHeight="1">
      <c r="A207" s="13"/>
      <c r="B207" s="72" t="str">
        <f t="shared" si="24"/>
        <v/>
      </c>
      <c r="C207" s="69" t="str">
        <f t="shared" si="30"/>
        <v/>
      </c>
      <c r="D207" s="73" t="str">
        <f t="shared" si="25"/>
        <v/>
      </c>
      <c r="E207" s="73" t="str">
        <f t="shared" si="31"/>
        <v/>
      </c>
      <c r="F207" s="73" t="str">
        <f t="shared" si="31"/>
        <v/>
      </c>
      <c r="G207" s="73" t="str">
        <f t="shared" si="27"/>
        <v/>
      </c>
      <c r="H207" s="73" t="str">
        <f>IF(M207=0,"",1+COUNTIF(会員コール!$A$1:$A$198,M207))</f>
        <v/>
      </c>
      <c r="I207" s="74"/>
      <c r="J207" s="74" t="str">
        <f t="shared" si="28"/>
        <v/>
      </c>
      <c r="K207" s="14"/>
      <c r="L207" s="15"/>
      <c r="M207">
        <f t="shared" si="29"/>
        <v>0</v>
      </c>
      <c r="N207"/>
      <c r="O207" s="1"/>
      <c r="P207" s="2"/>
      <c r="U207" s="16"/>
      <c r="W207"/>
      <c r="Z207" s="16"/>
      <c r="AA207" s="16"/>
      <c r="AB207" s="8"/>
    </row>
    <row r="208" spans="1:28" ht="14.25" customHeight="1">
      <c r="A208" s="13"/>
      <c r="B208" s="68" t="str">
        <f t="shared" si="24"/>
        <v/>
      </c>
      <c r="C208" s="69" t="str">
        <f t="shared" si="30"/>
        <v/>
      </c>
      <c r="D208" s="70" t="str">
        <f t="shared" si="25"/>
        <v/>
      </c>
      <c r="E208" s="70" t="str">
        <f t="shared" si="31"/>
        <v/>
      </c>
      <c r="F208" s="70" t="str">
        <f t="shared" si="31"/>
        <v/>
      </c>
      <c r="G208" s="70" t="str">
        <f t="shared" si="27"/>
        <v/>
      </c>
      <c r="H208" s="70" t="str">
        <f>IF(M208=0,"",1+COUNTIF(会員コール!$A$1:$A$198,M208))</f>
        <v/>
      </c>
      <c r="I208" s="71"/>
      <c r="J208" s="71" t="str">
        <f t="shared" si="28"/>
        <v/>
      </c>
      <c r="K208" s="14"/>
      <c r="L208" s="15"/>
      <c r="M208">
        <f t="shared" si="29"/>
        <v>0</v>
      </c>
      <c r="N208"/>
      <c r="O208" s="1"/>
      <c r="P208" s="2"/>
      <c r="U208" s="16"/>
      <c r="W208"/>
      <c r="Z208" s="16"/>
      <c r="AA208" s="16"/>
      <c r="AB208" s="8"/>
    </row>
    <row r="209" spans="1:28" ht="14.25" customHeight="1">
      <c r="A209" s="13">
        <v>40</v>
      </c>
      <c r="B209" s="72" t="str">
        <f t="shared" si="24"/>
        <v/>
      </c>
      <c r="C209" s="69" t="str">
        <f t="shared" si="30"/>
        <v/>
      </c>
      <c r="D209" s="73" t="str">
        <f t="shared" si="25"/>
        <v/>
      </c>
      <c r="E209" s="73" t="str">
        <f t="shared" si="31"/>
        <v/>
      </c>
      <c r="F209" s="73" t="str">
        <f t="shared" si="31"/>
        <v/>
      </c>
      <c r="G209" s="73" t="str">
        <f t="shared" si="27"/>
        <v/>
      </c>
      <c r="H209" s="73" t="str">
        <f>IF(M209=0,"",1+COUNTIF(会員コール!$A$1:$A$198,M209))</f>
        <v/>
      </c>
      <c r="I209" s="74"/>
      <c r="J209" s="74" t="str">
        <f t="shared" si="28"/>
        <v/>
      </c>
      <c r="K209" s="14"/>
      <c r="L209" s="15"/>
      <c r="M209">
        <f t="shared" si="29"/>
        <v>0</v>
      </c>
      <c r="N209"/>
      <c r="O209" s="1"/>
      <c r="P209" s="2"/>
      <c r="U209" s="16"/>
      <c r="W209"/>
      <c r="Z209" s="16"/>
      <c r="AA209" s="16"/>
      <c r="AB209" s="8"/>
    </row>
    <row r="210" spans="1:28" ht="14.25" customHeight="1">
      <c r="A210" s="13"/>
      <c r="B210" s="68" t="str">
        <f t="shared" si="24"/>
        <v/>
      </c>
      <c r="C210" s="69" t="str">
        <f t="shared" si="30"/>
        <v/>
      </c>
      <c r="D210" s="70" t="str">
        <f t="shared" si="25"/>
        <v/>
      </c>
      <c r="E210" s="70" t="str">
        <f t="shared" si="31"/>
        <v/>
      </c>
      <c r="F210" s="70" t="str">
        <f t="shared" si="31"/>
        <v/>
      </c>
      <c r="G210" s="70" t="str">
        <f t="shared" si="27"/>
        <v/>
      </c>
      <c r="H210" s="70" t="str">
        <f>IF(M210=0,"",1+COUNTIF(会員コール!$A$1:$A$198,M210))</f>
        <v/>
      </c>
      <c r="I210" s="71"/>
      <c r="J210" s="71" t="str">
        <f t="shared" si="28"/>
        <v/>
      </c>
      <c r="K210" s="14"/>
      <c r="L210" s="15"/>
      <c r="M210">
        <f t="shared" si="29"/>
        <v>0</v>
      </c>
      <c r="N210"/>
      <c r="O210" s="1"/>
      <c r="P210" s="2"/>
      <c r="U210" s="16"/>
      <c r="W210"/>
      <c r="Z210" s="16"/>
      <c r="AA210" s="16"/>
      <c r="AB210" s="8"/>
    </row>
    <row r="211" spans="1:28" ht="14.25" customHeight="1">
      <c r="A211" s="13"/>
      <c r="B211" s="68" t="str">
        <f t="shared" si="24"/>
        <v/>
      </c>
      <c r="C211" s="69" t="str">
        <f t="shared" si="30"/>
        <v/>
      </c>
      <c r="D211" s="70" t="str">
        <f t="shared" si="25"/>
        <v/>
      </c>
      <c r="E211" s="70" t="str">
        <f t="shared" si="31"/>
        <v/>
      </c>
      <c r="F211" s="70" t="str">
        <f t="shared" si="31"/>
        <v/>
      </c>
      <c r="G211" s="70" t="str">
        <f t="shared" si="27"/>
        <v/>
      </c>
      <c r="H211" s="70" t="str">
        <f>IF(M211=0,"",1+COUNTIF(会員コール!$A$1:$A$198,M211))</f>
        <v/>
      </c>
      <c r="I211" s="71"/>
      <c r="J211" s="71" t="str">
        <f t="shared" si="28"/>
        <v/>
      </c>
      <c r="K211" s="14"/>
      <c r="L211" s="15"/>
      <c r="M211">
        <f t="shared" si="29"/>
        <v>0</v>
      </c>
      <c r="N211"/>
      <c r="O211" s="1"/>
      <c r="P211" s="2"/>
      <c r="U211" s="16"/>
      <c r="W211"/>
      <c r="Z211" s="16"/>
      <c r="AA211" s="16"/>
      <c r="AB211" s="8"/>
    </row>
    <row r="212" spans="1:28" ht="14.25" customHeight="1">
      <c r="A212" s="13"/>
      <c r="B212" s="72" t="str">
        <f t="shared" si="24"/>
        <v/>
      </c>
      <c r="C212" s="69" t="str">
        <f t="shared" si="30"/>
        <v/>
      </c>
      <c r="D212" s="73" t="str">
        <f t="shared" si="25"/>
        <v/>
      </c>
      <c r="E212" s="73" t="str">
        <f t="shared" si="31"/>
        <v/>
      </c>
      <c r="F212" s="73" t="str">
        <f t="shared" si="31"/>
        <v/>
      </c>
      <c r="G212" s="73" t="str">
        <f t="shared" si="27"/>
        <v/>
      </c>
      <c r="H212" s="73" t="str">
        <f>IF(M212=0,"",1+COUNTIF(会員コール!$A$1:$A$198,M212))</f>
        <v/>
      </c>
      <c r="I212" s="74"/>
      <c r="J212" s="74" t="str">
        <f t="shared" si="28"/>
        <v/>
      </c>
      <c r="K212" s="14"/>
      <c r="L212" s="15"/>
      <c r="M212">
        <f t="shared" si="29"/>
        <v>0</v>
      </c>
      <c r="N212"/>
      <c r="O212" s="1"/>
      <c r="P212" s="2"/>
      <c r="U212" s="16"/>
      <c r="W212"/>
      <c r="Z212" s="16"/>
      <c r="AA212" s="16"/>
      <c r="AB212" s="8"/>
    </row>
    <row r="213" spans="1:28" ht="14.25" customHeight="1">
      <c r="A213" s="13"/>
      <c r="B213" s="68" t="str">
        <f t="shared" si="24"/>
        <v/>
      </c>
      <c r="C213" s="69" t="str">
        <f t="shared" si="30"/>
        <v/>
      </c>
      <c r="D213" s="70" t="str">
        <f t="shared" si="25"/>
        <v/>
      </c>
      <c r="E213" s="70" t="str">
        <f t="shared" si="31"/>
        <v/>
      </c>
      <c r="F213" s="70" t="str">
        <f t="shared" si="31"/>
        <v/>
      </c>
      <c r="G213" s="70" t="str">
        <f t="shared" si="27"/>
        <v/>
      </c>
      <c r="H213" s="70" t="str">
        <f>IF(M213=0,"",1+COUNTIF(会員コール!$A$1:$A$198,M213))</f>
        <v/>
      </c>
      <c r="I213" s="71"/>
      <c r="J213" s="71" t="str">
        <f t="shared" si="28"/>
        <v/>
      </c>
      <c r="K213" s="14"/>
      <c r="L213" s="15"/>
      <c r="M213">
        <f t="shared" si="29"/>
        <v>0</v>
      </c>
      <c r="N213"/>
      <c r="O213" s="1"/>
      <c r="P213" s="2"/>
      <c r="U213" s="16"/>
      <c r="W213"/>
      <c r="Z213" s="16"/>
      <c r="AA213" s="16"/>
      <c r="AB213" s="8"/>
    </row>
    <row r="214" spans="1:28" ht="14.25" customHeight="1">
      <c r="A214" s="13">
        <v>45</v>
      </c>
      <c r="B214" s="72" t="str">
        <f t="shared" si="24"/>
        <v/>
      </c>
      <c r="C214" s="69" t="str">
        <f t="shared" si="30"/>
        <v/>
      </c>
      <c r="D214" s="73" t="str">
        <f t="shared" si="25"/>
        <v/>
      </c>
      <c r="E214" s="73" t="str">
        <f t="shared" si="31"/>
        <v/>
      </c>
      <c r="F214" s="73" t="str">
        <f t="shared" si="31"/>
        <v/>
      </c>
      <c r="G214" s="73" t="str">
        <f t="shared" si="27"/>
        <v/>
      </c>
      <c r="H214" s="73" t="str">
        <f>IF(M214=0,"",1+COUNTIF(会員コール!$A$1:$A$198,M214))</f>
        <v/>
      </c>
      <c r="I214" s="74"/>
      <c r="J214" s="74" t="str">
        <f t="shared" si="28"/>
        <v/>
      </c>
      <c r="K214" s="14"/>
      <c r="L214" s="15"/>
      <c r="M214">
        <f t="shared" si="29"/>
        <v>0</v>
      </c>
      <c r="N214"/>
      <c r="O214" s="1"/>
      <c r="P214" s="2"/>
      <c r="U214" s="16"/>
      <c r="W214"/>
      <c r="Z214" s="16"/>
      <c r="AA214" s="16"/>
      <c r="AB214" s="8"/>
    </row>
    <row r="215" spans="1:28" ht="14.25" customHeight="1">
      <c r="A215" s="13"/>
      <c r="B215" s="68" t="str">
        <f t="shared" si="24"/>
        <v/>
      </c>
      <c r="C215" s="69" t="str">
        <f t="shared" si="30"/>
        <v/>
      </c>
      <c r="D215" s="70" t="str">
        <f t="shared" si="25"/>
        <v/>
      </c>
      <c r="E215" s="70" t="str">
        <f t="shared" si="31"/>
        <v/>
      </c>
      <c r="F215" s="70" t="str">
        <f t="shared" si="31"/>
        <v/>
      </c>
      <c r="G215" s="70" t="str">
        <f t="shared" si="27"/>
        <v/>
      </c>
      <c r="H215" s="70" t="str">
        <f>IF(M215=0,"",1+COUNTIF(会員コール!$A$1:$A$198,M215))</f>
        <v/>
      </c>
      <c r="I215" s="71"/>
      <c r="J215" s="71" t="str">
        <f t="shared" si="28"/>
        <v/>
      </c>
      <c r="K215" s="14"/>
      <c r="L215" s="15"/>
      <c r="M215">
        <f t="shared" si="29"/>
        <v>0</v>
      </c>
      <c r="N215"/>
      <c r="O215" s="1"/>
      <c r="P215" s="2"/>
      <c r="U215" s="16"/>
      <c r="W215"/>
      <c r="Z215" s="16"/>
      <c r="AA215" s="16"/>
      <c r="AB215" s="8"/>
    </row>
    <row r="216" spans="1:28" ht="14.25" customHeight="1">
      <c r="A216" s="13"/>
      <c r="B216" s="72" t="str">
        <f t="shared" si="24"/>
        <v/>
      </c>
      <c r="C216" s="69" t="str">
        <f t="shared" si="30"/>
        <v/>
      </c>
      <c r="D216" s="73" t="str">
        <f t="shared" si="25"/>
        <v/>
      </c>
      <c r="E216" s="73" t="str">
        <f t="shared" si="31"/>
        <v/>
      </c>
      <c r="F216" s="73" t="str">
        <f t="shared" si="31"/>
        <v/>
      </c>
      <c r="G216" s="73" t="str">
        <f t="shared" si="27"/>
        <v/>
      </c>
      <c r="H216" s="73" t="str">
        <f>IF(M216=0,"",1+COUNTIF(会員コール!$A$1:$A$198,M216))</f>
        <v/>
      </c>
      <c r="I216" s="74"/>
      <c r="J216" s="74" t="str">
        <f t="shared" si="28"/>
        <v/>
      </c>
      <c r="K216" s="14"/>
      <c r="L216" s="15"/>
      <c r="M216">
        <f t="shared" si="29"/>
        <v>0</v>
      </c>
      <c r="N216"/>
      <c r="O216" s="1"/>
      <c r="P216" s="2"/>
      <c r="U216" s="16"/>
      <c r="W216"/>
      <c r="Z216" s="16"/>
      <c r="AA216" s="16"/>
      <c r="AB216" s="8"/>
    </row>
    <row r="217" spans="1:28" ht="14.25" customHeight="1">
      <c r="A217" s="13"/>
      <c r="B217" s="68" t="str">
        <f t="shared" si="24"/>
        <v/>
      </c>
      <c r="C217" s="69" t="str">
        <f t="shared" si="30"/>
        <v/>
      </c>
      <c r="D217" s="70" t="str">
        <f t="shared" si="25"/>
        <v/>
      </c>
      <c r="E217" s="70" t="str">
        <f t="shared" si="31"/>
        <v/>
      </c>
      <c r="F217" s="70" t="str">
        <f t="shared" si="31"/>
        <v/>
      </c>
      <c r="G217" s="70" t="str">
        <f t="shared" si="27"/>
        <v/>
      </c>
      <c r="H217" s="70" t="str">
        <f>IF(M217=0,"",1+COUNTIF(会員コール!$A$1:$A$198,M217))</f>
        <v/>
      </c>
      <c r="I217" s="71"/>
      <c r="J217" s="71" t="str">
        <f t="shared" si="28"/>
        <v/>
      </c>
      <c r="K217" s="14"/>
      <c r="L217" s="15"/>
      <c r="M217">
        <f t="shared" si="29"/>
        <v>0</v>
      </c>
      <c r="N217"/>
      <c r="O217" s="1"/>
      <c r="P217" s="2"/>
      <c r="U217" s="16"/>
      <c r="W217"/>
      <c r="Z217" s="16"/>
      <c r="AA217" s="16"/>
      <c r="AB217" s="8"/>
    </row>
    <row r="218" spans="1:28" ht="14.25" customHeight="1">
      <c r="A218" s="13"/>
      <c r="B218" s="68" t="str">
        <f t="shared" si="24"/>
        <v/>
      </c>
      <c r="C218" s="69" t="str">
        <f t="shared" si="30"/>
        <v/>
      </c>
      <c r="D218" s="70" t="str">
        <f t="shared" si="25"/>
        <v/>
      </c>
      <c r="E218" s="70" t="str">
        <f t="shared" si="31"/>
        <v/>
      </c>
      <c r="F218" s="70" t="str">
        <f t="shared" si="31"/>
        <v/>
      </c>
      <c r="G218" s="70" t="str">
        <f t="shared" si="27"/>
        <v/>
      </c>
      <c r="H218" s="70" t="str">
        <f>IF(M218=0,"",1+COUNTIF(会員コール!$A$1:$A$198,M218))</f>
        <v/>
      </c>
      <c r="I218" s="71"/>
      <c r="J218" s="71" t="str">
        <f t="shared" si="28"/>
        <v/>
      </c>
      <c r="K218" s="14"/>
      <c r="L218" s="15"/>
      <c r="M218">
        <f t="shared" si="29"/>
        <v>0</v>
      </c>
      <c r="N218"/>
      <c r="O218" s="1"/>
      <c r="P218" s="2"/>
      <c r="U218" s="16"/>
      <c r="W218"/>
      <c r="Z218" s="16"/>
      <c r="AA218" s="16"/>
      <c r="AB218" s="8"/>
    </row>
    <row r="219" spans="1:28" ht="14.25" customHeight="1">
      <c r="A219" s="13">
        <v>50</v>
      </c>
      <c r="B219" s="75" t="str">
        <f t="shared" si="24"/>
        <v/>
      </c>
      <c r="C219" s="76" t="str">
        <f>IF(P219="","",LEFT(P219,6))</f>
        <v/>
      </c>
      <c r="D219" s="77" t="str">
        <f t="shared" si="25"/>
        <v/>
      </c>
      <c r="E219" s="77" t="str">
        <f t="shared" si="31"/>
        <v/>
      </c>
      <c r="F219" s="77" t="str">
        <f t="shared" si="31"/>
        <v/>
      </c>
      <c r="G219" s="77" t="str">
        <f t="shared" si="27"/>
        <v/>
      </c>
      <c r="H219" s="77" t="str">
        <f>IF(M219=0,"",1+COUNTIF(会員コール!$A$1:$A$198,M219))</f>
        <v/>
      </c>
      <c r="I219" s="78"/>
      <c r="J219" s="78" t="str">
        <f t="shared" si="28"/>
        <v/>
      </c>
      <c r="K219" s="14"/>
      <c r="L219" s="15"/>
      <c r="M219">
        <f t="shared" si="29"/>
        <v>0</v>
      </c>
      <c r="N219"/>
      <c r="O219" s="1"/>
      <c r="P219" s="2"/>
      <c r="U219" s="16"/>
      <c r="W219"/>
      <c r="Z219" s="16"/>
      <c r="AA219" s="16"/>
      <c r="AB219" s="8"/>
    </row>
    <row r="220" spans="1:28" ht="14.25" customHeight="1">
      <c r="A220" s="13"/>
      <c r="B220" s="166" t="s">
        <v>7</v>
      </c>
      <c r="C220" s="167"/>
      <c r="D220" s="24">
        <f>50-COUNTBLANK(D170:D219)</f>
        <v>0</v>
      </c>
      <c r="E220" s="20"/>
      <c r="F220" s="21" t="s">
        <v>7</v>
      </c>
      <c r="G220" s="19"/>
      <c r="H220" s="25">
        <f>SUM(H170:H219)</f>
        <v>0</v>
      </c>
      <c r="I220" s="22"/>
      <c r="J220" s="22"/>
      <c r="K220" s="14"/>
      <c r="L220" s="15"/>
      <c r="N220"/>
      <c r="O220" s="1"/>
      <c r="P220" s="2"/>
    </row>
    <row r="221" spans="1:28" s="8" customFormat="1" ht="14.25">
      <c r="B221" s="168" t="s">
        <v>9</v>
      </c>
      <c r="C221" s="168"/>
      <c r="D221" s="168"/>
      <c r="E221" s="62" t="s">
        <v>135</v>
      </c>
      <c r="F221" s="50">
        <f>基本データ入力!$B$6</f>
        <v>2016</v>
      </c>
      <c r="G221" s="169" t="str">
        <f>基本データ入力!$B$4</f>
        <v>第13回　JARL横須賀ｸﾗﾌﾞﾏﾗｿﾝｺﾝﾃｽﾄ</v>
      </c>
      <c r="H221" s="169"/>
      <c r="I221" s="169"/>
      <c r="J221" s="169"/>
      <c r="K221" s="10"/>
      <c r="N221" s="9"/>
      <c r="V221" s="11"/>
      <c r="W221" s="12"/>
    </row>
    <row r="222" spans="1:28" s="8" customFormat="1" ht="15" customHeight="1">
      <c r="B222" s="170" t="s">
        <v>10</v>
      </c>
      <c r="C222" s="170"/>
      <c r="D222" s="47" t="str">
        <f>基本データ入力!$B$8</f>
        <v>JA1QRZ</v>
      </c>
      <c r="E222" s="52" t="s">
        <v>136</v>
      </c>
      <c r="F222" s="47" t="s">
        <v>312</v>
      </c>
      <c r="G222" s="171" t="s">
        <v>137</v>
      </c>
      <c r="H222" s="171"/>
      <c r="I222" s="171"/>
      <c r="J222" s="53" t="s">
        <v>358</v>
      </c>
      <c r="K222" s="10"/>
      <c r="N222" s="9"/>
      <c r="V222" s="11"/>
      <c r="W222" s="12"/>
    </row>
    <row r="223" spans="1:28" ht="15" customHeight="1">
      <c r="B223" s="18" t="s">
        <v>11</v>
      </c>
      <c r="C223" s="91" t="s">
        <v>411</v>
      </c>
      <c r="D223" s="18" t="s">
        <v>12</v>
      </c>
      <c r="E223" s="172" t="s">
        <v>13</v>
      </c>
      <c r="F223" s="172"/>
      <c r="G223" s="18" t="s">
        <v>14</v>
      </c>
      <c r="H223" s="17" t="s">
        <v>15</v>
      </c>
      <c r="I223" s="18" t="s">
        <v>16</v>
      </c>
      <c r="J223" s="18" t="s">
        <v>17</v>
      </c>
      <c r="L223" s="173" t="s">
        <v>134</v>
      </c>
      <c r="M223" s="174"/>
      <c r="N223" s="165" t="s">
        <v>31</v>
      </c>
      <c r="O223" s="165"/>
      <c r="P223" s="165"/>
      <c r="Q223" s="165"/>
      <c r="R223" s="165"/>
      <c r="S223" s="165"/>
      <c r="T223" s="165"/>
    </row>
    <row r="224" spans="1:28" ht="15" customHeight="1">
      <c r="B224" s="18" t="s">
        <v>8</v>
      </c>
      <c r="C224" s="91" t="s">
        <v>412</v>
      </c>
      <c r="D224" s="18" t="s">
        <v>0</v>
      </c>
      <c r="E224" s="18" t="s">
        <v>1</v>
      </c>
      <c r="F224" s="18" t="s">
        <v>2</v>
      </c>
      <c r="G224" s="18" t="s">
        <v>3</v>
      </c>
      <c r="H224" s="17" t="s">
        <v>4</v>
      </c>
      <c r="I224" s="18" t="s">
        <v>5</v>
      </c>
      <c r="J224" s="18" t="s">
        <v>6</v>
      </c>
      <c r="K224" s="4"/>
      <c r="L224" s="175"/>
      <c r="M224" s="176"/>
      <c r="N224" s="23" t="s">
        <v>33</v>
      </c>
      <c r="O224" s="23" t="s">
        <v>34</v>
      </c>
      <c r="P224" s="23" t="s">
        <v>35</v>
      </c>
      <c r="Q224" s="23" t="s">
        <v>36</v>
      </c>
      <c r="R224" s="23" t="s">
        <v>37</v>
      </c>
      <c r="S224" s="23" t="s">
        <v>38</v>
      </c>
      <c r="T224" s="23" t="s">
        <v>39</v>
      </c>
    </row>
    <row r="225" spans="1:28" ht="14.25" customHeight="1">
      <c r="A225" s="13">
        <v>1</v>
      </c>
      <c r="B225" s="64" t="str">
        <f t="shared" ref="B225:B274" si="32">IF(O225="","",O225)</f>
        <v/>
      </c>
      <c r="C225" s="65" t="str">
        <f>IF(P225="","",LEFT(P225,6))</f>
        <v/>
      </c>
      <c r="D225" s="66" t="str">
        <f t="shared" ref="D225:D274" si="33">IF(N225="","",N225)</f>
        <v/>
      </c>
      <c r="E225" s="66" t="str">
        <f t="shared" ref="E225:F256" si="34">IF(Q225="","",Q225)</f>
        <v/>
      </c>
      <c r="F225" s="66" t="str">
        <f t="shared" si="34"/>
        <v/>
      </c>
      <c r="G225" s="66" t="str">
        <f t="shared" ref="G225:G274" si="35">IF(H225="","",IF(H225=1,"","M"))</f>
        <v/>
      </c>
      <c r="H225" s="66" t="str">
        <f>IF(M225=0,"",1+COUNTIF(会員コール!$A$1:$A$198,M225))</f>
        <v/>
      </c>
      <c r="I225" s="67"/>
      <c r="J225" s="67" t="str">
        <f t="shared" ref="J225:J274" si="36">IF(T225="","",T225)</f>
        <v/>
      </c>
      <c r="K225" s="14"/>
      <c r="L225" s="49"/>
      <c r="M225">
        <f t="shared" ref="M225:M274" si="37">IF(MID(N225,6,1)="/",LEFT(N225,5),IF(MID(N225,7,1)="/",LEFT(N225,6),N225))</f>
        <v>0</v>
      </c>
      <c r="N225"/>
      <c r="O225" s="1"/>
      <c r="P225" s="2"/>
      <c r="U225" s="16"/>
      <c r="W225"/>
      <c r="Z225" s="16"/>
      <c r="AA225" s="16"/>
      <c r="AB225" s="8"/>
    </row>
    <row r="226" spans="1:28" ht="14.25" customHeight="1">
      <c r="A226" s="13"/>
      <c r="B226" s="68" t="str">
        <f t="shared" si="32"/>
        <v/>
      </c>
      <c r="C226" s="69" t="str">
        <f>IF(P226="","",LEFT(P226,6))</f>
        <v/>
      </c>
      <c r="D226" s="70" t="str">
        <f t="shared" si="33"/>
        <v/>
      </c>
      <c r="E226" s="70" t="str">
        <f t="shared" si="34"/>
        <v/>
      </c>
      <c r="F226" s="70" t="str">
        <f t="shared" si="34"/>
        <v/>
      </c>
      <c r="G226" s="70" t="str">
        <f t="shared" si="35"/>
        <v/>
      </c>
      <c r="H226" s="70" t="str">
        <f>IF(M226=0,"",1+COUNTIF(会員コール!$A$1:$A$198,M226))</f>
        <v/>
      </c>
      <c r="I226" s="71"/>
      <c r="J226" s="71" t="str">
        <f t="shared" si="36"/>
        <v/>
      </c>
      <c r="K226" s="14"/>
      <c r="L226" s="49"/>
      <c r="M226">
        <f t="shared" si="37"/>
        <v>0</v>
      </c>
      <c r="N226"/>
      <c r="O226" s="1"/>
      <c r="P226" s="2"/>
      <c r="U226" s="16"/>
      <c r="W226"/>
      <c r="Z226" s="16"/>
      <c r="AA226" s="16"/>
      <c r="AB226" s="8"/>
    </row>
    <row r="227" spans="1:28" ht="14.25" customHeight="1">
      <c r="A227" s="13"/>
      <c r="B227" s="68" t="str">
        <f t="shared" si="32"/>
        <v/>
      </c>
      <c r="C227" s="69" t="str">
        <f t="shared" ref="C227:C273" si="38">IF(P227="","",LEFT(P227,6))</f>
        <v/>
      </c>
      <c r="D227" s="70" t="str">
        <f t="shared" si="33"/>
        <v/>
      </c>
      <c r="E227" s="70" t="str">
        <f t="shared" si="34"/>
        <v/>
      </c>
      <c r="F227" s="70" t="str">
        <f t="shared" si="34"/>
        <v/>
      </c>
      <c r="G227" s="70" t="str">
        <f t="shared" si="35"/>
        <v/>
      </c>
      <c r="H227" s="70" t="str">
        <f>IF(M227=0,"",1+COUNTIF(会員コール!$A$1:$A$198,M227))</f>
        <v/>
      </c>
      <c r="I227" s="71"/>
      <c r="J227" s="71" t="str">
        <f t="shared" si="36"/>
        <v/>
      </c>
      <c r="K227" s="14"/>
      <c r="L227" s="49"/>
      <c r="M227">
        <f t="shared" si="37"/>
        <v>0</v>
      </c>
      <c r="N227"/>
      <c r="O227" s="1"/>
      <c r="P227" s="2"/>
      <c r="U227" s="16"/>
      <c r="W227"/>
      <c r="Z227" s="16"/>
      <c r="AA227" s="16"/>
      <c r="AB227" s="8"/>
    </row>
    <row r="228" spans="1:28" ht="14.25" customHeight="1">
      <c r="A228" s="13"/>
      <c r="B228" s="68" t="str">
        <f t="shared" si="32"/>
        <v/>
      </c>
      <c r="C228" s="69" t="str">
        <f t="shared" si="38"/>
        <v/>
      </c>
      <c r="D228" s="70" t="str">
        <f t="shared" si="33"/>
        <v/>
      </c>
      <c r="E228" s="70" t="str">
        <f t="shared" si="34"/>
        <v/>
      </c>
      <c r="F228" s="70" t="str">
        <f t="shared" si="34"/>
        <v/>
      </c>
      <c r="G228" s="70" t="str">
        <f t="shared" si="35"/>
        <v/>
      </c>
      <c r="H228" s="70" t="str">
        <f>IF(M228=0,"",1+COUNTIF(会員コール!$A$1:$A$198,M228))</f>
        <v/>
      </c>
      <c r="I228" s="71"/>
      <c r="J228" s="71" t="str">
        <f t="shared" si="36"/>
        <v/>
      </c>
      <c r="K228" s="14"/>
      <c r="L228" s="49"/>
      <c r="M228">
        <f t="shared" si="37"/>
        <v>0</v>
      </c>
      <c r="N228"/>
      <c r="O228" s="1"/>
      <c r="P228" s="2"/>
      <c r="U228" s="16"/>
      <c r="W228"/>
      <c r="Z228" s="16"/>
      <c r="AA228" s="16"/>
      <c r="AB228" s="8"/>
    </row>
    <row r="229" spans="1:28" ht="14.25" customHeight="1">
      <c r="A229" s="13">
        <v>5</v>
      </c>
      <c r="B229" s="68" t="str">
        <f t="shared" si="32"/>
        <v/>
      </c>
      <c r="C229" s="69" t="str">
        <f t="shared" si="38"/>
        <v/>
      </c>
      <c r="D229" s="70" t="str">
        <f t="shared" si="33"/>
        <v/>
      </c>
      <c r="E229" s="70" t="str">
        <f t="shared" si="34"/>
        <v/>
      </c>
      <c r="F229" s="70" t="str">
        <f t="shared" si="34"/>
        <v/>
      </c>
      <c r="G229" s="70" t="str">
        <f t="shared" si="35"/>
        <v/>
      </c>
      <c r="H229" s="70" t="str">
        <f>IF(M229=0,"",1+COUNTIF(会員コール!$A$1:$A$198,M229))</f>
        <v/>
      </c>
      <c r="I229" s="71"/>
      <c r="J229" s="71" t="str">
        <f t="shared" si="36"/>
        <v/>
      </c>
      <c r="K229" s="14"/>
      <c r="L229" s="49"/>
      <c r="M229">
        <f t="shared" si="37"/>
        <v>0</v>
      </c>
      <c r="N229"/>
      <c r="O229" s="1"/>
      <c r="P229" s="2"/>
      <c r="U229" s="16"/>
      <c r="W229"/>
      <c r="Z229" s="16"/>
      <c r="AA229" s="16"/>
      <c r="AB229" s="8"/>
    </row>
    <row r="230" spans="1:28" ht="14.25" customHeight="1">
      <c r="A230" s="13"/>
      <c r="B230" s="68" t="str">
        <f t="shared" si="32"/>
        <v/>
      </c>
      <c r="C230" s="69" t="str">
        <f t="shared" si="38"/>
        <v/>
      </c>
      <c r="D230" s="70" t="str">
        <f t="shared" si="33"/>
        <v/>
      </c>
      <c r="E230" s="70" t="str">
        <f t="shared" si="34"/>
        <v/>
      </c>
      <c r="F230" s="70" t="str">
        <f t="shared" si="34"/>
        <v/>
      </c>
      <c r="G230" s="70" t="str">
        <f t="shared" si="35"/>
        <v/>
      </c>
      <c r="H230" s="70" t="str">
        <f>IF(M230=0,"",1+COUNTIF(会員コール!$A$1:$A$198,M230))</f>
        <v/>
      </c>
      <c r="I230" s="71"/>
      <c r="J230" s="71" t="str">
        <f t="shared" si="36"/>
        <v/>
      </c>
      <c r="K230" s="14"/>
      <c r="L230" s="49"/>
      <c r="M230">
        <f t="shared" si="37"/>
        <v>0</v>
      </c>
      <c r="N230"/>
      <c r="O230" s="1"/>
      <c r="P230" s="2"/>
      <c r="U230" s="16"/>
      <c r="W230"/>
      <c r="Z230" s="16"/>
      <c r="AA230" s="16"/>
      <c r="AB230" s="8"/>
    </row>
    <row r="231" spans="1:28" ht="14.25" customHeight="1">
      <c r="A231" s="13"/>
      <c r="B231" s="68" t="str">
        <f t="shared" si="32"/>
        <v/>
      </c>
      <c r="C231" s="69" t="str">
        <f t="shared" si="38"/>
        <v/>
      </c>
      <c r="D231" s="70" t="str">
        <f t="shared" si="33"/>
        <v/>
      </c>
      <c r="E231" s="70" t="str">
        <f t="shared" si="34"/>
        <v/>
      </c>
      <c r="F231" s="70" t="str">
        <f t="shared" si="34"/>
        <v/>
      </c>
      <c r="G231" s="70" t="str">
        <f t="shared" si="35"/>
        <v/>
      </c>
      <c r="H231" s="70" t="str">
        <f>IF(M231=0,"",1+COUNTIF(会員コール!$A$1:$A$198,M231))</f>
        <v/>
      </c>
      <c r="I231" s="71"/>
      <c r="J231" s="71" t="str">
        <f t="shared" si="36"/>
        <v/>
      </c>
      <c r="K231" s="14"/>
      <c r="L231" s="49"/>
      <c r="M231">
        <f t="shared" si="37"/>
        <v>0</v>
      </c>
      <c r="N231"/>
      <c r="O231" s="1"/>
      <c r="P231" s="2"/>
      <c r="U231" s="16"/>
      <c r="W231"/>
      <c r="Z231" s="16"/>
      <c r="AA231" s="16"/>
      <c r="AB231" s="8"/>
    </row>
    <row r="232" spans="1:28" ht="14.25" customHeight="1">
      <c r="A232" s="13"/>
      <c r="B232" s="68" t="str">
        <f t="shared" si="32"/>
        <v/>
      </c>
      <c r="C232" s="69" t="str">
        <f t="shared" si="38"/>
        <v/>
      </c>
      <c r="D232" s="70" t="str">
        <f t="shared" si="33"/>
        <v/>
      </c>
      <c r="E232" s="70" t="str">
        <f t="shared" si="34"/>
        <v/>
      </c>
      <c r="F232" s="70" t="str">
        <f t="shared" si="34"/>
        <v/>
      </c>
      <c r="G232" s="70" t="str">
        <f t="shared" si="35"/>
        <v/>
      </c>
      <c r="H232" s="70" t="str">
        <f>IF(M232=0,"",1+COUNTIF(会員コール!$A$1:$A$198,M232))</f>
        <v/>
      </c>
      <c r="I232" s="71"/>
      <c r="J232" s="71" t="str">
        <f t="shared" si="36"/>
        <v/>
      </c>
      <c r="K232" s="14"/>
      <c r="L232" s="49"/>
      <c r="M232">
        <f t="shared" si="37"/>
        <v>0</v>
      </c>
      <c r="N232"/>
      <c r="O232" s="1"/>
      <c r="P232" s="2"/>
      <c r="U232" s="16"/>
      <c r="W232"/>
      <c r="Z232" s="16"/>
      <c r="AA232" s="16"/>
      <c r="AB232" s="8"/>
    </row>
    <row r="233" spans="1:28" ht="14.25" customHeight="1">
      <c r="A233" s="13"/>
      <c r="B233" s="68" t="str">
        <f t="shared" si="32"/>
        <v/>
      </c>
      <c r="C233" s="69" t="str">
        <f t="shared" si="38"/>
        <v/>
      </c>
      <c r="D233" s="70" t="str">
        <f t="shared" si="33"/>
        <v/>
      </c>
      <c r="E233" s="70" t="str">
        <f t="shared" si="34"/>
        <v/>
      </c>
      <c r="F233" s="70" t="str">
        <f t="shared" si="34"/>
        <v/>
      </c>
      <c r="G233" s="70" t="str">
        <f t="shared" si="35"/>
        <v/>
      </c>
      <c r="H233" s="70" t="str">
        <f>IF(M233=0,"",1+COUNTIF(会員コール!$A$1:$A$198,M233))</f>
        <v/>
      </c>
      <c r="I233" s="71"/>
      <c r="J233" s="71" t="str">
        <f t="shared" si="36"/>
        <v/>
      </c>
      <c r="K233" s="14"/>
      <c r="L233" s="49"/>
      <c r="M233">
        <f t="shared" si="37"/>
        <v>0</v>
      </c>
      <c r="N233"/>
      <c r="O233" s="1"/>
      <c r="P233" s="2"/>
      <c r="U233" s="16"/>
      <c r="W233"/>
      <c r="Z233" s="16"/>
      <c r="AA233" s="16"/>
      <c r="AB233" s="8"/>
    </row>
    <row r="234" spans="1:28" ht="14.25" customHeight="1">
      <c r="A234" s="13">
        <v>10</v>
      </c>
      <c r="B234" s="68" t="str">
        <f t="shared" si="32"/>
        <v/>
      </c>
      <c r="C234" s="69" t="str">
        <f t="shared" si="38"/>
        <v/>
      </c>
      <c r="D234" s="70" t="str">
        <f t="shared" si="33"/>
        <v/>
      </c>
      <c r="E234" s="70" t="str">
        <f t="shared" si="34"/>
        <v/>
      </c>
      <c r="F234" s="70" t="str">
        <f t="shared" si="34"/>
        <v/>
      </c>
      <c r="G234" s="70" t="str">
        <f t="shared" si="35"/>
        <v/>
      </c>
      <c r="H234" s="70" t="str">
        <f>IF(M234=0,"",1+COUNTIF(会員コール!$A$1:$A$198,M234))</f>
        <v/>
      </c>
      <c r="I234" s="71"/>
      <c r="J234" s="71" t="str">
        <f t="shared" si="36"/>
        <v/>
      </c>
      <c r="K234" s="14"/>
      <c r="L234" s="49"/>
      <c r="M234">
        <f t="shared" si="37"/>
        <v>0</v>
      </c>
      <c r="N234"/>
      <c r="O234" s="1"/>
      <c r="P234" s="2"/>
      <c r="U234" s="16"/>
      <c r="W234"/>
      <c r="Z234" s="16"/>
      <c r="AA234" s="16"/>
      <c r="AB234" s="8"/>
    </row>
    <row r="235" spans="1:28" ht="14.25" customHeight="1">
      <c r="A235" s="13"/>
      <c r="B235" s="68" t="str">
        <f t="shared" si="32"/>
        <v/>
      </c>
      <c r="C235" s="69" t="str">
        <f t="shared" si="38"/>
        <v/>
      </c>
      <c r="D235" s="70" t="str">
        <f t="shared" si="33"/>
        <v/>
      </c>
      <c r="E235" s="70" t="str">
        <f t="shared" si="34"/>
        <v/>
      </c>
      <c r="F235" s="70" t="str">
        <f t="shared" si="34"/>
        <v/>
      </c>
      <c r="G235" s="70" t="str">
        <f t="shared" si="35"/>
        <v/>
      </c>
      <c r="H235" s="70" t="str">
        <f>IF(M235=0,"",1+COUNTIF(会員コール!$A$1:$A$198,M235))</f>
        <v/>
      </c>
      <c r="I235" s="71"/>
      <c r="J235" s="71" t="str">
        <f t="shared" si="36"/>
        <v/>
      </c>
      <c r="K235" s="14"/>
      <c r="L235" s="49"/>
      <c r="M235">
        <f t="shared" si="37"/>
        <v>0</v>
      </c>
      <c r="N235"/>
      <c r="O235" s="1"/>
      <c r="P235" s="2"/>
      <c r="U235" s="16"/>
      <c r="W235"/>
      <c r="Z235" s="16"/>
      <c r="AA235" s="16"/>
      <c r="AB235" s="8"/>
    </row>
    <row r="236" spans="1:28" ht="14.25" customHeight="1">
      <c r="A236" s="13"/>
      <c r="B236" s="68" t="str">
        <f t="shared" si="32"/>
        <v/>
      </c>
      <c r="C236" s="69" t="str">
        <f t="shared" si="38"/>
        <v/>
      </c>
      <c r="D236" s="70" t="str">
        <f t="shared" si="33"/>
        <v/>
      </c>
      <c r="E236" s="70" t="str">
        <f t="shared" si="34"/>
        <v/>
      </c>
      <c r="F236" s="70" t="str">
        <f t="shared" si="34"/>
        <v/>
      </c>
      <c r="G236" s="70" t="str">
        <f t="shared" si="35"/>
        <v/>
      </c>
      <c r="H236" s="70" t="str">
        <f>IF(M236=0,"",1+COUNTIF(会員コール!$A$1:$A$198,M236))</f>
        <v/>
      </c>
      <c r="I236" s="71"/>
      <c r="J236" s="71" t="str">
        <f t="shared" si="36"/>
        <v/>
      </c>
      <c r="K236" s="14"/>
      <c r="L236" s="49"/>
      <c r="M236">
        <f t="shared" si="37"/>
        <v>0</v>
      </c>
      <c r="N236"/>
      <c r="O236" s="1"/>
      <c r="P236" s="2"/>
      <c r="U236" s="16"/>
      <c r="W236"/>
      <c r="Z236" s="16"/>
      <c r="AA236" s="16"/>
      <c r="AB236" s="8"/>
    </row>
    <row r="237" spans="1:28" ht="14.25" customHeight="1">
      <c r="A237" s="13"/>
      <c r="B237" s="68" t="str">
        <f t="shared" si="32"/>
        <v/>
      </c>
      <c r="C237" s="69" t="str">
        <f t="shared" si="38"/>
        <v/>
      </c>
      <c r="D237" s="70" t="str">
        <f t="shared" si="33"/>
        <v/>
      </c>
      <c r="E237" s="70" t="str">
        <f t="shared" si="34"/>
        <v/>
      </c>
      <c r="F237" s="70" t="str">
        <f t="shared" si="34"/>
        <v/>
      </c>
      <c r="G237" s="70" t="str">
        <f t="shared" si="35"/>
        <v/>
      </c>
      <c r="H237" s="70" t="str">
        <f>IF(M237=0,"",1+COUNTIF(会員コール!$A$1:$A$198,M237))</f>
        <v/>
      </c>
      <c r="I237" s="71"/>
      <c r="J237" s="71" t="str">
        <f t="shared" si="36"/>
        <v/>
      </c>
      <c r="K237" s="14"/>
      <c r="L237" s="49"/>
      <c r="M237">
        <f t="shared" si="37"/>
        <v>0</v>
      </c>
      <c r="N237"/>
      <c r="O237" s="1"/>
      <c r="P237" s="2"/>
      <c r="U237" s="16"/>
      <c r="W237"/>
      <c r="Z237" s="16"/>
      <c r="AA237" s="16"/>
      <c r="AB237" s="8"/>
    </row>
    <row r="238" spans="1:28" ht="14.25" customHeight="1">
      <c r="A238" s="13"/>
      <c r="B238" s="68" t="str">
        <f t="shared" si="32"/>
        <v/>
      </c>
      <c r="C238" s="69" t="str">
        <f t="shared" si="38"/>
        <v/>
      </c>
      <c r="D238" s="70" t="str">
        <f t="shared" si="33"/>
        <v/>
      </c>
      <c r="E238" s="70" t="str">
        <f t="shared" si="34"/>
        <v/>
      </c>
      <c r="F238" s="70" t="str">
        <f t="shared" si="34"/>
        <v/>
      </c>
      <c r="G238" s="70" t="str">
        <f t="shared" si="35"/>
        <v/>
      </c>
      <c r="H238" s="70" t="str">
        <f>IF(M238=0,"",1+COUNTIF(会員コール!$A$1:$A$198,M238))</f>
        <v/>
      </c>
      <c r="I238" s="71"/>
      <c r="J238" s="71" t="str">
        <f t="shared" si="36"/>
        <v/>
      </c>
      <c r="K238" s="14"/>
      <c r="L238" s="49"/>
      <c r="M238">
        <f t="shared" si="37"/>
        <v>0</v>
      </c>
      <c r="N238"/>
      <c r="O238" s="1"/>
      <c r="P238" s="2"/>
      <c r="U238" s="16"/>
      <c r="W238"/>
      <c r="Z238" s="16"/>
      <c r="AA238" s="16"/>
      <c r="AB238" s="8"/>
    </row>
    <row r="239" spans="1:28" ht="14.25" customHeight="1">
      <c r="A239" s="13">
        <v>15</v>
      </c>
      <c r="B239" s="68" t="str">
        <f t="shared" si="32"/>
        <v/>
      </c>
      <c r="C239" s="69" t="str">
        <f t="shared" si="38"/>
        <v/>
      </c>
      <c r="D239" s="70" t="str">
        <f t="shared" si="33"/>
        <v/>
      </c>
      <c r="E239" s="70" t="str">
        <f t="shared" si="34"/>
        <v/>
      </c>
      <c r="F239" s="70" t="str">
        <f t="shared" si="34"/>
        <v/>
      </c>
      <c r="G239" s="70" t="str">
        <f t="shared" si="35"/>
        <v/>
      </c>
      <c r="H239" s="70" t="str">
        <f>IF(M239=0,"",1+COUNTIF(会員コール!$A$1:$A$198,M239))</f>
        <v/>
      </c>
      <c r="I239" s="71"/>
      <c r="J239" s="71" t="str">
        <f t="shared" si="36"/>
        <v/>
      </c>
      <c r="K239" s="14"/>
      <c r="L239" s="49"/>
      <c r="M239">
        <f t="shared" si="37"/>
        <v>0</v>
      </c>
      <c r="N239"/>
      <c r="O239" s="1"/>
      <c r="P239" s="2"/>
      <c r="U239" s="16"/>
      <c r="W239"/>
      <c r="Z239" s="16"/>
      <c r="AA239" s="16"/>
      <c r="AB239" s="8"/>
    </row>
    <row r="240" spans="1:28" ht="14.25" customHeight="1">
      <c r="A240" s="13"/>
      <c r="B240" s="68" t="str">
        <f t="shared" si="32"/>
        <v/>
      </c>
      <c r="C240" s="69" t="str">
        <f t="shared" si="38"/>
        <v/>
      </c>
      <c r="D240" s="70" t="str">
        <f t="shared" si="33"/>
        <v/>
      </c>
      <c r="E240" s="70" t="str">
        <f t="shared" si="34"/>
        <v/>
      </c>
      <c r="F240" s="70" t="str">
        <f t="shared" si="34"/>
        <v/>
      </c>
      <c r="G240" s="70" t="str">
        <f t="shared" si="35"/>
        <v/>
      </c>
      <c r="H240" s="70" t="str">
        <f>IF(M240=0,"",1+COUNTIF(会員コール!$A$1:$A$198,M240))</f>
        <v/>
      </c>
      <c r="I240" s="71"/>
      <c r="J240" s="71" t="str">
        <f t="shared" si="36"/>
        <v/>
      </c>
      <c r="K240" s="14"/>
      <c r="L240" s="49"/>
      <c r="M240">
        <f t="shared" si="37"/>
        <v>0</v>
      </c>
      <c r="N240"/>
      <c r="O240" s="1"/>
      <c r="P240" s="2"/>
      <c r="U240" s="16"/>
      <c r="W240"/>
      <c r="Z240" s="16"/>
      <c r="AA240" s="16"/>
      <c r="AB240" s="8"/>
    </row>
    <row r="241" spans="1:28" ht="14.25" customHeight="1">
      <c r="A241" s="13"/>
      <c r="B241" s="68" t="str">
        <f t="shared" si="32"/>
        <v/>
      </c>
      <c r="C241" s="69" t="str">
        <f t="shared" si="38"/>
        <v/>
      </c>
      <c r="D241" s="70" t="str">
        <f t="shared" si="33"/>
        <v/>
      </c>
      <c r="E241" s="70" t="str">
        <f t="shared" si="34"/>
        <v/>
      </c>
      <c r="F241" s="70" t="str">
        <f t="shared" si="34"/>
        <v/>
      </c>
      <c r="G241" s="70" t="str">
        <f t="shared" si="35"/>
        <v/>
      </c>
      <c r="H241" s="70" t="str">
        <f>IF(M241=0,"",1+COUNTIF(会員コール!$A$1:$A$198,M241))</f>
        <v/>
      </c>
      <c r="I241" s="71"/>
      <c r="J241" s="71" t="str">
        <f t="shared" si="36"/>
        <v/>
      </c>
      <c r="K241" s="14"/>
      <c r="L241" s="15"/>
      <c r="M241">
        <f t="shared" si="37"/>
        <v>0</v>
      </c>
      <c r="N241"/>
      <c r="O241" s="1"/>
      <c r="P241" s="2"/>
      <c r="U241" s="16"/>
      <c r="W241"/>
      <c r="Z241" s="16"/>
      <c r="AA241" s="16"/>
      <c r="AB241" s="8"/>
    </row>
    <row r="242" spans="1:28" ht="14.25" customHeight="1">
      <c r="A242" s="13"/>
      <c r="B242" s="72" t="str">
        <f t="shared" si="32"/>
        <v/>
      </c>
      <c r="C242" s="69" t="str">
        <f t="shared" si="38"/>
        <v/>
      </c>
      <c r="D242" s="73" t="str">
        <f t="shared" si="33"/>
        <v/>
      </c>
      <c r="E242" s="73" t="str">
        <f t="shared" si="34"/>
        <v/>
      </c>
      <c r="F242" s="73" t="str">
        <f t="shared" si="34"/>
        <v/>
      </c>
      <c r="G242" s="73" t="str">
        <f t="shared" si="35"/>
        <v/>
      </c>
      <c r="H242" s="73" t="str">
        <f>IF(M242=0,"",1+COUNTIF(会員コール!$A$1:$A$198,M242))</f>
        <v/>
      </c>
      <c r="I242" s="74"/>
      <c r="J242" s="74" t="str">
        <f t="shared" si="36"/>
        <v/>
      </c>
      <c r="K242" s="14"/>
      <c r="L242" s="15"/>
      <c r="M242">
        <f t="shared" si="37"/>
        <v>0</v>
      </c>
      <c r="N242"/>
      <c r="O242" s="1"/>
      <c r="P242" s="2"/>
      <c r="U242" s="16"/>
      <c r="W242"/>
      <c r="Z242" s="16"/>
      <c r="AA242" s="16"/>
      <c r="AB242" s="8"/>
    </row>
    <row r="243" spans="1:28" ht="14.25" customHeight="1">
      <c r="A243" s="13"/>
      <c r="B243" s="68" t="str">
        <f t="shared" si="32"/>
        <v/>
      </c>
      <c r="C243" s="69" t="str">
        <f t="shared" si="38"/>
        <v/>
      </c>
      <c r="D243" s="70" t="str">
        <f t="shared" si="33"/>
        <v/>
      </c>
      <c r="E243" s="70" t="str">
        <f t="shared" si="34"/>
        <v/>
      </c>
      <c r="F243" s="70" t="str">
        <f t="shared" si="34"/>
        <v/>
      </c>
      <c r="G243" s="70" t="str">
        <f t="shared" si="35"/>
        <v/>
      </c>
      <c r="H243" s="70" t="str">
        <f>IF(M243=0,"",1+COUNTIF(会員コール!$A$1:$A$198,M243))</f>
        <v/>
      </c>
      <c r="I243" s="71"/>
      <c r="J243" s="71" t="str">
        <f t="shared" si="36"/>
        <v/>
      </c>
      <c r="K243" s="14"/>
      <c r="L243" s="15"/>
      <c r="M243">
        <f t="shared" si="37"/>
        <v>0</v>
      </c>
      <c r="N243"/>
      <c r="O243" s="1"/>
      <c r="P243" s="2"/>
      <c r="U243" s="16"/>
      <c r="W243"/>
      <c r="Z243" s="16"/>
      <c r="AA243" s="16"/>
      <c r="AB243" s="8"/>
    </row>
    <row r="244" spans="1:28" ht="14.25" customHeight="1">
      <c r="A244" s="13">
        <v>20</v>
      </c>
      <c r="B244" s="68" t="str">
        <f t="shared" si="32"/>
        <v/>
      </c>
      <c r="C244" s="69" t="str">
        <f t="shared" si="38"/>
        <v/>
      </c>
      <c r="D244" s="70" t="str">
        <f t="shared" si="33"/>
        <v/>
      </c>
      <c r="E244" s="70" t="str">
        <f t="shared" si="34"/>
        <v/>
      </c>
      <c r="F244" s="70" t="str">
        <f t="shared" si="34"/>
        <v/>
      </c>
      <c r="G244" s="70" t="str">
        <f t="shared" si="35"/>
        <v/>
      </c>
      <c r="H244" s="70" t="str">
        <f>IF(M244=0,"",1+COUNTIF(会員コール!$A$1:$A$198,M244))</f>
        <v/>
      </c>
      <c r="I244" s="71"/>
      <c r="J244" s="71" t="str">
        <f t="shared" si="36"/>
        <v/>
      </c>
      <c r="K244" s="14"/>
      <c r="L244" s="15"/>
      <c r="M244">
        <f t="shared" si="37"/>
        <v>0</v>
      </c>
      <c r="N244"/>
      <c r="O244" s="1"/>
      <c r="P244" s="2"/>
      <c r="U244" s="16"/>
      <c r="W244"/>
      <c r="Z244" s="16"/>
      <c r="AA244" s="16"/>
      <c r="AB244" s="8"/>
    </row>
    <row r="245" spans="1:28" ht="14.25" customHeight="1">
      <c r="A245" s="13"/>
      <c r="B245" s="68" t="str">
        <f t="shared" si="32"/>
        <v/>
      </c>
      <c r="C245" s="69" t="str">
        <f t="shared" si="38"/>
        <v/>
      </c>
      <c r="D245" s="70" t="str">
        <f t="shared" si="33"/>
        <v/>
      </c>
      <c r="E245" s="70" t="str">
        <f t="shared" si="34"/>
        <v/>
      </c>
      <c r="F245" s="70" t="str">
        <f t="shared" si="34"/>
        <v/>
      </c>
      <c r="G245" s="70" t="str">
        <f t="shared" si="35"/>
        <v/>
      </c>
      <c r="H245" s="70" t="str">
        <f>IF(M245=0,"",1+COUNTIF(会員コール!$A$1:$A$198,M245))</f>
        <v/>
      </c>
      <c r="I245" s="71"/>
      <c r="J245" s="71" t="str">
        <f t="shared" si="36"/>
        <v/>
      </c>
      <c r="K245" s="14"/>
      <c r="L245" s="15"/>
      <c r="M245">
        <f t="shared" si="37"/>
        <v>0</v>
      </c>
      <c r="N245"/>
      <c r="O245" s="1"/>
      <c r="P245" s="2"/>
      <c r="U245" s="16"/>
      <c r="W245"/>
      <c r="Z245" s="16"/>
      <c r="AA245" s="16"/>
      <c r="AB245" s="8"/>
    </row>
    <row r="246" spans="1:28" ht="14.25" customHeight="1">
      <c r="A246" s="13"/>
      <c r="B246" s="68" t="str">
        <f t="shared" si="32"/>
        <v/>
      </c>
      <c r="C246" s="69" t="str">
        <f t="shared" si="38"/>
        <v/>
      </c>
      <c r="D246" s="70" t="str">
        <f t="shared" si="33"/>
        <v/>
      </c>
      <c r="E246" s="70" t="str">
        <f t="shared" si="34"/>
        <v/>
      </c>
      <c r="F246" s="70" t="str">
        <f t="shared" si="34"/>
        <v/>
      </c>
      <c r="G246" s="70" t="str">
        <f t="shared" si="35"/>
        <v/>
      </c>
      <c r="H246" s="70" t="str">
        <f>IF(M246=0,"",1+COUNTIF(会員コール!$A$1:$A$198,M246))</f>
        <v/>
      </c>
      <c r="I246" s="71"/>
      <c r="J246" s="71" t="str">
        <f t="shared" si="36"/>
        <v/>
      </c>
      <c r="K246" s="14"/>
      <c r="L246" s="15"/>
      <c r="M246">
        <f t="shared" si="37"/>
        <v>0</v>
      </c>
      <c r="N246"/>
      <c r="O246" s="1"/>
      <c r="P246" s="2"/>
      <c r="U246" s="16"/>
      <c r="W246"/>
      <c r="Z246" s="16"/>
      <c r="AA246" s="16"/>
      <c r="AB246" s="8"/>
    </row>
    <row r="247" spans="1:28" ht="14.25" customHeight="1">
      <c r="A247" s="13"/>
      <c r="B247" s="68" t="str">
        <f t="shared" si="32"/>
        <v/>
      </c>
      <c r="C247" s="69" t="str">
        <f t="shared" si="38"/>
        <v/>
      </c>
      <c r="D247" s="70" t="str">
        <f t="shared" si="33"/>
        <v/>
      </c>
      <c r="E247" s="70" t="str">
        <f t="shared" si="34"/>
        <v/>
      </c>
      <c r="F247" s="70" t="str">
        <f t="shared" si="34"/>
        <v/>
      </c>
      <c r="G247" s="70" t="str">
        <f t="shared" si="35"/>
        <v/>
      </c>
      <c r="H247" s="70" t="str">
        <f>IF(M247=0,"",1+COUNTIF(会員コール!$A$1:$A$198,M247))</f>
        <v/>
      </c>
      <c r="I247" s="71"/>
      <c r="J247" s="71" t="str">
        <f t="shared" si="36"/>
        <v/>
      </c>
      <c r="K247" s="14"/>
      <c r="L247" s="15"/>
      <c r="M247">
        <f t="shared" si="37"/>
        <v>0</v>
      </c>
      <c r="N247"/>
      <c r="O247" s="1"/>
      <c r="P247" s="2"/>
      <c r="U247" s="16"/>
      <c r="W247"/>
      <c r="Z247" s="16"/>
      <c r="AA247" s="16"/>
      <c r="AB247" s="8"/>
    </row>
    <row r="248" spans="1:28" ht="14.25" customHeight="1">
      <c r="A248" s="13"/>
      <c r="B248" s="68" t="str">
        <f t="shared" si="32"/>
        <v/>
      </c>
      <c r="C248" s="69" t="str">
        <f t="shared" si="38"/>
        <v/>
      </c>
      <c r="D248" s="70" t="str">
        <f t="shared" si="33"/>
        <v/>
      </c>
      <c r="E248" s="70" t="str">
        <f t="shared" si="34"/>
        <v/>
      </c>
      <c r="F248" s="70" t="str">
        <f t="shared" si="34"/>
        <v/>
      </c>
      <c r="G248" s="70" t="str">
        <f t="shared" si="35"/>
        <v/>
      </c>
      <c r="H248" s="70" t="str">
        <f>IF(M248=0,"",1+COUNTIF(会員コール!$A$1:$A$198,M248))</f>
        <v/>
      </c>
      <c r="I248" s="71"/>
      <c r="J248" s="71" t="str">
        <f t="shared" si="36"/>
        <v/>
      </c>
      <c r="K248" s="14"/>
      <c r="L248" s="15"/>
      <c r="M248">
        <f t="shared" si="37"/>
        <v>0</v>
      </c>
      <c r="N248"/>
      <c r="O248" s="1"/>
      <c r="P248" s="2"/>
      <c r="U248" s="16"/>
      <c r="W248"/>
      <c r="Z248" s="16"/>
      <c r="AA248" s="16"/>
      <c r="AB248" s="8"/>
    </row>
    <row r="249" spans="1:28" ht="14.25" customHeight="1">
      <c r="A249" s="13">
        <v>25</v>
      </c>
      <c r="B249" s="68" t="str">
        <f t="shared" si="32"/>
        <v/>
      </c>
      <c r="C249" s="69" t="str">
        <f t="shared" si="38"/>
        <v/>
      </c>
      <c r="D249" s="70" t="str">
        <f t="shared" si="33"/>
        <v/>
      </c>
      <c r="E249" s="70" t="str">
        <f t="shared" si="34"/>
        <v/>
      </c>
      <c r="F249" s="70" t="str">
        <f t="shared" si="34"/>
        <v/>
      </c>
      <c r="G249" s="70" t="str">
        <f t="shared" si="35"/>
        <v/>
      </c>
      <c r="H249" s="70" t="str">
        <f>IF(M249=0,"",1+COUNTIF(会員コール!$A$1:$A$198,M249))</f>
        <v/>
      </c>
      <c r="I249" s="71"/>
      <c r="J249" s="71" t="str">
        <f t="shared" si="36"/>
        <v/>
      </c>
      <c r="K249" s="14"/>
      <c r="L249" s="15"/>
      <c r="M249">
        <f t="shared" si="37"/>
        <v>0</v>
      </c>
      <c r="N249"/>
      <c r="O249" s="1"/>
      <c r="P249" s="2"/>
      <c r="U249" s="16"/>
      <c r="W249"/>
      <c r="Z249" s="16"/>
      <c r="AA249" s="16"/>
      <c r="AB249" s="8"/>
    </row>
    <row r="250" spans="1:28" ht="14.25" customHeight="1">
      <c r="A250" s="13"/>
      <c r="B250" s="72" t="str">
        <f t="shared" si="32"/>
        <v/>
      </c>
      <c r="C250" s="69" t="str">
        <f t="shared" si="38"/>
        <v/>
      </c>
      <c r="D250" s="73" t="str">
        <f t="shared" si="33"/>
        <v/>
      </c>
      <c r="E250" s="73" t="str">
        <f t="shared" si="34"/>
        <v/>
      </c>
      <c r="F250" s="73" t="str">
        <f t="shared" si="34"/>
        <v/>
      </c>
      <c r="G250" s="73" t="str">
        <f t="shared" si="35"/>
        <v/>
      </c>
      <c r="H250" s="73" t="str">
        <f>IF(M250=0,"",1+COUNTIF(会員コール!$A$1:$A$198,M250))</f>
        <v/>
      </c>
      <c r="I250" s="74"/>
      <c r="J250" s="74" t="str">
        <f t="shared" si="36"/>
        <v/>
      </c>
      <c r="K250" s="14"/>
      <c r="L250" s="15"/>
      <c r="M250">
        <f t="shared" si="37"/>
        <v>0</v>
      </c>
      <c r="N250"/>
      <c r="O250" s="1"/>
      <c r="P250" s="2"/>
      <c r="U250" s="16"/>
      <c r="W250"/>
      <c r="Z250" s="16"/>
      <c r="AA250" s="16"/>
      <c r="AB250" s="8"/>
    </row>
    <row r="251" spans="1:28" ht="14.25" customHeight="1">
      <c r="A251" s="13"/>
      <c r="B251" s="68" t="str">
        <f t="shared" si="32"/>
        <v/>
      </c>
      <c r="C251" s="69" t="str">
        <f t="shared" si="38"/>
        <v/>
      </c>
      <c r="D251" s="70" t="str">
        <f t="shared" si="33"/>
        <v/>
      </c>
      <c r="E251" s="70" t="str">
        <f t="shared" si="34"/>
        <v/>
      </c>
      <c r="F251" s="70" t="str">
        <f t="shared" si="34"/>
        <v/>
      </c>
      <c r="G251" s="70" t="str">
        <f t="shared" si="35"/>
        <v/>
      </c>
      <c r="H251" s="70" t="str">
        <f>IF(M251=0,"",1+COUNTIF(会員コール!$A$1:$A$198,M251))</f>
        <v/>
      </c>
      <c r="I251" s="71"/>
      <c r="J251" s="71" t="str">
        <f t="shared" si="36"/>
        <v/>
      </c>
      <c r="K251" s="14"/>
      <c r="L251" s="15"/>
      <c r="M251">
        <f t="shared" si="37"/>
        <v>0</v>
      </c>
      <c r="N251"/>
      <c r="O251" s="1"/>
      <c r="P251" s="2"/>
      <c r="U251" s="16"/>
      <c r="W251"/>
      <c r="Z251" s="16"/>
      <c r="AA251" s="16"/>
      <c r="AB251" s="8"/>
    </row>
    <row r="252" spans="1:28" ht="14.25" customHeight="1">
      <c r="A252" s="13"/>
      <c r="B252" s="72" t="str">
        <f t="shared" si="32"/>
        <v/>
      </c>
      <c r="C252" s="69" t="str">
        <f t="shared" si="38"/>
        <v/>
      </c>
      <c r="D252" s="73" t="str">
        <f t="shared" si="33"/>
        <v/>
      </c>
      <c r="E252" s="73" t="str">
        <f t="shared" si="34"/>
        <v/>
      </c>
      <c r="F252" s="73" t="str">
        <f t="shared" si="34"/>
        <v/>
      </c>
      <c r="G252" s="73" t="str">
        <f t="shared" si="35"/>
        <v/>
      </c>
      <c r="H252" s="73" t="str">
        <f>IF(M252=0,"",1+COUNTIF(会員コール!$A$1:$A$198,M252))</f>
        <v/>
      </c>
      <c r="I252" s="74"/>
      <c r="J252" s="74" t="str">
        <f t="shared" si="36"/>
        <v/>
      </c>
      <c r="K252" s="14"/>
      <c r="L252" s="15"/>
      <c r="M252">
        <f t="shared" si="37"/>
        <v>0</v>
      </c>
      <c r="N252"/>
      <c r="O252" s="1"/>
      <c r="P252" s="2"/>
      <c r="U252" s="16"/>
      <c r="W252"/>
      <c r="Z252" s="16"/>
      <c r="AA252" s="16"/>
      <c r="AB252" s="8"/>
    </row>
    <row r="253" spans="1:28" ht="14.25" customHeight="1">
      <c r="A253" s="13"/>
      <c r="B253" s="68" t="str">
        <f t="shared" si="32"/>
        <v/>
      </c>
      <c r="C253" s="69" t="str">
        <f t="shared" si="38"/>
        <v/>
      </c>
      <c r="D253" s="70" t="str">
        <f t="shared" si="33"/>
        <v/>
      </c>
      <c r="E253" s="70" t="str">
        <f t="shared" si="34"/>
        <v/>
      </c>
      <c r="F253" s="70" t="str">
        <f t="shared" si="34"/>
        <v/>
      </c>
      <c r="G253" s="70" t="str">
        <f t="shared" si="35"/>
        <v/>
      </c>
      <c r="H253" s="70" t="str">
        <f>IF(M253=0,"",1+COUNTIF(会員コール!$A$1:$A$198,M253))</f>
        <v/>
      </c>
      <c r="I253" s="71"/>
      <c r="J253" s="71" t="str">
        <f t="shared" si="36"/>
        <v/>
      </c>
      <c r="K253" s="14"/>
      <c r="L253" s="15"/>
      <c r="M253">
        <f t="shared" si="37"/>
        <v>0</v>
      </c>
      <c r="N253"/>
      <c r="O253" s="1"/>
      <c r="P253" s="2"/>
      <c r="U253" s="16"/>
      <c r="W253"/>
      <c r="Z253" s="16"/>
      <c r="AA253" s="16"/>
      <c r="AB253" s="8"/>
    </row>
    <row r="254" spans="1:28" ht="14.25" customHeight="1">
      <c r="A254" s="13">
        <v>30</v>
      </c>
      <c r="B254" s="72" t="str">
        <f t="shared" si="32"/>
        <v/>
      </c>
      <c r="C254" s="69" t="str">
        <f t="shared" si="38"/>
        <v/>
      </c>
      <c r="D254" s="73" t="str">
        <f t="shared" si="33"/>
        <v/>
      </c>
      <c r="E254" s="73" t="str">
        <f t="shared" si="34"/>
        <v/>
      </c>
      <c r="F254" s="73" t="str">
        <f t="shared" si="34"/>
        <v/>
      </c>
      <c r="G254" s="73" t="str">
        <f t="shared" si="35"/>
        <v/>
      </c>
      <c r="H254" s="73" t="str">
        <f>IF(M254=0,"",1+COUNTIF(会員コール!$A$1:$A$198,M254))</f>
        <v/>
      </c>
      <c r="I254" s="74"/>
      <c r="J254" s="74" t="str">
        <f t="shared" si="36"/>
        <v/>
      </c>
      <c r="K254" s="14"/>
      <c r="L254" s="15"/>
      <c r="M254">
        <f t="shared" si="37"/>
        <v>0</v>
      </c>
      <c r="N254"/>
      <c r="O254" s="1"/>
      <c r="P254" s="2"/>
      <c r="U254" s="16"/>
      <c r="W254"/>
      <c r="Z254" s="16"/>
      <c r="AA254" s="16"/>
      <c r="AB254" s="8"/>
    </row>
    <row r="255" spans="1:28" ht="14.25" customHeight="1">
      <c r="A255" s="13"/>
      <c r="B255" s="68" t="str">
        <f t="shared" si="32"/>
        <v/>
      </c>
      <c r="C255" s="69" t="str">
        <f t="shared" si="38"/>
        <v/>
      </c>
      <c r="D255" s="70" t="str">
        <f t="shared" si="33"/>
        <v/>
      </c>
      <c r="E255" s="70" t="str">
        <f t="shared" si="34"/>
        <v/>
      </c>
      <c r="F255" s="70" t="str">
        <f t="shared" si="34"/>
        <v/>
      </c>
      <c r="G255" s="70" t="str">
        <f t="shared" si="35"/>
        <v/>
      </c>
      <c r="H255" s="70" t="str">
        <f>IF(M255=0,"",1+COUNTIF(会員コール!$A$1:$A$198,M255))</f>
        <v/>
      </c>
      <c r="I255" s="71"/>
      <c r="J255" s="71" t="str">
        <f t="shared" si="36"/>
        <v/>
      </c>
      <c r="K255" s="14"/>
      <c r="L255" s="15"/>
      <c r="M255">
        <f t="shared" si="37"/>
        <v>0</v>
      </c>
      <c r="N255"/>
      <c r="O255" s="1"/>
      <c r="P255" s="2"/>
      <c r="U255" s="16"/>
      <c r="W255"/>
      <c r="Z255" s="16"/>
      <c r="AA255" s="16"/>
      <c r="AB255" s="8"/>
    </row>
    <row r="256" spans="1:28" ht="14.25" customHeight="1">
      <c r="A256" s="13"/>
      <c r="B256" s="72" t="str">
        <f t="shared" si="32"/>
        <v/>
      </c>
      <c r="C256" s="69" t="str">
        <f t="shared" si="38"/>
        <v/>
      </c>
      <c r="D256" s="73" t="str">
        <f t="shared" si="33"/>
        <v/>
      </c>
      <c r="E256" s="73" t="str">
        <f t="shared" si="34"/>
        <v/>
      </c>
      <c r="F256" s="73" t="str">
        <f t="shared" si="34"/>
        <v/>
      </c>
      <c r="G256" s="73" t="str">
        <f t="shared" si="35"/>
        <v/>
      </c>
      <c r="H256" s="73" t="str">
        <f>IF(M256=0,"",1+COUNTIF(会員コール!$A$1:$A$198,M256))</f>
        <v/>
      </c>
      <c r="I256" s="74"/>
      <c r="J256" s="74" t="str">
        <f t="shared" si="36"/>
        <v/>
      </c>
      <c r="K256" s="14"/>
      <c r="L256" s="15"/>
      <c r="M256">
        <f t="shared" si="37"/>
        <v>0</v>
      </c>
      <c r="N256"/>
      <c r="O256" s="1"/>
      <c r="P256" s="2"/>
      <c r="U256" s="16"/>
      <c r="W256"/>
      <c r="Z256" s="16"/>
      <c r="AA256" s="16"/>
      <c r="AB256" s="8"/>
    </row>
    <row r="257" spans="1:28" ht="14.25" customHeight="1">
      <c r="A257" s="13"/>
      <c r="B257" s="68" t="str">
        <f t="shared" si="32"/>
        <v/>
      </c>
      <c r="C257" s="69" t="str">
        <f t="shared" si="38"/>
        <v/>
      </c>
      <c r="D257" s="70" t="str">
        <f t="shared" si="33"/>
        <v/>
      </c>
      <c r="E257" s="70" t="str">
        <f t="shared" ref="E257:F274" si="39">IF(Q257="","",Q257)</f>
        <v/>
      </c>
      <c r="F257" s="70" t="str">
        <f t="shared" si="39"/>
        <v/>
      </c>
      <c r="G257" s="70" t="str">
        <f t="shared" si="35"/>
        <v/>
      </c>
      <c r="H257" s="70" t="str">
        <f>IF(M257=0,"",1+COUNTIF(会員コール!$A$1:$A$198,M257))</f>
        <v/>
      </c>
      <c r="I257" s="71"/>
      <c r="J257" s="71" t="str">
        <f t="shared" si="36"/>
        <v/>
      </c>
      <c r="K257" s="14"/>
      <c r="L257" s="15"/>
      <c r="M257">
        <f t="shared" si="37"/>
        <v>0</v>
      </c>
      <c r="N257"/>
      <c r="O257" s="1"/>
      <c r="P257" s="2"/>
      <c r="U257" s="16"/>
      <c r="W257"/>
      <c r="Z257" s="16"/>
      <c r="AA257" s="16"/>
      <c r="AB257" s="8"/>
    </row>
    <row r="258" spans="1:28" ht="14.25" customHeight="1">
      <c r="A258" s="13"/>
      <c r="B258" s="72" t="str">
        <f t="shared" si="32"/>
        <v/>
      </c>
      <c r="C258" s="69" t="str">
        <f t="shared" si="38"/>
        <v/>
      </c>
      <c r="D258" s="73" t="str">
        <f t="shared" si="33"/>
        <v/>
      </c>
      <c r="E258" s="73" t="str">
        <f t="shared" si="39"/>
        <v/>
      </c>
      <c r="F258" s="73" t="str">
        <f t="shared" si="39"/>
        <v/>
      </c>
      <c r="G258" s="73" t="str">
        <f t="shared" si="35"/>
        <v/>
      </c>
      <c r="H258" s="73" t="str">
        <f>IF(M258=0,"",1+COUNTIF(会員コール!$A$1:$A$198,M258))</f>
        <v/>
      </c>
      <c r="I258" s="74"/>
      <c r="J258" s="74" t="str">
        <f t="shared" si="36"/>
        <v/>
      </c>
      <c r="K258" s="14"/>
      <c r="L258" s="15"/>
      <c r="M258">
        <f t="shared" si="37"/>
        <v>0</v>
      </c>
      <c r="N258"/>
      <c r="O258" s="1"/>
      <c r="P258" s="2"/>
      <c r="U258" s="16"/>
      <c r="W258"/>
      <c r="Z258" s="16"/>
      <c r="AA258" s="16"/>
      <c r="AB258" s="8"/>
    </row>
    <row r="259" spans="1:28" ht="14.25" customHeight="1">
      <c r="A259" s="13">
        <v>35</v>
      </c>
      <c r="B259" s="68" t="str">
        <f t="shared" si="32"/>
        <v/>
      </c>
      <c r="C259" s="69" t="str">
        <f t="shared" si="38"/>
        <v/>
      </c>
      <c r="D259" s="70" t="str">
        <f t="shared" si="33"/>
        <v/>
      </c>
      <c r="E259" s="70" t="str">
        <f t="shared" si="39"/>
        <v/>
      </c>
      <c r="F259" s="70" t="str">
        <f t="shared" si="39"/>
        <v/>
      </c>
      <c r="G259" s="70" t="str">
        <f t="shared" si="35"/>
        <v/>
      </c>
      <c r="H259" s="70" t="str">
        <f>IF(M259=0,"",1+COUNTIF(会員コール!$A$1:$A$198,M259))</f>
        <v/>
      </c>
      <c r="I259" s="71"/>
      <c r="J259" s="71" t="str">
        <f t="shared" si="36"/>
        <v/>
      </c>
      <c r="K259" s="14"/>
      <c r="L259" s="15"/>
      <c r="M259">
        <f t="shared" si="37"/>
        <v>0</v>
      </c>
      <c r="N259"/>
      <c r="O259" s="1"/>
      <c r="P259" s="2"/>
      <c r="U259" s="16"/>
      <c r="W259"/>
      <c r="Z259" s="16"/>
      <c r="AA259" s="16"/>
      <c r="AB259" s="8"/>
    </row>
    <row r="260" spans="1:28" ht="14.25" customHeight="1">
      <c r="A260" s="13"/>
      <c r="B260" s="72" t="str">
        <f t="shared" si="32"/>
        <v/>
      </c>
      <c r="C260" s="69" t="str">
        <f t="shared" si="38"/>
        <v/>
      </c>
      <c r="D260" s="73" t="str">
        <f t="shared" si="33"/>
        <v/>
      </c>
      <c r="E260" s="73" t="str">
        <f t="shared" si="39"/>
        <v/>
      </c>
      <c r="F260" s="73" t="str">
        <f t="shared" si="39"/>
        <v/>
      </c>
      <c r="G260" s="73" t="str">
        <f t="shared" si="35"/>
        <v/>
      </c>
      <c r="H260" s="73" t="str">
        <f>IF(M260=0,"",1+COUNTIF(会員コール!$A$1:$A$198,M260))</f>
        <v/>
      </c>
      <c r="I260" s="74"/>
      <c r="J260" s="74" t="str">
        <f t="shared" si="36"/>
        <v/>
      </c>
      <c r="K260" s="14"/>
      <c r="L260" s="15"/>
      <c r="M260">
        <f t="shared" si="37"/>
        <v>0</v>
      </c>
      <c r="N260"/>
      <c r="O260" s="1"/>
      <c r="P260" s="2"/>
      <c r="U260" s="16"/>
      <c r="W260"/>
      <c r="Z260" s="16"/>
      <c r="AA260" s="16"/>
      <c r="AB260" s="8"/>
    </row>
    <row r="261" spans="1:28" ht="14.25" customHeight="1">
      <c r="A261" s="13"/>
      <c r="B261" s="68" t="str">
        <f t="shared" si="32"/>
        <v/>
      </c>
      <c r="C261" s="69" t="str">
        <f t="shared" si="38"/>
        <v/>
      </c>
      <c r="D261" s="70" t="str">
        <f t="shared" si="33"/>
        <v/>
      </c>
      <c r="E261" s="70" t="str">
        <f t="shared" si="39"/>
        <v/>
      </c>
      <c r="F261" s="70" t="str">
        <f t="shared" si="39"/>
        <v/>
      </c>
      <c r="G261" s="70" t="str">
        <f t="shared" si="35"/>
        <v/>
      </c>
      <c r="H261" s="70" t="str">
        <f>IF(M261=0,"",1+COUNTIF(会員コール!$A$1:$A$198,M261))</f>
        <v/>
      </c>
      <c r="I261" s="71"/>
      <c r="J261" s="71" t="str">
        <f t="shared" si="36"/>
        <v/>
      </c>
      <c r="K261" s="14"/>
      <c r="L261" s="15"/>
      <c r="M261">
        <f t="shared" si="37"/>
        <v>0</v>
      </c>
      <c r="N261"/>
      <c r="O261" s="1"/>
      <c r="P261" s="2"/>
      <c r="U261" s="16"/>
      <c r="W261"/>
      <c r="Z261" s="16"/>
      <c r="AA261" s="16"/>
      <c r="AB261" s="8"/>
    </row>
    <row r="262" spans="1:28" ht="14.25" customHeight="1">
      <c r="A262" s="13"/>
      <c r="B262" s="72" t="str">
        <f t="shared" si="32"/>
        <v/>
      </c>
      <c r="C262" s="69" t="str">
        <f t="shared" si="38"/>
        <v/>
      </c>
      <c r="D262" s="73" t="str">
        <f t="shared" si="33"/>
        <v/>
      </c>
      <c r="E262" s="73" t="str">
        <f t="shared" si="39"/>
        <v/>
      </c>
      <c r="F262" s="73" t="str">
        <f t="shared" si="39"/>
        <v/>
      </c>
      <c r="G262" s="73" t="str">
        <f t="shared" si="35"/>
        <v/>
      </c>
      <c r="H262" s="73" t="str">
        <f>IF(M262=0,"",1+COUNTIF(会員コール!$A$1:$A$198,M262))</f>
        <v/>
      </c>
      <c r="I262" s="74"/>
      <c r="J262" s="74" t="str">
        <f t="shared" si="36"/>
        <v/>
      </c>
      <c r="K262" s="14"/>
      <c r="L262" s="15"/>
      <c r="M262">
        <f t="shared" si="37"/>
        <v>0</v>
      </c>
      <c r="N262"/>
      <c r="O262" s="1"/>
      <c r="P262" s="2"/>
      <c r="U262" s="16"/>
      <c r="W262"/>
      <c r="Z262" s="16"/>
      <c r="AA262" s="16"/>
      <c r="AB262" s="8"/>
    </row>
    <row r="263" spans="1:28" ht="14.25" customHeight="1">
      <c r="A263" s="13"/>
      <c r="B263" s="68" t="str">
        <f t="shared" si="32"/>
        <v/>
      </c>
      <c r="C263" s="69" t="str">
        <f t="shared" si="38"/>
        <v/>
      </c>
      <c r="D263" s="70" t="str">
        <f t="shared" si="33"/>
        <v/>
      </c>
      <c r="E263" s="70" t="str">
        <f t="shared" si="39"/>
        <v/>
      </c>
      <c r="F263" s="70" t="str">
        <f t="shared" si="39"/>
        <v/>
      </c>
      <c r="G263" s="70" t="str">
        <f t="shared" si="35"/>
        <v/>
      </c>
      <c r="H263" s="70" t="str">
        <f>IF(M263=0,"",1+COUNTIF(会員コール!$A$1:$A$198,M263))</f>
        <v/>
      </c>
      <c r="I263" s="71"/>
      <c r="J263" s="71" t="str">
        <f t="shared" si="36"/>
        <v/>
      </c>
      <c r="K263" s="14"/>
      <c r="L263" s="15"/>
      <c r="M263">
        <f t="shared" si="37"/>
        <v>0</v>
      </c>
      <c r="N263"/>
      <c r="O263" s="1"/>
      <c r="P263" s="2"/>
      <c r="U263" s="16"/>
      <c r="W263"/>
      <c r="Z263" s="16"/>
      <c r="AA263" s="16"/>
      <c r="AB263" s="8"/>
    </row>
    <row r="264" spans="1:28" ht="14.25" customHeight="1">
      <c r="A264" s="13">
        <v>40</v>
      </c>
      <c r="B264" s="72" t="str">
        <f t="shared" si="32"/>
        <v/>
      </c>
      <c r="C264" s="69" t="str">
        <f t="shared" si="38"/>
        <v/>
      </c>
      <c r="D264" s="73" t="str">
        <f t="shared" si="33"/>
        <v/>
      </c>
      <c r="E264" s="73" t="str">
        <f t="shared" si="39"/>
        <v/>
      </c>
      <c r="F264" s="73" t="str">
        <f t="shared" si="39"/>
        <v/>
      </c>
      <c r="G264" s="73" t="str">
        <f t="shared" si="35"/>
        <v/>
      </c>
      <c r="H264" s="73" t="str">
        <f>IF(M264=0,"",1+COUNTIF(会員コール!$A$1:$A$198,M264))</f>
        <v/>
      </c>
      <c r="I264" s="74"/>
      <c r="J264" s="74" t="str">
        <f t="shared" si="36"/>
        <v/>
      </c>
      <c r="K264" s="14"/>
      <c r="L264" s="15"/>
      <c r="M264">
        <f t="shared" si="37"/>
        <v>0</v>
      </c>
      <c r="N264"/>
      <c r="O264" s="1"/>
      <c r="P264" s="2"/>
      <c r="U264" s="16"/>
      <c r="W264"/>
      <c r="Z264" s="16"/>
      <c r="AA264" s="16"/>
      <c r="AB264" s="8"/>
    </row>
    <row r="265" spans="1:28" ht="14.25" customHeight="1">
      <c r="A265" s="13"/>
      <c r="B265" s="68" t="str">
        <f t="shared" si="32"/>
        <v/>
      </c>
      <c r="C265" s="69" t="str">
        <f t="shared" si="38"/>
        <v/>
      </c>
      <c r="D265" s="70" t="str">
        <f t="shared" si="33"/>
        <v/>
      </c>
      <c r="E265" s="70" t="str">
        <f t="shared" si="39"/>
        <v/>
      </c>
      <c r="F265" s="70" t="str">
        <f t="shared" si="39"/>
        <v/>
      </c>
      <c r="G265" s="70" t="str">
        <f t="shared" si="35"/>
        <v/>
      </c>
      <c r="H265" s="70" t="str">
        <f>IF(M265=0,"",1+COUNTIF(会員コール!$A$1:$A$198,M265))</f>
        <v/>
      </c>
      <c r="I265" s="71"/>
      <c r="J265" s="71" t="str">
        <f t="shared" si="36"/>
        <v/>
      </c>
      <c r="K265" s="14"/>
      <c r="L265" s="15"/>
      <c r="M265">
        <f t="shared" si="37"/>
        <v>0</v>
      </c>
      <c r="N265"/>
      <c r="O265" s="1"/>
      <c r="P265" s="2"/>
      <c r="U265" s="16"/>
      <c r="W265"/>
      <c r="Z265" s="16"/>
      <c r="AA265" s="16"/>
      <c r="AB265" s="8"/>
    </row>
    <row r="266" spans="1:28" ht="14.25" customHeight="1">
      <c r="A266" s="13"/>
      <c r="B266" s="68" t="str">
        <f t="shared" si="32"/>
        <v/>
      </c>
      <c r="C266" s="69" t="str">
        <f t="shared" si="38"/>
        <v/>
      </c>
      <c r="D266" s="70" t="str">
        <f t="shared" si="33"/>
        <v/>
      </c>
      <c r="E266" s="70" t="str">
        <f t="shared" si="39"/>
        <v/>
      </c>
      <c r="F266" s="70" t="str">
        <f t="shared" si="39"/>
        <v/>
      </c>
      <c r="G266" s="70" t="str">
        <f t="shared" si="35"/>
        <v/>
      </c>
      <c r="H266" s="70" t="str">
        <f>IF(M266=0,"",1+COUNTIF(会員コール!$A$1:$A$198,M266))</f>
        <v/>
      </c>
      <c r="I266" s="71"/>
      <c r="J266" s="71" t="str">
        <f t="shared" si="36"/>
        <v/>
      </c>
      <c r="K266" s="14"/>
      <c r="L266" s="15"/>
      <c r="M266">
        <f t="shared" si="37"/>
        <v>0</v>
      </c>
      <c r="N266"/>
      <c r="O266" s="1"/>
      <c r="P266" s="2"/>
      <c r="U266" s="16"/>
      <c r="W266"/>
      <c r="Z266" s="16"/>
      <c r="AA266" s="16"/>
      <c r="AB266" s="8"/>
    </row>
    <row r="267" spans="1:28" ht="14.25" customHeight="1">
      <c r="A267" s="13"/>
      <c r="B267" s="72" t="str">
        <f t="shared" si="32"/>
        <v/>
      </c>
      <c r="C267" s="69" t="str">
        <f t="shared" si="38"/>
        <v/>
      </c>
      <c r="D267" s="73" t="str">
        <f t="shared" si="33"/>
        <v/>
      </c>
      <c r="E267" s="73" t="str">
        <f t="shared" si="39"/>
        <v/>
      </c>
      <c r="F267" s="73" t="str">
        <f t="shared" si="39"/>
        <v/>
      </c>
      <c r="G267" s="73" t="str">
        <f t="shared" si="35"/>
        <v/>
      </c>
      <c r="H267" s="73" t="str">
        <f>IF(M267=0,"",1+COUNTIF(会員コール!$A$1:$A$198,M267))</f>
        <v/>
      </c>
      <c r="I267" s="74"/>
      <c r="J267" s="74" t="str">
        <f t="shared" si="36"/>
        <v/>
      </c>
      <c r="K267" s="14"/>
      <c r="L267" s="15"/>
      <c r="M267">
        <f t="shared" si="37"/>
        <v>0</v>
      </c>
      <c r="N267"/>
      <c r="O267" s="1"/>
      <c r="P267" s="2"/>
      <c r="U267" s="16"/>
      <c r="W267"/>
      <c r="Z267" s="16"/>
      <c r="AA267" s="16"/>
      <c r="AB267" s="8"/>
    </row>
    <row r="268" spans="1:28" ht="14.25" customHeight="1">
      <c r="A268" s="13"/>
      <c r="B268" s="68" t="str">
        <f t="shared" si="32"/>
        <v/>
      </c>
      <c r="C268" s="69" t="str">
        <f t="shared" si="38"/>
        <v/>
      </c>
      <c r="D268" s="70" t="str">
        <f t="shared" si="33"/>
        <v/>
      </c>
      <c r="E268" s="70" t="str">
        <f t="shared" si="39"/>
        <v/>
      </c>
      <c r="F268" s="70" t="str">
        <f t="shared" si="39"/>
        <v/>
      </c>
      <c r="G268" s="70" t="str">
        <f t="shared" si="35"/>
        <v/>
      </c>
      <c r="H268" s="70" t="str">
        <f>IF(M268=0,"",1+COUNTIF(会員コール!$A$1:$A$198,M268))</f>
        <v/>
      </c>
      <c r="I268" s="71"/>
      <c r="J268" s="71" t="str">
        <f t="shared" si="36"/>
        <v/>
      </c>
      <c r="K268" s="14"/>
      <c r="L268" s="15"/>
      <c r="M268">
        <f t="shared" si="37"/>
        <v>0</v>
      </c>
      <c r="N268"/>
      <c r="O268" s="1"/>
      <c r="P268" s="2"/>
      <c r="U268" s="16"/>
      <c r="W268"/>
      <c r="Z268" s="16"/>
      <c r="AA268" s="16"/>
      <c r="AB268" s="8"/>
    </row>
    <row r="269" spans="1:28" ht="14.25" customHeight="1">
      <c r="A269" s="13">
        <v>45</v>
      </c>
      <c r="B269" s="72" t="str">
        <f t="shared" si="32"/>
        <v/>
      </c>
      <c r="C269" s="69" t="str">
        <f t="shared" si="38"/>
        <v/>
      </c>
      <c r="D269" s="73" t="str">
        <f t="shared" si="33"/>
        <v/>
      </c>
      <c r="E269" s="73" t="str">
        <f t="shared" si="39"/>
        <v/>
      </c>
      <c r="F269" s="73" t="str">
        <f t="shared" si="39"/>
        <v/>
      </c>
      <c r="G269" s="73" t="str">
        <f t="shared" si="35"/>
        <v/>
      </c>
      <c r="H269" s="73" t="str">
        <f>IF(M269=0,"",1+COUNTIF(会員コール!$A$1:$A$198,M269))</f>
        <v/>
      </c>
      <c r="I269" s="74"/>
      <c r="J269" s="74" t="str">
        <f t="shared" si="36"/>
        <v/>
      </c>
      <c r="K269" s="14"/>
      <c r="L269" s="15"/>
      <c r="M269">
        <f t="shared" si="37"/>
        <v>0</v>
      </c>
      <c r="N269"/>
      <c r="O269" s="1"/>
      <c r="P269" s="2"/>
      <c r="U269" s="16"/>
      <c r="W269"/>
      <c r="Z269" s="16"/>
      <c r="AA269" s="16"/>
      <c r="AB269" s="8"/>
    </row>
    <row r="270" spans="1:28" ht="14.25" customHeight="1">
      <c r="A270" s="13"/>
      <c r="B270" s="68" t="str">
        <f t="shared" si="32"/>
        <v/>
      </c>
      <c r="C270" s="69" t="str">
        <f t="shared" si="38"/>
        <v/>
      </c>
      <c r="D270" s="70" t="str">
        <f t="shared" si="33"/>
        <v/>
      </c>
      <c r="E270" s="70" t="str">
        <f t="shared" si="39"/>
        <v/>
      </c>
      <c r="F270" s="70" t="str">
        <f t="shared" si="39"/>
        <v/>
      </c>
      <c r="G270" s="70" t="str">
        <f t="shared" si="35"/>
        <v/>
      </c>
      <c r="H270" s="70" t="str">
        <f>IF(M270=0,"",1+COUNTIF(会員コール!$A$1:$A$198,M270))</f>
        <v/>
      </c>
      <c r="I270" s="71"/>
      <c r="J270" s="71" t="str">
        <f t="shared" si="36"/>
        <v/>
      </c>
      <c r="K270" s="14"/>
      <c r="L270" s="15"/>
      <c r="M270">
        <f t="shared" si="37"/>
        <v>0</v>
      </c>
      <c r="N270"/>
      <c r="O270" s="1"/>
      <c r="P270" s="2"/>
      <c r="U270" s="16"/>
      <c r="W270"/>
      <c r="Z270" s="16"/>
      <c r="AA270" s="16"/>
      <c r="AB270" s="8"/>
    </row>
    <row r="271" spans="1:28" ht="14.25" customHeight="1">
      <c r="A271" s="13"/>
      <c r="B271" s="72" t="str">
        <f t="shared" si="32"/>
        <v/>
      </c>
      <c r="C271" s="69" t="str">
        <f t="shared" si="38"/>
        <v/>
      </c>
      <c r="D271" s="73" t="str">
        <f t="shared" si="33"/>
        <v/>
      </c>
      <c r="E271" s="73" t="str">
        <f t="shared" si="39"/>
        <v/>
      </c>
      <c r="F271" s="73" t="str">
        <f t="shared" si="39"/>
        <v/>
      </c>
      <c r="G271" s="73" t="str">
        <f t="shared" si="35"/>
        <v/>
      </c>
      <c r="H271" s="73" t="str">
        <f>IF(M271=0,"",1+COUNTIF(会員コール!$A$1:$A$198,M271))</f>
        <v/>
      </c>
      <c r="I271" s="74"/>
      <c r="J271" s="74" t="str">
        <f t="shared" si="36"/>
        <v/>
      </c>
      <c r="K271" s="14"/>
      <c r="L271" s="15"/>
      <c r="M271">
        <f t="shared" si="37"/>
        <v>0</v>
      </c>
      <c r="N271"/>
      <c r="O271" s="1"/>
      <c r="P271" s="2"/>
      <c r="U271" s="16"/>
      <c r="W271"/>
      <c r="Z271" s="16"/>
      <c r="AA271" s="16"/>
      <c r="AB271" s="8"/>
    </row>
    <row r="272" spans="1:28" ht="14.25" customHeight="1">
      <c r="A272" s="13"/>
      <c r="B272" s="68" t="str">
        <f t="shared" si="32"/>
        <v/>
      </c>
      <c r="C272" s="69" t="str">
        <f t="shared" si="38"/>
        <v/>
      </c>
      <c r="D272" s="70" t="str">
        <f t="shared" si="33"/>
        <v/>
      </c>
      <c r="E272" s="70" t="str">
        <f t="shared" si="39"/>
        <v/>
      </c>
      <c r="F272" s="70" t="str">
        <f t="shared" si="39"/>
        <v/>
      </c>
      <c r="G272" s="70" t="str">
        <f t="shared" si="35"/>
        <v/>
      </c>
      <c r="H272" s="70" t="str">
        <f>IF(M272=0,"",1+COUNTIF(会員コール!$A$1:$A$198,M272))</f>
        <v/>
      </c>
      <c r="I272" s="71"/>
      <c r="J272" s="71" t="str">
        <f t="shared" si="36"/>
        <v/>
      </c>
      <c r="K272" s="14"/>
      <c r="L272" s="15"/>
      <c r="M272">
        <f t="shared" si="37"/>
        <v>0</v>
      </c>
      <c r="N272"/>
      <c r="O272" s="1"/>
      <c r="P272" s="2"/>
      <c r="U272" s="16"/>
      <c r="W272"/>
      <c r="Z272" s="16"/>
      <c r="AA272" s="16"/>
      <c r="AB272" s="8"/>
    </row>
    <row r="273" spans="1:28" ht="14.25" customHeight="1">
      <c r="A273" s="13"/>
      <c r="B273" s="68" t="str">
        <f t="shared" si="32"/>
        <v/>
      </c>
      <c r="C273" s="69" t="str">
        <f t="shared" si="38"/>
        <v/>
      </c>
      <c r="D273" s="70" t="str">
        <f t="shared" si="33"/>
        <v/>
      </c>
      <c r="E273" s="70" t="str">
        <f t="shared" si="39"/>
        <v/>
      </c>
      <c r="F273" s="70" t="str">
        <f t="shared" si="39"/>
        <v/>
      </c>
      <c r="G273" s="70" t="str">
        <f t="shared" si="35"/>
        <v/>
      </c>
      <c r="H273" s="70" t="str">
        <f>IF(M273=0,"",1+COUNTIF(会員コール!$A$1:$A$198,M273))</f>
        <v/>
      </c>
      <c r="I273" s="71"/>
      <c r="J273" s="71" t="str">
        <f t="shared" si="36"/>
        <v/>
      </c>
      <c r="K273" s="14"/>
      <c r="L273" s="15"/>
      <c r="M273">
        <f t="shared" si="37"/>
        <v>0</v>
      </c>
      <c r="N273"/>
      <c r="O273" s="1"/>
      <c r="P273" s="2"/>
      <c r="U273" s="16"/>
      <c r="W273"/>
      <c r="Z273" s="16"/>
      <c r="AA273" s="16"/>
      <c r="AB273" s="8"/>
    </row>
    <row r="274" spans="1:28" ht="14.25" customHeight="1">
      <c r="A274" s="13">
        <v>50</v>
      </c>
      <c r="B274" s="75" t="str">
        <f t="shared" si="32"/>
        <v/>
      </c>
      <c r="C274" s="76" t="str">
        <f>IF(P274="","",LEFT(P274,6))</f>
        <v/>
      </c>
      <c r="D274" s="77" t="str">
        <f t="shared" si="33"/>
        <v/>
      </c>
      <c r="E274" s="77" t="str">
        <f t="shared" si="39"/>
        <v/>
      </c>
      <c r="F274" s="77" t="str">
        <f t="shared" si="39"/>
        <v/>
      </c>
      <c r="G274" s="77" t="str">
        <f t="shared" si="35"/>
        <v/>
      </c>
      <c r="H274" s="77" t="str">
        <f>IF(M274=0,"",1+COUNTIF(会員コール!$A$1:$A$198,M274))</f>
        <v/>
      </c>
      <c r="I274" s="78"/>
      <c r="J274" s="78" t="str">
        <f t="shared" si="36"/>
        <v/>
      </c>
      <c r="K274" s="14"/>
      <c r="L274" s="15"/>
      <c r="M274">
        <f t="shared" si="37"/>
        <v>0</v>
      </c>
      <c r="N274"/>
      <c r="O274" s="1"/>
      <c r="P274" s="2"/>
      <c r="U274" s="16"/>
      <c r="W274"/>
      <c r="Z274" s="16"/>
      <c r="AA274" s="16"/>
      <c r="AB274" s="8"/>
    </row>
    <row r="275" spans="1:28" ht="14.25" customHeight="1">
      <c r="A275" s="13"/>
      <c r="B275" s="166" t="s">
        <v>7</v>
      </c>
      <c r="C275" s="167"/>
      <c r="D275" s="24">
        <f>50-COUNTBLANK(D225:D274)</f>
        <v>0</v>
      </c>
      <c r="E275" s="20"/>
      <c r="F275" s="21" t="s">
        <v>7</v>
      </c>
      <c r="G275" s="19"/>
      <c r="H275" s="25">
        <f>SUM(H225:H274)</f>
        <v>0</v>
      </c>
      <c r="I275" s="22"/>
      <c r="J275" s="22"/>
      <c r="K275" s="14"/>
      <c r="L275" s="15"/>
      <c r="N275"/>
      <c r="O275" s="1"/>
      <c r="P275" s="2"/>
    </row>
    <row r="276" spans="1:28" s="8" customFormat="1" ht="14.25">
      <c r="B276" s="168" t="s">
        <v>9</v>
      </c>
      <c r="C276" s="168"/>
      <c r="D276" s="168"/>
      <c r="E276" s="62" t="s">
        <v>135</v>
      </c>
      <c r="F276" s="50">
        <f>基本データ入力!$B$6</f>
        <v>2016</v>
      </c>
      <c r="G276" s="169" t="str">
        <f>基本データ入力!$B$4</f>
        <v>第13回　JARL横須賀ｸﾗﾌﾞﾏﾗｿﾝｺﾝﾃｽﾄ</v>
      </c>
      <c r="H276" s="169"/>
      <c r="I276" s="169"/>
      <c r="J276" s="169"/>
      <c r="K276" s="10"/>
      <c r="N276" s="9"/>
      <c r="V276" s="11"/>
      <c r="W276" s="12"/>
    </row>
    <row r="277" spans="1:28" s="8" customFormat="1" ht="15" customHeight="1">
      <c r="B277" s="170" t="s">
        <v>10</v>
      </c>
      <c r="C277" s="170"/>
      <c r="D277" s="47" t="str">
        <f>基本データ入力!$B$8</f>
        <v>JA1QRZ</v>
      </c>
      <c r="E277" s="52" t="s">
        <v>136</v>
      </c>
      <c r="F277" s="47" t="s">
        <v>312</v>
      </c>
      <c r="G277" s="171" t="s">
        <v>137</v>
      </c>
      <c r="H277" s="171"/>
      <c r="I277" s="171"/>
      <c r="J277" s="53" t="s">
        <v>359</v>
      </c>
      <c r="K277" s="10"/>
      <c r="N277" s="9"/>
      <c r="V277" s="11"/>
      <c r="W277" s="12"/>
    </row>
    <row r="278" spans="1:28" ht="15" customHeight="1">
      <c r="B278" s="18" t="s">
        <v>11</v>
      </c>
      <c r="C278" s="91" t="s">
        <v>411</v>
      </c>
      <c r="D278" s="18" t="s">
        <v>12</v>
      </c>
      <c r="E278" s="172" t="s">
        <v>13</v>
      </c>
      <c r="F278" s="172"/>
      <c r="G278" s="18" t="s">
        <v>14</v>
      </c>
      <c r="H278" s="17" t="s">
        <v>15</v>
      </c>
      <c r="I278" s="18" t="s">
        <v>16</v>
      </c>
      <c r="J278" s="18" t="s">
        <v>17</v>
      </c>
      <c r="L278" s="173" t="s">
        <v>134</v>
      </c>
      <c r="M278" s="174"/>
      <c r="N278" s="165" t="s">
        <v>31</v>
      </c>
      <c r="O278" s="165"/>
      <c r="P278" s="165"/>
      <c r="Q278" s="165"/>
      <c r="R278" s="165"/>
      <c r="S278" s="165"/>
      <c r="T278" s="165"/>
    </row>
    <row r="279" spans="1:28" ht="15" customHeight="1">
      <c r="B279" s="18" t="s">
        <v>8</v>
      </c>
      <c r="C279" s="91" t="s">
        <v>412</v>
      </c>
      <c r="D279" s="18" t="s">
        <v>0</v>
      </c>
      <c r="E279" s="18" t="s">
        <v>1</v>
      </c>
      <c r="F279" s="18" t="s">
        <v>2</v>
      </c>
      <c r="G279" s="18" t="s">
        <v>3</v>
      </c>
      <c r="H279" s="17" t="s">
        <v>4</v>
      </c>
      <c r="I279" s="18" t="s">
        <v>5</v>
      </c>
      <c r="J279" s="18" t="s">
        <v>6</v>
      </c>
      <c r="K279" s="4"/>
      <c r="L279" s="175"/>
      <c r="M279" s="176"/>
      <c r="N279" s="23" t="s">
        <v>33</v>
      </c>
      <c r="O279" s="23" t="s">
        <v>34</v>
      </c>
      <c r="P279" s="23" t="s">
        <v>35</v>
      </c>
      <c r="Q279" s="23" t="s">
        <v>36</v>
      </c>
      <c r="R279" s="23" t="s">
        <v>37</v>
      </c>
      <c r="S279" s="23" t="s">
        <v>38</v>
      </c>
      <c r="T279" s="23" t="s">
        <v>39</v>
      </c>
    </row>
    <row r="280" spans="1:28" ht="14.25" customHeight="1">
      <c r="A280" s="13">
        <v>1</v>
      </c>
      <c r="B280" s="64" t="str">
        <f t="shared" ref="B280:B329" si="40">IF(O280="","",O280)</f>
        <v/>
      </c>
      <c r="C280" s="65" t="str">
        <f>IF(P280="","",LEFT(P280,6))</f>
        <v/>
      </c>
      <c r="D280" s="66" t="str">
        <f t="shared" ref="D280:D329" si="41">IF(N280="","",N280)</f>
        <v/>
      </c>
      <c r="E280" s="66" t="str">
        <f t="shared" ref="E280:F311" si="42">IF(Q280="","",Q280)</f>
        <v/>
      </c>
      <c r="F280" s="66" t="str">
        <f t="shared" si="42"/>
        <v/>
      </c>
      <c r="G280" s="66" t="str">
        <f t="shared" ref="G280:G329" si="43">IF(H280="","",IF(H280=1,"","M"))</f>
        <v/>
      </c>
      <c r="H280" s="66" t="str">
        <f>IF(M280=0,"",1+COUNTIF(会員コール!$A$1:$A$198,M280))</f>
        <v/>
      </c>
      <c r="I280" s="67"/>
      <c r="J280" s="67" t="str">
        <f t="shared" ref="J280:J329" si="44">IF(T280="","",T280)</f>
        <v/>
      </c>
      <c r="K280" s="14"/>
      <c r="L280" s="49"/>
      <c r="M280">
        <f t="shared" ref="M280:M329" si="45">IF(MID(N280,6,1)="/",LEFT(N280,5),IF(MID(N280,7,1)="/",LEFT(N280,6),N280))</f>
        <v>0</v>
      </c>
      <c r="N280"/>
      <c r="O280" s="1"/>
      <c r="P280" s="2"/>
      <c r="U280" s="16"/>
      <c r="W280"/>
      <c r="Z280" s="16"/>
      <c r="AA280" s="16"/>
      <c r="AB280" s="8"/>
    </row>
    <row r="281" spans="1:28" ht="14.25" customHeight="1">
      <c r="A281" s="13"/>
      <c r="B281" s="68" t="str">
        <f t="shared" si="40"/>
        <v/>
      </c>
      <c r="C281" s="69" t="str">
        <f>IF(P281="","",LEFT(P281,6))</f>
        <v/>
      </c>
      <c r="D281" s="70" t="str">
        <f t="shared" si="41"/>
        <v/>
      </c>
      <c r="E281" s="70" t="str">
        <f t="shared" si="42"/>
        <v/>
      </c>
      <c r="F281" s="70" t="str">
        <f t="shared" si="42"/>
        <v/>
      </c>
      <c r="G281" s="70" t="str">
        <f t="shared" si="43"/>
        <v/>
      </c>
      <c r="H281" s="70" t="str">
        <f>IF(M281=0,"",1+COUNTIF(会員コール!$A$1:$A$198,M281))</f>
        <v/>
      </c>
      <c r="I281" s="71"/>
      <c r="J281" s="71" t="str">
        <f t="shared" si="44"/>
        <v/>
      </c>
      <c r="K281" s="14"/>
      <c r="L281" s="49"/>
      <c r="M281">
        <f t="shared" si="45"/>
        <v>0</v>
      </c>
      <c r="N281"/>
      <c r="O281" s="1"/>
      <c r="P281" s="2"/>
      <c r="U281" s="16"/>
      <c r="W281"/>
      <c r="Z281" s="16"/>
      <c r="AA281" s="16"/>
      <c r="AB281" s="8"/>
    </row>
    <row r="282" spans="1:28" ht="14.25" customHeight="1">
      <c r="A282" s="13"/>
      <c r="B282" s="68" t="str">
        <f t="shared" si="40"/>
        <v/>
      </c>
      <c r="C282" s="69" t="str">
        <f t="shared" ref="C282:C328" si="46">IF(P282="","",LEFT(P282,6))</f>
        <v/>
      </c>
      <c r="D282" s="70" t="str">
        <f t="shared" si="41"/>
        <v/>
      </c>
      <c r="E282" s="70" t="str">
        <f t="shared" si="42"/>
        <v/>
      </c>
      <c r="F282" s="70" t="str">
        <f t="shared" si="42"/>
        <v/>
      </c>
      <c r="G282" s="70" t="str">
        <f t="shared" si="43"/>
        <v/>
      </c>
      <c r="H282" s="70" t="str">
        <f>IF(M282=0,"",1+COUNTIF(会員コール!$A$1:$A$198,M282))</f>
        <v/>
      </c>
      <c r="I282" s="71"/>
      <c r="J282" s="71" t="str">
        <f t="shared" si="44"/>
        <v/>
      </c>
      <c r="K282" s="14"/>
      <c r="L282" s="49"/>
      <c r="M282">
        <f t="shared" si="45"/>
        <v>0</v>
      </c>
      <c r="N282"/>
      <c r="O282" s="1"/>
      <c r="P282" s="2"/>
      <c r="U282" s="16"/>
      <c r="W282"/>
      <c r="Z282" s="16"/>
      <c r="AA282" s="16"/>
      <c r="AB282" s="8"/>
    </row>
    <row r="283" spans="1:28" ht="14.25" customHeight="1">
      <c r="A283" s="13"/>
      <c r="B283" s="68" t="str">
        <f t="shared" si="40"/>
        <v/>
      </c>
      <c r="C283" s="69" t="str">
        <f t="shared" si="46"/>
        <v/>
      </c>
      <c r="D283" s="70" t="str">
        <f t="shared" si="41"/>
        <v/>
      </c>
      <c r="E283" s="70" t="str">
        <f t="shared" si="42"/>
        <v/>
      </c>
      <c r="F283" s="70" t="str">
        <f t="shared" si="42"/>
        <v/>
      </c>
      <c r="G283" s="70" t="str">
        <f t="shared" si="43"/>
        <v/>
      </c>
      <c r="H283" s="70" t="str">
        <f>IF(M283=0,"",1+COUNTIF(会員コール!$A$1:$A$198,M283))</f>
        <v/>
      </c>
      <c r="I283" s="71"/>
      <c r="J283" s="71" t="str">
        <f t="shared" si="44"/>
        <v/>
      </c>
      <c r="K283" s="14"/>
      <c r="L283" s="49"/>
      <c r="M283">
        <f t="shared" si="45"/>
        <v>0</v>
      </c>
      <c r="N283"/>
      <c r="O283" s="1"/>
      <c r="P283" s="2"/>
      <c r="U283" s="16"/>
      <c r="W283"/>
      <c r="Z283" s="16"/>
      <c r="AA283" s="16"/>
      <c r="AB283" s="8"/>
    </row>
    <row r="284" spans="1:28" ht="14.25" customHeight="1">
      <c r="A284" s="13">
        <v>5</v>
      </c>
      <c r="B284" s="68" t="str">
        <f t="shared" si="40"/>
        <v/>
      </c>
      <c r="C284" s="69" t="str">
        <f t="shared" si="46"/>
        <v/>
      </c>
      <c r="D284" s="70" t="str">
        <f t="shared" si="41"/>
        <v/>
      </c>
      <c r="E284" s="70" t="str">
        <f t="shared" si="42"/>
        <v/>
      </c>
      <c r="F284" s="70" t="str">
        <f t="shared" si="42"/>
        <v/>
      </c>
      <c r="G284" s="70" t="str">
        <f t="shared" si="43"/>
        <v/>
      </c>
      <c r="H284" s="70" t="str">
        <f>IF(M284=0,"",1+COUNTIF(会員コール!$A$1:$A$198,M284))</f>
        <v/>
      </c>
      <c r="I284" s="71"/>
      <c r="J284" s="71" t="str">
        <f t="shared" si="44"/>
        <v/>
      </c>
      <c r="K284" s="14"/>
      <c r="L284" s="49"/>
      <c r="M284">
        <f t="shared" si="45"/>
        <v>0</v>
      </c>
      <c r="N284"/>
      <c r="O284" s="1"/>
      <c r="P284" s="2"/>
      <c r="U284" s="16"/>
      <c r="W284"/>
      <c r="Z284" s="16"/>
      <c r="AA284" s="16"/>
      <c r="AB284" s="8"/>
    </row>
    <row r="285" spans="1:28" ht="14.25" customHeight="1">
      <c r="A285" s="13"/>
      <c r="B285" s="68" t="str">
        <f t="shared" si="40"/>
        <v/>
      </c>
      <c r="C285" s="69" t="str">
        <f t="shared" si="46"/>
        <v/>
      </c>
      <c r="D285" s="70" t="str">
        <f t="shared" si="41"/>
        <v/>
      </c>
      <c r="E285" s="70" t="str">
        <f t="shared" si="42"/>
        <v/>
      </c>
      <c r="F285" s="70" t="str">
        <f t="shared" si="42"/>
        <v/>
      </c>
      <c r="G285" s="70" t="str">
        <f t="shared" si="43"/>
        <v/>
      </c>
      <c r="H285" s="70" t="str">
        <f>IF(M285=0,"",1+COUNTIF(会員コール!$A$1:$A$198,M285))</f>
        <v/>
      </c>
      <c r="I285" s="71"/>
      <c r="J285" s="71" t="str">
        <f t="shared" si="44"/>
        <v/>
      </c>
      <c r="K285" s="14"/>
      <c r="L285" s="49"/>
      <c r="M285">
        <f t="shared" si="45"/>
        <v>0</v>
      </c>
      <c r="N285"/>
      <c r="O285" s="1"/>
      <c r="P285" s="2"/>
      <c r="U285" s="16"/>
      <c r="W285"/>
      <c r="Z285" s="16"/>
      <c r="AA285" s="16"/>
      <c r="AB285" s="8"/>
    </row>
    <row r="286" spans="1:28" ht="14.25" customHeight="1">
      <c r="A286" s="13"/>
      <c r="B286" s="68" t="str">
        <f t="shared" si="40"/>
        <v/>
      </c>
      <c r="C286" s="69" t="str">
        <f t="shared" si="46"/>
        <v/>
      </c>
      <c r="D286" s="70" t="str">
        <f t="shared" si="41"/>
        <v/>
      </c>
      <c r="E286" s="70" t="str">
        <f t="shared" si="42"/>
        <v/>
      </c>
      <c r="F286" s="70" t="str">
        <f t="shared" si="42"/>
        <v/>
      </c>
      <c r="G286" s="70" t="str">
        <f t="shared" si="43"/>
        <v/>
      </c>
      <c r="H286" s="70" t="str">
        <f>IF(M286=0,"",1+COUNTIF(会員コール!$A$1:$A$198,M286))</f>
        <v/>
      </c>
      <c r="I286" s="71"/>
      <c r="J286" s="71" t="str">
        <f t="shared" si="44"/>
        <v/>
      </c>
      <c r="K286" s="14"/>
      <c r="L286" s="49"/>
      <c r="M286">
        <f t="shared" si="45"/>
        <v>0</v>
      </c>
      <c r="N286"/>
      <c r="O286" s="1"/>
      <c r="P286" s="2"/>
      <c r="U286" s="16"/>
      <c r="W286"/>
      <c r="Z286" s="16"/>
      <c r="AA286" s="16"/>
      <c r="AB286" s="8"/>
    </row>
    <row r="287" spans="1:28" ht="14.25" customHeight="1">
      <c r="A287" s="13"/>
      <c r="B287" s="68" t="str">
        <f t="shared" si="40"/>
        <v/>
      </c>
      <c r="C287" s="69" t="str">
        <f t="shared" si="46"/>
        <v/>
      </c>
      <c r="D287" s="70" t="str">
        <f t="shared" si="41"/>
        <v/>
      </c>
      <c r="E287" s="70" t="str">
        <f t="shared" si="42"/>
        <v/>
      </c>
      <c r="F287" s="70" t="str">
        <f t="shared" si="42"/>
        <v/>
      </c>
      <c r="G287" s="70" t="str">
        <f t="shared" si="43"/>
        <v/>
      </c>
      <c r="H287" s="70" t="str">
        <f>IF(M287=0,"",1+COUNTIF(会員コール!$A$1:$A$198,M287))</f>
        <v/>
      </c>
      <c r="I287" s="71"/>
      <c r="J287" s="71" t="str">
        <f t="shared" si="44"/>
        <v/>
      </c>
      <c r="K287" s="14"/>
      <c r="L287" s="49"/>
      <c r="M287">
        <f t="shared" si="45"/>
        <v>0</v>
      </c>
      <c r="N287"/>
      <c r="O287" s="1"/>
      <c r="P287" s="2"/>
      <c r="U287" s="16"/>
      <c r="W287"/>
      <c r="Z287" s="16"/>
      <c r="AA287" s="16"/>
      <c r="AB287" s="8"/>
    </row>
    <row r="288" spans="1:28" ht="14.25" customHeight="1">
      <c r="A288" s="13"/>
      <c r="B288" s="68" t="str">
        <f t="shared" si="40"/>
        <v/>
      </c>
      <c r="C288" s="69" t="str">
        <f t="shared" si="46"/>
        <v/>
      </c>
      <c r="D288" s="70" t="str">
        <f t="shared" si="41"/>
        <v/>
      </c>
      <c r="E288" s="70" t="str">
        <f t="shared" si="42"/>
        <v/>
      </c>
      <c r="F288" s="70" t="str">
        <f t="shared" si="42"/>
        <v/>
      </c>
      <c r="G288" s="70" t="str">
        <f t="shared" si="43"/>
        <v/>
      </c>
      <c r="H288" s="70" t="str">
        <f>IF(M288=0,"",1+COUNTIF(会員コール!$A$1:$A$198,M288))</f>
        <v/>
      </c>
      <c r="I288" s="71"/>
      <c r="J288" s="71" t="str">
        <f t="shared" si="44"/>
        <v/>
      </c>
      <c r="K288" s="14"/>
      <c r="L288" s="49"/>
      <c r="M288">
        <f t="shared" si="45"/>
        <v>0</v>
      </c>
      <c r="N288"/>
      <c r="O288" s="1"/>
      <c r="P288" s="2"/>
      <c r="U288" s="16"/>
      <c r="W288"/>
      <c r="Z288" s="16"/>
      <c r="AA288" s="16"/>
      <c r="AB288" s="8"/>
    </row>
    <row r="289" spans="1:28" ht="14.25" customHeight="1">
      <c r="A289" s="13">
        <v>10</v>
      </c>
      <c r="B289" s="68" t="str">
        <f t="shared" si="40"/>
        <v/>
      </c>
      <c r="C289" s="69" t="str">
        <f t="shared" si="46"/>
        <v/>
      </c>
      <c r="D289" s="70" t="str">
        <f t="shared" si="41"/>
        <v/>
      </c>
      <c r="E289" s="70" t="str">
        <f t="shared" si="42"/>
        <v/>
      </c>
      <c r="F289" s="70" t="str">
        <f t="shared" si="42"/>
        <v/>
      </c>
      <c r="G289" s="70" t="str">
        <f t="shared" si="43"/>
        <v/>
      </c>
      <c r="H289" s="70" t="str">
        <f>IF(M289=0,"",1+COUNTIF(会員コール!$A$1:$A$198,M289))</f>
        <v/>
      </c>
      <c r="I289" s="71"/>
      <c r="J289" s="71" t="str">
        <f t="shared" si="44"/>
        <v/>
      </c>
      <c r="K289" s="14"/>
      <c r="L289" s="49"/>
      <c r="M289">
        <f t="shared" si="45"/>
        <v>0</v>
      </c>
      <c r="N289"/>
      <c r="O289" s="1"/>
      <c r="P289" s="2"/>
      <c r="U289" s="16"/>
      <c r="W289"/>
      <c r="Z289" s="16"/>
      <c r="AA289" s="16"/>
      <c r="AB289" s="8"/>
    </row>
    <row r="290" spans="1:28" ht="14.25" customHeight="1">
      <c r="A290" s="13"/>
      <c r="B290" s="68" t="str">
        <f t="shared" si="40"/>
        <v/>
      </c>
      <c r="C290" s="69" t="str">
        <f t="shared" si="46"/>
        <v/>
      </c>
      <c r="D290" s="70" t="str">
        <f t="shared" si="41"/>
        <v/>
      </c>
      <c r="E290" s="70" t="str">
        <f t="shared" si="42"/>
        <v/>
      </c>
      <c r="F290" s="70" t="str">
        <f t="shared" si="42"/>
        <v/>
      </c>
      <c r="G290" s="70" t="str">
        <f t="shared" si="43"/>
        <v/>
      </c>
      <c r="H290" s="70" t="str">
        <f>IF(M290=0,"",1+COUNTIF(会員コール!$A$1:$A$198,M290))</f>
        <v/>
      </c>
      <c r="I290" s="71"/>
      <c r="J290" s="71" t="str">
        <f t="shared" si="44"/>
        <v/>
      </c>
      <c r="K290" s="14"/>
      <c r="L290" s="49"/>
      <c r="M290">
        <f t="shared" si="45"/>
        <v>0</v>
      </c>
      <c r="N290"/>
      <c r="O290" s="1"/>
      <c r="P290" s="2"/>
      <c r="U290" s="16"/>
      <c r="W290"/>
      <c r="Z290" s="16"/>
      <c r="AA290" s="16"/>
      <c r="AB290" s="8"/>
    </row>
    <row r="291" spans="1:28" ht="14.25" customHeight="1">
      <c r="A291" s="13"/>
      <c r="B291" s="68" t="str">
        <f t="shared" si="40"/>
        <v/>
      </c>
      <c r="C291" s="69" t="str">
        <f t="shared" si="46"/>
        <v/>
      </c>
      <c r="D291" s="70" t="str">
        <f t="shared" si="41"/>
        <v/>
      </c>
      <c r="E291" s="70" t="str">
        <f t="shared" si="42"/>
        <v/>
      </c>
      <c r="F291" s="70" t="str">
        <f t="shared" si="42"/>
        <v/>
      </c>
      <c r="G291" s="70" t="str">
        <f t="shared" si="43"/>
        <v/>
      </c>
      <c r="H291" s="70" t="str">
        <f>IF(M291=0,"",1+COUNTIF(会員コール!$A$1:$A$198,M291))</f>
        <v/>
      </c>
      <c r="I291" s="71"/>
      <c r="J291" s="71" t="str">
        <f t="shared" si="44"/>
        <v/>
      </c>
      <c r="K291" s="14"/>
      <c r="L291" s="49"/>
      <c r="M291">
        <f t="shared" si="45"/>
        <v>0</v>
      </c>
      <c r="N291"/>
      <c r="O291" s="1"/>
      <c r="P291" s="2"/>
      <c r="U291" s="16"/>
      <c r="W291"/>
      <c r="Z291" s="16"/>
      <c r="AA291" s="16"/>
      <c r="AB291" s="8"/>
    </row>
    <row r="292" spans="1:28" ht="14.25" customHeight="1">
      <c r="A292" s="13"/>
      <c r="B292" s="68" t="str">
        <f t="shared" si="40"/>
        <v/>
      </c>
      <c r="C292" s="69" t="str">
        <f t="shared" si="46"/>
        <v/>
      </c>
      <c r="D292" s="70" t="str">
        <f t="shared" si="41"/>
        <v/>
      </c>
      <c r="E292" s="70" t="str">
        <f t="shared" si="42"/>
        <v/>
      </c>
      <c r="F292" s="70" t="str">
        <f t="shared" si="42"/>
        <v/>
      </c>
      <c r="G292" s="70" t="str">
        <f t="shared" si="43"/>
        <v/>
      </c>
      <c r="H292" s="70" t="str">
        <f>IF(M292=0,"",1+COUNTIF(会員コール!$A$1:$A$198,M292))</f>
        <v/>
      </c>
      <c r="I292" s="71"/>
      <c r="J292" s="71" t="str">
        <f t="shared" si="44"/>
        <v/>
      </c>
      <c r="K292" s="14"/>
      <c r="L292" s="49"/>
      <c r="M292">
        <f t="shared" si="45"/>
        <v>0</v>
      </c>
      <c r="N292"/>
      <c r="O292" s="1"/>
      <c r="P292" s="2"/>
      <c r="U292" s="16"/>
      <c r="W292"/>
      <c r="Z292" s="16"/>
      <c r="AA292" s="16"/>
      <c r="AB292" s="8"/>
    </row>
    <row r="293" spans="1:28" ht="14.25" customHeight="1">
      <c r="A293" s="13"/>
      <c r="B293" s="68" t="str">
        <f t="shared" si="40"/>
        <v/>
      </c>
      <c r="C293" s="69" t="str">
        <f t="shared" si="46"/>
        <v/>
      </c>
      <c r="D293" s="70" t="str">
        <f t="shared" si="41"/>
        <v/>
      </c>
      <c r="E293" s="70" t="str">
        <f t="shared" si="42"/>
        <v/>
      </c>
      <c r="F293" s="70" t="str">
        <f t="shared" si="42"/>
        <v/>
      </c>
      <c r="G293" s="70" t="str">
        <f t="shared" si="43"/>
        <v/>
      </c>
      <c r="H293" s="70" t="str">
        <f>IF(M293=0,"",1+COUNTIF(会員コール!$A$1:$A$198,M293))</f>
        <v/>
      </c>
      <c r="I293" s="71"/>
      <c r="J293" s="71" t="str">
        <f t="shared" si="44"/>
        <v/>
      </c>
      <c r="K293" s="14"/>
      <c r="L293" s="49"/>
      <c r="M293">
        <f t="shared" si="45"/>
        <v>0</v>
      </c>
      <c r="N293"/>
      <c r="O293" s="1"/>
      <c r="P293" s="2"/>
      <c r="U293" s="16"/>
      <c r="W293"/>
      <c r="Z293" s="16"/>
      <c r="AA293" s="16"/>
      <c r="AB293" s="8"/>
    </row>
    <row r="294" spans="1:28" ht="14.25" customHeight="1">
      <c r="A294" s="13">
        <v>15</v>
      </c>
      <c r="B294" s="68" t="str">
        <f t="shared" si="40"/>
        <v/>
      </c>
      <c r="C294" s="69" t="str">
        <f t="shared" si="46"/>
        <v/>
      </c>
      <c r="D294" s="70" t="str">
        <f t="shared" si="41"/>
        <v/>
      </c>
      <c r="E294" s="70" t="str">
        <f t="shared" si="42"/>
        <v/>
      </c>
      <c r="F294" s="70" t="str">
        <f t="shared" si="42"/>
        <v/>
      </c>
      <c r="G294" s="70" t="str">
        <f t="shared" si="43"/>
        <v/>
      </c>
      <c r="H294" s="70" t="str">
        <f>IF(M294=0,"",1+COUNTIF(会員コール!$A$1:$A$198,M294))</f>
        <v/>
      </c>
      <c r="I294" s="71"/>
      <c r="J294" s="71" t="str">
        <f t="shared" si="44"/>
        <v/>
      </c>
      <c r="K294" s="14"/>
      <c r="L294" s="49"/>
      <c r="M294">
        <f t="shared" si="45"/>
        <v>0</v>
      </c>
      <c r="N294"/>
      <c r="O294" s="1"/>
      <c r="P294" s="2"/>
      <c r="U294" s="16"/>
      <c r="W294"/>
      <c r="Z294" s="16"/>
      <c r="AA294" s="16"/>
      <c r="AB294" s="8"/>
    </row>
    <row r="295" spans="1:28" ht="14.25" customHeight="1">
      <c r="A295" s="13"/>
      <c r="B295" s="68" t="str">
        <f t="shared" si="40"/>
        <v/>
      </c>
      <c r="C295" s="69" t="str">
        <f t="shared" si="46"/>
        <v/>
      </c>
      <c r="D295" s="70" t="str">
        <f t="shared" si="41"/>
        <v/>
      </c>
      <c r="E295" s="70" t="str">
        <f t="shared" si="42"/>
        <v/>
      </c>
      <c r="F295" s="70" t="str">
        <f t="shared" si="42"/>
        <v/>
      </c>
      <c r="G295" s="70" t="str">
        <f t="shared" si="43"/>
        <v/>
      </c>
      <c r="H295" s="70" t="str">
        <f>IF(M295=0,"",1+COUNTIF(会員コール!$A$1:$A$198,M295))</f>
        <v/>
      </c>
      <c r="I295" s="71"/>
      <c r="J295" s="71" t="str">
        <f t="shared" si="44"/>
        <v/>
      </c>
      <c r="K295" s="14"/>
      <c r="L295" s="49"/>
      <c r="M295">
        <f t="shared" si="45"/>
        <v>0</v>
      </c>
      <c r="N295"/>
      <c r="O295" s="1"/>
      <c r="P295" s="2"/>
      <c r="U295" s="16"/>
      <c r="W295"/>
      <c r="Z295" s="16"/>
      <c r="AA295" s="16"/>
      <c r="AB295" s="8"/>
    </row>
    <row r="296" spans="1:28" ht="14.25" customHeight="1">
      <c r="A296" s="13"/>
      <c r="B296" s="68" t="str">
        <f t="shared" si="40"/>
        <v/>
      </c>
      <c r="C296" s="69" t="str">
        <f t="shared" si="46"/>
        <v/>
      </c>
      <c r="D296" s="70" t="str">
        <f t="shared" si="41"/>
        <v/>
      </c>
      <c r="E296" s="70" t="str">
        <f t="shared" si="42"/>
        <v/>
      </c>
      <c r="F296" s="70" t="str">
        <f t="shared" si="42"/>
        <v/>
      </c>
      <c r="G296" s="70" t="str">
        <f t="shared" si="43"/>
        <v/>
      </c>
      <c r="H296" s="70" t="str">
        <f>IF(M296=0,"",1+COUNTIF(会員コール!$A$1:$A$198,M296))</f>
        <v/>
      </c>
      <c r="I296" s="71"/>
      <c r="J296" s="71" t="str">
        <f t="shared" si="44"/>
        <v/>
      </c>
      <c r="K296" s="14"/>
      <c r="L296" s="15"/>
      <c r="M296">
        <f t="shared" si="45"/>
        <v>0</v>
      </c>
      <c r="N296"/>
      <c r="O296" s="1"/>
      <c r="P296" s="2"/>
      <c r="U296" s="16"/>
      <c r="W296"/>
      <c r="Z296" s="16"/>
      <c r="AA296" s="16"/>
      <c r="AB296" s="8"/>
    </row>
    <row r="297" spans="1:28" ht="14.25" customHeight="1">
      <c r="A297" s="13"/>
      <c r="B297" s="72" t="str">
        <f t="shared" si="40"/>
        <v/>
      </c>
      <c r="C297" s="69" t="str">
        <f t="shared" si="46"/>
        <v/>
      </c>
      <c r="D297" s="73" t="str">
        <f t="shared" si="41"/>
        <v/>
      </c>
      <c r="E297" s="73" t="str">
        <f t="shared" si="42"/>
        <v/>
      </c>
      <c r="F297" s="73" t="str">
        <f t="shared" si="42"/>
        <v/>
      </c>
      <c r="G297" s="73" t="str">
        <f t="shared" si="43"/>
        <v/>
      </c>
      <c r="H297" s="73" t="str">
        <f>IF(M297=0,"",1+COUNTIF(会員コール!$A$1:$A$198,M297))</f>
        <v/>
      </c>
      <c r="I297" s="74"/>
      <c r="J297" s="74" t="str">
        <f t="shared" si="44"/>
        <v/>
      </c>
      <c r="K297" s="14"/>
      <c r="L297" s="15"/>
      <c r="M297">
        <f t="shared" si="45"/>
        <v>0</v>
      </c>
      <c r="N297"/>
      <c r="O297" s="1"/>
      <c r="P297" s="2"/>
      <c r="U297" s="16"/>
      <c r="W297"/>
      <c r="Z297" s="16"/>
      <c r="AA297" s="16"/>
      <c r="AB297" s="8"/>
    </row>
    <row r="298" spans="1:28" ht="14.25" customHeight="1">
      <c r="A298" s="13"/>
      <c r="B298" s="68" t="str">
        <f t="shared" si="40"/>
        <v/>
      </c>
      <c r="C298" s="69" t="str">
        <f t="shared" si="46"/>
        <v/>
      </c>
      <c r="D298" s="70" t="str">
        <f t="shared" si="41"/>
        <v/>
      </c>
      <c r="E298" s="70" t="str">
        <f t="shared" si="42"/>
        <v/>
      </c>
      <c r="F298" s="70" t="str">
        <f t="shared" si="42"/>
        <v/>
      </c>
      <c r="G298" s="70" t="str">
        <f t="shared" si="43"/>
        <v/>
      </c>
      <c r="H298" s="70" t="str">
        <f>IF(M298=0,"",1+COUNTIF(会員コール!$A$1:$A$198,M298))</f>
        <v/>
      </c>
      <c r="I298" s="71"/>
      <c r="J298" s="71" t="str">
        <f t="shared" si="44"/>
        <v/>
      </c>
      <c r="K298" s="14"/>
      <c r="L298" s="15"/>
      <c r="M298">
        <f t="shared" si="45"/>
        <v>0</v>
      </c>
      <c r="N298"/>
      <c r="O298" s="1"/>
      <c r="P298" s="2"/>
      <c r="U298" s="16"/>
      <c r="W298"/>
      <c r="Z298" s="16"/>
      <c r="AA298" s="16"/>
      <c r="AB298" s="8"/>
    </row>
    <row r="299" spans="1:28" ht="14.25" customHeight="1">
      <c r="A299" s="13">
        <v>20</v>
      </c>
      <c r="B299" s="68" t="str">
        <f t="shared" si="40"/>
        <v/>
      </c>
      <c r="C299" s="69" t="str">
        <f t="shared" si="46"/>
        <v/>
      </c>
      <c r="D299" s="70" t="str">
        <f t="shared" si="41"/>
        <v/>
      </c>
      <c r="E299" s="70" t="str">
        <f t="shared" si="42"/>
        <v/>
      </c>
      <c r="F299" s="70" t="str">
        <f t="shared" si="42"/>
        <v/>
      </c>
      <c r="G299" s="70" t="str">
        <f t="shared" si="43"/>
        <v/>
      </c>
      <c r="H299" s="70" t="str">
        <f>IF(M299=0,"",1+COUNTIF(会員コール!$A$1:$A$198,M299))</f>
        <v/>
      </c>
      <c r="I299" s="71"/>
      <c r="J299" s="71" t="str">
        <f t="shared" si="44"/>
        <v/>
      </c>
      <c r="K299" s="14"/>
      <c r="L299" s="15"/>
      <c r="M299">
        <f t="shared" si="45"/>
        <v>0</v>
      </c>
      <c r="N299"/>
      <c r="O299" s="1"/>
      <c r="P299" s="2"/>
      <c r="U299" s="16"/>
      <c r="W299"/>
      <c r="Z299" s="16"/>
      <c r="AA299" s="16"/>
      <c r="AB299" s="8"/>
    </row>
    <row r="300" spans="1:28" ht="14.25" customHeight="1">
      <c r="A300" s="13"/>
      <c r="B300" s="68" t="str">
        <f t="shared" si="40"/>
        <v/>
      </c>
      <c r="C300" s="69" t="str">
        <f t="shared" si="46"/>
        <v/>
      </c>
      <c r="D300" s="70" t="str">
        <f t="shared" si="41"/>
        <v/>
      </c>
      <c r="E300" s="70" t="str">
        <f t="shared" si="42"/>
        <v/>
      </c>
      <c r="F300" s="70" t="str">
        <f t="shared" si="42"/>
        <v/>
      </c>
      <c r="G300" s="70" t="str">
        <f t="shared" si="43"/>
        <v/>
      </c>
      <c r="H300" s="70" t="str">
        <f>IF(M300=0,"",1+COUNTIF(会員コール!$A$1:$A$198,M300))</f>
        <v/>
      </c>
      <c r="I300" s="71"/>
      <c r="J300" s="71" t="str">
        <f t="shared" si="44"/>
        <v/>
      </c>
      <c r="K300" s="14"/>
      <c r="L300" s="15"/>
      <c r="M300">
        <f t="shared" si="45"/>
        <v>0</v>
      </c>
      <c r="N300"/>
      <c r="O300" s="1"/>
      <c r="P300" s="2"/>
      <c r="U300" s="16"/>
      <c r="W300"/>
      <c r="Z300" s="16"/>
      <c r="AA300" s="16"/>
      <c r="AB300" s="8"/>
    </row>
    <row r="301" spans="1:28" ht="14.25" customHeight="1">
      <c r="A301" s="13"/>
      <c r="B301" s="68" t="str">
        <f t="shared" si="40"/>
        <v/>
      </c>
      <c r="C301" s="69" t="str">
        <f t="shared" si="46"/>
        <v/>
      </c>
      <c r="D301" s="70" t="str">
        <f t="shared" si="41"/>
        <v/>
      </c>
      <c r="E301" s="70" t="str">
        <f t="shared" si="42"/>
        <v/>
      </c>
      <c r="F301" s="70" t="str">
        <f t="shared" si="42"/>
        <v/>
      </c>
      <c r="G301" s="70" t="str">
        <f t="shared" si="43"/>
        <v/>
      </c>
      <c r="H301" s="70" t="str">
        <f>IF(M301=0,"",1+COUNTIF(会員コール!$A$1:$A$198,M301))</f>
        <v/>
      </c>
      <c r="I301" s="71"/>
      <c r="J301" s="71" t="str">
        <f t="shared" si="44"/>
        <v/>
      </c>
      <c r="K301" s="14"/>
      <c r="L301" s="15"/>
      <c r="M301">
        <f t="shared" si="45"/>
        <v>0</v>
      </c>
      <c r="N301"/>
      <c r="O301" s="1"/>
      <c r="P301" s="2"/>
      <c r="U301" s="16"/>
      <c r="W301"/>
      <c r="Z301" s="16"/>
      <c r="AA301" s="16"/>
      <c r="AB301" s="8"/>
    </row>
    <row r="302" spans="1:28" ht="14.25" customHeight="1">
      <c r="A302" s="13"/>
      <c r="B302" s="68" t="str">
        <f t="shared" si="40"/>
        <v/>
      </c>
      <c r="C302" s="69" t="str">
        <f t="shared" si="46"/>
        <v/>
      </c>
      <c r="D302" s="70" t="str">
        <f t="shared" si="41"/>
        <v/>
      </c>
      <c r="E302" s="70" t="str">
        <f t="shared" si="42"/>
        <v/>
      </c>
      <c r="F302" s="70" t="str">
        <f t="shared" si="42"/>
        <v/>
      </c>
      <c r="G302" s="70" t="str">
        <f t="shared" si="43"/>
        <v/>
      </c>
      <c r="H302" s="70" t="str">
        <f>IF(M302=0,"",1+COUNTIF(会員コール!$A$1:$A$198,M302))</f>
        <v/>
      </c>
      <c r="I302" s="71"/>
      <c r="J302" s="71" t="str">
        <f t="shared" si="44"/>
        <v/>
      </c>
      <c r="K302" s="14"/>
      <c r="L302" s="15"/>
      <c r="M302">
        <f t="shared" si="45"/>
        <v>0</v>
      </c>
      <c r="N302"/>
      <c r="O302" s="1"/>
      <c r="P302" s="2"/>
      <c r="U302" s="16"/>
      <c r="W302"/>
      <c r="Z302" s="16"/>
      <c r="AA302" s="16"/>
      <c r="AB302" s="8"/>
    </row>
    <row r="303" spans="1:28" ht="14.25" customHeight="1">
      <c r="A303" s="13"/>
      <c r="B303" s="68" t="str">
        <f t="shared" si="40"/>
        <v/>
      </c>
      <c r="C303" s="69" t="str">
        <f t="shared" si="46"/>
        <v/>
      </c>
      <c r="D303" s="70" t="str">
        <f t="shared" si="41"/>
        <v/>
      </c>
      <c r="E303" s="70" t="str">
        <f t="shared" si="42"/>
        <v/>
      </c>
      <c r="F303" s="70" t="str">
        <f t="shared" si="42"/>
        <v/>
      </c>
      <c r="G303" s="70" t="str">
        <f t="shared" si="43"/>
        <v/>
      </c>
      <c r="H303" s="70" t="str">
        <f>IF(M303=0,"",1+COUNTIF(会員コール!$A$1:$A$198,M303))</f>
        <v/>
      </c>
      <c r="I303" s="71"/>
      <c r="J303" s="71" t="str">
        <f t="shared" si="44"/>
        <v/>
      </c>
      <c r="K303" s="14"/>
      <c r="L303" s="15"/>
      <c r="M303">
        <f t="shared" si="45"/>
        <v>0</v>
      </c>
      <c r="N303"/>
      <c r="O303" s="1"/>
      <c r="P303" s="2"/>
      <c r="U303" s="16"/>
      <c r="W303"/>
      <c r="Z303" s="16"/>
      <c r="AA303" s="16"/>
      <c r="AB303" s="8"/>
    </row>
    <row r="304" spans="1:28" ht="14.25" customHeight="1">
      <c r="A304" s="13">
        <v>25</v>
      </c>
      <c r="B304" s="68" t="str">
        <f t="shared" si="40"/>
        <v/>
      </c>
      <c r="C304" s="69" t="str">
        <f t="shared" si="46"/>
        <v/>
      </c>
      <c r="D304" s="70" t="str">
        <f t="shared" si="41"/>
        <v/>
      </c>
      <c r="E304" s="70" t="str">
        <f t="shared" si="42"/>
        <v/>
      </c>
      <c r="F304" s="70" t="str">
        <f t="shared" si="42"/>
        <v/>
      </c>
      <c r="G304" s="70" t="str">
        <f t="shared" si="43"/>
        <v/>
      </c>
      <c r="H304" s="70" t="str">
        <f>IF(M304=0,"",1+COUNTIF(会員コール!$A$1:$A$198,M304))</f>
        <v/>
      </c>
      <c r="I304" s="71"/>
      <c r="J304" s="71" t="str">
        <f t="shared" si="44"/>
        <v/>
      </c>
      <c r="K304" s="14"/>
      <c r="L304" s="15"/>
      <c r="M304">
        <f t="shared" si="45"/>
        <v>0</v>
      </c>
      <c r="N304"/>
      <c r="O304" s="1"/>
      <c r="P304" s="2"/>
      <c r="U304" s="16"/>
      <c r="W304"/>
      <c r="Z304" s="16"/>
      <c r="AA304" s="16"/>
      <c r="AB304" s="8"/>
    </row>
    <row r="305" spans="1:28" ht="14.25" customHeight="1">
      <c r="A305" s="13"/>
      <c r="B305" s="72" t="str">
        <f t="shared" si="40"/>
        <v/>
      </c>
      <c r="C305" s="69" t="str">
        <f t="shared" si="46"/>
        <v/>
      </c>
      <c r="D305" s="73" t="str">
        <f t="shared" si="41"/>
        <v/>
      </c>
      <c r="E305" s="73" t="str">
        <f t="shared" si="42"/>
        <v/>
      </c>
      <c r="F305" s="73" t="str">
        <f t="shared" si="42"/>
        <v/>
      </c>
      <c r="G305" s="73" t="str">
        <f t="shared" si="43"/>
        <v/>
      </c>
      <c r="H305" s="73" t="str">
        <f>IF(M305=0,"",1+COUNTIF(会員コール!$A$1:$A$198,M305))</f>
        <v/>
      </c>
      <c r="I305" s="74"/>
      <c r="J305" s="74" t="str">
        <f t="shared" si="44"/>
        <v/>
      </c>
      <c r="K305" s="14"/>
      <c r="L305" s="15"/>
      <c r="M305">
        <f t="shared" si="45"/>
        <v>0</v>
      </c>
      <c r="N305"/>
      <c r="O305" s="1"/>
      <c r="P305" s="2"/>
      <c r="U305" s="16"/>
      <c r="W305"/>
      <c r="Z305" s="16"/>
      <c r="AA305" s="16"/>
      <c r="AB305" s="8"/>
    </row>
    <row r="306" spans="1:28" ht="14.25" customHeight="1">
      <c r="A306" s="13"/>
      <c r="B306" s="68" t="str">
        <f t="shared" si="40"/>
        <v/>
      </c>
      <c r="C306" s="69" t="str">
        <f t="shared" si="46"/>
        <v/>
      </c>
      <c r="D306" s="70" t="str">
        <f t="shared" si="41"/>
        <v/>
      </c>
      <c r="E306" s="70" t="str">
        <f t="shared" si="42"/>
        <v/>
      </c>
      <c r="F306" s="70" t="str">
        <f t="shared" si="42"/>
        <v/>
      </c>
      <c r="G306" s="70" t="str">
        <f t="shared" si="43"/>
        <v/>
      </c>
      <c r="H306" s="70" t="str">
        <f>IF(M306=0,"",1+COUNTIF(会員コール!$A$1:$A$198,M306))</f>
        <v/>
      </c>
      <c r="I306" s="71"/>
      <c r="J306" s="71" t="str">
        <f t="shared" si="44"/>
        <v/>
      </c>
      <c r="K306" s="14"/>
      <c r="L306" s="15"/>
      <c r="M306">
        <f t="shared" si="45"/>
        <v>0</v>
      </c>
      <c r="N306"/>
      <c r="O306" s="1"/>
      <c r="P306" s="2"/>
      <c r="U306" s="16"/>
      <c r="W306"/>
      <c r="Z306" s="16"/>
      <c r="AA306" s="16"/>
      <c r="AB306" s="8"/>
    </row>
    <row r="307" spans="1:28" ht="14.25" customHeight="1">
      <c r="A307" s="13"/>
      <c r="B307" s="72" t="str">
        <f t="shared" si="40"/>
        <v/>
      </c>
      <c r="C307" s="69" t="str">
        <f t="shared" si="46"/>
        <v/>
      </c>
      <c r="D307" s="73" t="str">
        <f t="shared" si="41"/>
        <v/>
      </c>
      <c r="E307" s="73" t="str">
        <f t="shared" si="42"/>
        <v/>
      </c>
      <c r="F307" s="73" t="str">
        <f t="shared" si="42"/>
        <v/>
      </c>
      <c r="G307" s="73" t="str">
        <f t="shared" si="43"/>
        <v/>
      </c>
      <c r="H307" s="73" t="str">
        <f>IF(M307=0,"",1+COUNTIF(会員コール!$A$1:$A$198,M307))</f>
        <v/>
      </c>
      <c r="I307" s="74"/>
      <c r="J307" s="74" t="str">
        <f t="shared" si="44"/>
        <v/>
      </c>
      <c r="K307" s="14"/>
      <c r="L307" s="15"/>
      <c r="M307">
        <f t="shared" si="45"/>
        <v>0</v>
      </c>
      <c r="N307"/>
      <c r="O307" s="1"/>
      <c r="P307" s="2"/>
      <c r="U307" s="16"/>
      <c r="W307"/>
      <c r="Z307" s="16"/>
      <c r="AA307" s="16"/>
      <c r="AB307" s="8"/>
    </row>
    <row r="308" spans="1:28" ht="14.25" customHeight="1">
      <c r="A308" s="13"/>
      <c r="B308" s="68" t="str">
        <f t="shared" si="40"/>
        <v/>
      </c>
      <c r="C308" s="69" t="str">
        <f t="shared" si="46"/>
        <v/>
      </c>
      <c r="D308" s="70" t="str">
        <f t="shared" si="41"/>
        <v/>
      </c>
      <c r="E308" s="70" t="str">
        <f t="shared" si="42"/>
        <v/>
      </c>
      <c r="F308" s="70" t="str">
        <f t="shared" si="42"/>
        <v/>
      </c>
      <c r="G308" s="70" t="str">
        <f t="shared" si="43"/>
        <v/>
      </c>
      <c r="H308" s="70" t="str">
        <f>IF(M308=0,"",1+COUNTIF(会員コール!$A$1:$A$198,M308))</f>
        <v/>
      </c>
      <c r="I308" s="71"/>
      <c r="J308" s="71" t="str">
        <f t="shared" si="44"/>
        <v/>
      </c>
      <c r="K308" s="14"/>
      <c r="L308" s="15"/>
      <c r="M308">
        <f t="shared" si="45"/>
        <v>0</v>
      </c>
      <c r="N308"/>
      <c r="O308" s="1"/>
      <c r="P308" s="2"/>
      <c r="U308" s="16"/>
      <c r="W308"/>
      <c r="Z308" s="16"/>
      <c r="AA308" s="16"/>
      <c r="AB308" s="8"/>
    </row>
    <row r="309" spans="1:28" ht="14.25" customHeight="1">
      <c r="A309" s="13">
        <v>30</v>
      </c>
      <c r="B309" s="72" t="str">
        <f t="shared" si="40"/>
        <v/>
      </c>
      <c r="C309" s="69" t="str">
        <f t="shared" si="46"/>
        <v/>
      </c>
      <c r="D309" s="73" t="str">
        <f t="shared" si="41"/>
        <v/>
      </c>
      <c r="E309" s="73" t="str">
        <f t="shared" si="42"/>
        <v/>
      </c>
      <c r="F309" s="73" t="str">
        <f t="shared" si="42"/>
        <v/>
      </c>
      <c r="G309" s="73" t="str">
        <f t="shared" si="43"/>
        <v/>
      </c>
      <c r="H309" s="73" t="str">
        <f>IF(M309=0,"",1+COUNTIF(会員コール!$A$1:$A$198,M309))</f>
        <v/>
      </c>
      <c r="I309" s="74"/>
      <c r="J309" s="74" t="str">
        <f t="shared" si="44"/>
        <v/>
      </c>
      <c r="K309" s="14"/>
      <c r="L309" s="15"/>
      <c r="M309">
        <f t="shared" si="45"/>
        <v>0</v>
      </c>
      <c r="N309"/>
      <c r="O309" s="1"/>
      <c r="P309" s="2"/>
      <c r="U309" s="16"/>
      <c r="W309"/>
      <c r="Z309" s="16"/>
      <c r="AA309" s="16"/>
      <c r="AB309" s="8"/>
    </row>
    <row r="310" spans="1:28" ht="14.25" customHeight="1">
      <c r="A310" s="13"/>
      <c r="B310" s="68" t="str">
        <f t="shared" si="40"/>
        <v/>
      </c>
      <c r="C310" s="69" t="str">
        <f t="shared" si="46"/>
        <v/>
      </c>
      <c r="D310" s="70" t="str">
        <f t="shared" si="41"/>
        <v/>
      </c>
      <c r="E310" s="70" t="str">
        <f t="shared" si="42"/>
        <v/>
      </c>
      <c r="F310" s="70" t="str">
        <f t="shared" si="42"/>
        <v/>
      </c>
      <c r="G310" s="70" t="str">
        <f t="shared" si="43"/>
        <v/>
      </c>
      <c r="H310" s="70" t="str">
        <f>IF(M310=0,"",1+COUNTIF(会員コール!$A$1:$A$198,M310))</f>
        <v/>
      </c>
      <c r="I310" s="71"/>
      <c r="J310" s="71" t="str">
        <f t="shared" si="44"/>
        <v/>
      </c>
      <c r="K310" s="14"/>
      <c r="L310" s="15"/>
      <c r="M310">
        <f t="shared" si="45"/>
        <v>0</v>
      </c>
      <c r="N310"/>
      <c r="O310" s="1"/>
      <c r="P310" s="2"/>
      <c r="U310" s="16"/>
      <c r="W310"/>
      <c r="Z310" s="16"/>
      <c r="AA310" s="16"/>
      <c r="AB310" s="8"/>
    </row>
    <row r="311" spans="1:28" ht="14.25" customHeight="1">
      <c r="A311" s="13"/>
      <c r="B311" s="72" t="str">
        <f t="shared" si="40"/>
        <v/>
      </c>
      <c r="C311" s="69" t="str">
        <f t="shared" si="46"/>
        <v/>
      </c>
      <c r="D311" s="73" t="str">
        <f t="shared" si="41"/>
        <v/>
      </c>
      <c r="E311" s="73" t="str">
        <f t="shared" si="42"/>
        <v/>
      </c>
      <c r="F311" s="73" t="str">
        <f t="shared" si="42"/>
        <v/>
      </c>
      <c r="G311" s="73" t="str">
        <f t="shared" si="43"/>
        <v/>
      </c>
      <c r="H311" s="73" t="str">
        <f>IF(M311=0,"",1+COUNTIF(会員コール!$A$1:$A$198,M311))</f>
        <v/>
      </c>
      <c r="I311" s="74"/>
      <c r="J311" s="74" t="str">
        <f t="shared" si="44"/>
        <v/>
      </c>
      <c r="K311" s="14"/>
      <c r="L311" s="15"/>
      <c r="M311">
        <f t="shared" si="45"/>
        <v>0</v>
      </c>
      <c r="N311"/>
      <c r="O311" s="1"/>
      <c r="P311" s="2"/>
      <c r="U311" s="16"/>
      <c r="W311"/>
      <c r="Z311" s="16"/>
      <c r="AA311" s="16"/>
      <c r="AB311" s="8"/>
    </row>
    <row r="312" spans="1:28" ht="14.25" customHeight="1">
      <c r="A312" s="13"/>
      <c r="B312" s="68" t="str">
        <f t="shared" si="40"/>
        <v/>
      </c>
      <c r="C312" s="69" t="str">
        <f t="shared" si="46"/>
        <v/>
      </c>
      <c r="D312" s="70" t="str">
        <f t="shared" si="41"/>
        <v/>
      </c>
      <c r="E312" s="70" t="str">
        <f t="shared" ref="E312:F329" si="47">IF(Q312="","",Q312)</f>
        <v/>
      </c>
      <c r="F312" s="70" t="str">
        <f t="shared" si="47"/>
        <v/>
      </c>
      <c r="G312" s="70" t="str">
        <f t="shared" si="43"/>
        <v/>
      </c>
      <c r="H312" s="70" t="str">
        <f>IF(M312=0,"",1+COUNTIF(会員コール!$A$1:$A$198,M312))</f>
        <v/>
      </c>
      <c r="I312" s="71"/>
      <c r="J312" s="71" t="str">
        <f t="shared" si="44"/>
        <v/>
      </c>
      <c r="K312" s="14"/>
      <c r="L312" s="15"/>
      <c r="M312">
        <f t="shared" si="45"/>
        <v>0</v>
      </c>
      <c r="N312"/>
      <c r="O312" s="1"/>
      <c r="P312" s="2"/>
      <c r="U312" s="16"/>
      <c r="W312"/>
      <c r="Z312" s="16"/>
      <c r="AA312" s="16"/>
      <c r="AB312" s="8"/>
    </row>
    <row r="313" spans="1:28" ht="14.25" customHeight="1">
      <c r="A313" s="13"/>
      <c r="B313" s="72" t="str">
        <f t="shared" si="40"/>
        <v/>
      </c>
      <c r="C313" s="69" t="str">
        <f t="shared" si="46"/>
        <v/>
      </c>
      <c r="D313" s="73" t="str">
        <f t="shared" si="41"/>
        <v/>
      </c>
      <c r="E313" s="73" t="str">
        <f t="shared" si="47"/>
        <v/>
      </c>
      <c r="F313" s="73" t="str">
        <f t="shared" si="47"/>
        <v/>
      </c>
      <c r="G313" s="73" t="str">
        <f t="shared" si="43"/>
        <v/>
      </c>
      <c r="H313" s="73" t="str">
        <f>IF(M313=0,"",1+COUNTIF(会員コール!$A$1:$A$198,M313))</f>
        <v/>
      </c>
      <c r="I313" s="74"/>
      <c r="J313" s="74" t="str">
        <f t="shared" si="44"/>
        <v/>
      </c>
      <c r="K313" s="14"/>
      <c r="L313" s="15"/>
      <c r="M313">
        <f t="shared" si="45"/>
        <v>0</v>
      </c>
      <c r="N313"/>
      <c r="O313" s="1"/>
      <c r="P313" s="2"/>
      <c r="U313" s="16"/>
      <c r="W313"/>
      <c r="Z313" s="16"/>
      <c r="AA313" s="16"/>
      <c r="AB313" s="8"/>
    </row>
    <row r="314" spans="1:28" ht="14.25" customHeight="1">
      <c r="A314" s="13">
        <v>35</v>
      </c>
      <c r="B314" s="68" t="str">
        <f t="shared" si="40"/>
        <v/>
      </c>
      <c r="C314" s="69" t="str">
        <f t="shared" si="46"/>
        <v/>
      </c>
      <c r="D314" s="70" t="str">
        <f t="shared" si="41"/>
        <v/>
      </c>
      <c r="E314" s="70" t="str">
        <f t="shared" si="47"/>
        <v/>
      </c>
      <c r="F314" s="70" t="str">
        <f t="shared" si="47"/>
        <v/>
      </c>
      <c r="G314" s="70" t="str">
        <f t="shared" si="43"/>
        <v/>
      </c>
      <c r="H314" s="70" t="str">
        <f>IF(M314=0,"",1+COUNTIF(会員コール!$A$1:$A$198,M314))</f>
        <v/>
      </c>
      <c r="I314" s="71"/>
      <c r="J314" s="71" t="str">
        <f t="shared" si="44"/>
        <v/>
      </c>
      <c r="K314" s="14"/>
      <c r="L314" s="15"/>
      <c r="M314">
        <f t="shared" si="45"/>
        <v>0</v>
      </c>
      <c r="N314"/>
      <c r="O314" s="1"/>
      <c r="P314" s="2"/>
      <c r="U314" s="16"/>
      <c r="W314"/>
      <c r="Z314" s="16"/>
      <c r="AA314" s="16"/>
      <c r="AB314" s="8"/>
    </row>
    <row r="315" spans="1:28" ht="14.25" customHeight="1">
      <c r="A315" s="13"/>
      <c r="B315" s="72" t="str">
        <f t="shared" si="40"/>
        <v/>
      </c>
      <c r="C315" s="69" t="str">
        <f t="shared" si="46"/>
        <v/>
      </c>
      <c r="D315" s="73" t="str">
        <f t="shared" si="41"/>
        <v/>
      </c>
      <c r="E315" s="73" t="str">
        <f t="shared" si="47"/>
        <v/>
      </c>
      <c r="F315" s="73" t="str">
        <f t="shared" si="47"/>
        <v/>
      </c>
      <c r="G315" s="73" t="str">
        <f t="shared" si="43"/>
        <v/>
      </c>
      <c r="H315" s="73" t="str">
        <f>IF(M315=0,"",1+COUNTIF(会員コール!$A$1:$A$198,M315))</f>
        <v/>
      </c>
      <c r="I315" s="74"/>
      <c r="J315" s="74" t="str">
        <f t="shared" si="44"/>
        <v/>
      </c>
      <c r="K315" s="14"/>
      <c r="L315" s="15"/>
      <c r="M315">
        <f t="shared" si="45"/>
        <v>0</v>
      </c>
      <c r="N315"/>
      <c r="O315" s="1"/>
      <c r="P315" s="2"/>
      <c r="U315" s="16"/>
      <c r="W315"/>
      <c r="Z315" s="16"/>
      <c r="AA315" s="16"/>
      <c r="AB315" s="8"/>
    </row>
    <row r="316" spans="1:28" ht="14.25" customHeight="1">
      <c r="A316" s="13"/>
      <c r="B316" s="68" t="str">
        <f t="shared" si="40"/>
        <v/>
      </c>
      <c r="C316" s="69" t="str">
        <f t="shared" si="46"/>
        <v/>
      </c>
      <c r="D316" s="70" t="str">
        <f t="shared" si="41"/>
        <v/>
      </c>
      <c r="E316" s="70" t="str">
        <f t="shared" si="47"/>
        <v/>
      </c>
      <c r="F316" s="70" t="str">
        <f t="shared" si="47"/>
        <v/>
      </c>
      <c r="G316" s="70" t="str">
        <f t="shared" si="43"/>
        <v/>
      </c>
      <c r="H316" s="70" t="str">
        <f>IF(M316=0,"",1+COUNTIF(会員コール!$A$1:$A$198,M316))</f>
        <v/>
      </c>
      <c r="I316" s="71"/>
      <c r="J316" s="71" t="str">
        <f t="shared" si="44"/>
        <v/>
      </c>
      <c r="K316" s="14"/>
      <c r="L316" s="15"/>
      <c r="M316">
        <f t="shared" si="45"/>
        <v>0</v>
      </c>
      <c r="N316"/>
      <c r="O316" s="1"/>
      <c r="P316" s="2"/>
      <c r="U316" s="16"/>
      <c r="W316"/>
      <c r="Z316" s="16"/>
      <c r="AA316" s="16"/>
      <c r="AB316" s="8"/>
    </row>
    <row r="317" spans="1:28" ht="14.25" customHeight="1">
      <c r="A317" s="13"/>
      <c r="B317" s="72" t="str">
        <f t="shared" si="40"/>
        <v/>
      </c>
      <c r="C317" s="69" t="str">
        <f t="shared" si="46"/>
        <v/>
      </c>
      <c r="D317" s="73" t="str">
        <f t="shared" si="41"/>
        <v/>
      </c>
      <c r="E317" s="73" t="str">
        <f t="shared" si="47"/>
        <v/>
      </c>
      <c r="F317" s="73" t="str">
        <f t="shared" si="47"/>
        <v/>
      </c>
      <c r="G317" s="73" t="str">
        <f t="shared" si="43"/>
        <v/>
      </c>
      <c r="H317" s="73" t="str">
        <f>IF(M317=0,"",1+COUNTIF(会員コール!$A$1:$A$198,M317))</f>
        <v/>
      </c>
      <c r="I317" s="74"/>
      <c r="J317" s="74" t="str">
        <f t="shared" si="44"/>
        <v/>
      </c>
      <c r="K317" s="14"/>
      <c r="L317" s="15"/>
      <c r="M317">
        <f t="shared" si="45"/>
        <v>0</v>
      </c>
      <c r="N317"/>
      <c r="O317" s="1"/>
      <c r="P317" s="2"/>
      <c r="U317" s="16"/>
      <c r="W317"/>
      <c r="Z317" s="16"/>
      <c r="AA317" s="16"/>
      <c r="AB317" s="8"/>
    </row>
    <row r="318" spans="1:28" ht="14.25" customHeight="1">
      <c r="A318" s="13"/>
      <c r="B318" s="68" t="str">
        <f t="shared" si="40"/>
        <v/>
      </c>
      <c r="C318" s="69" t="str">
        <f t="shared" si="46"/>
        <v/>
      </c>
      <c r="D318" s="70" t="str">
        <f t="shared" si="41"/>
        <v/>
      </c>
      <c r="E318" s="70" t="str">
        <f t="shared" si="47"/>
        <v/>
      </c>
      <c r="F318" s="70" t="str">
        <f t="shared" si="47"/>
        <v/>
      </c>
      <c r="G318" s="70" t="str">
        <f t="shared" si="43"/>
        <v/>
      </c>
      <c r="H318" s="70" t="str">
        <f>IF(M318=0,"",1+COUNTIF(会員コール!$A$1:$A$198,M318))</f>
        <v/>
      </c>
      <c r="I318" s="71"/>
      <c r="J318" s="71" t="str">
        <f t="shared" si="44"/>
        <v/>
      </c>
      <c r="K318" s="14"/>
      <c r="L318" s="15"/>
      <c r="M318">
        <f t="shared" si="45"/>
        <v>0</v>
      </c>
      <c r="N318"/>
      <c r="O318" s="1"/>
      <c r="P318" s="2"/>
      <c r="U318" s="16"/>
      <c r="W318"/>
      <c r="Z318" s="16"/>
      <c r="AA318" s="16"/>
      <c r="AB318" s="8"/>
    </row>
    <row r="319" spans="1:28" ht="14.25" customHeight="1">
      <c r="A319" s="13">
        <v>40</v>
      </c>
      <c r="B319" s="72" t="str">
        <f t="shared" si="40"/>
        <v/>
      </c>
      <c r="C319" s="69" t="str">
        <f t="shared" si="46"/>
        <v/>
      </c>
      <c r="D319" s="73" t="str">
        <f t="shared" si="41"/>
        <v/>
      </c>
      <c r="E319" s="73" t="str">
        <f t="shared" si="47"/>
        <v/>
      </c>
      <c r="F319" s="73" t="str">
        <f t="shared" si="47"/>
        <v/>
      </c>
      <c r="G319" s="73" t="str">
        <f t="shared" si="43"/>
        <v/>
      </c>
      <c r="H319" s="73" t="str">
        <f>IF(M319=0,"",1+COUNTIF(会員コール!$A$1:$A$198,M319))</f>
        <v/>
      </c>
      <c r="I319" s="74"/>
      <c r="J319" s="74" t="str">
        <f t="shared" si="44"/>
        <v/>
      </c>
      <c r="K319" s="14"/>
      <c r="L319" s="15"/>
      <c r="M319">
        <f t="shared" si="45"/>
        <v>0</v>
      </c>
      <c r="N319"/>
      <c r="O319" s="1"/>
      <c r="P319" s="2"/>
      <c r="U319" s="16"/>
      <c r="W319"/>
      <c r="Z319" s="16"/>
      <c r="AA319" s="16"/>
      <c r="AB319" s="8"/>
    </row>
    <row r="320" spans="1:28" ht="14.25" customHeight="1">
      <c r="A320" s="13"/>
      <c r="B320" s="68" t="str">
        <f t="shared" si="40"/>
        <v/>
      </c>
      <c r="C320" s="69" t="str">
        <f t="shared" si="46"/>
        <v/>
      </c>
      <c r="D320" s="70" t="str">
        <f t="shared" si="41"/>
        <v/>
      </c>
      <c r="E320" s="70" t="str">
        <f t="shared" si="47"/>
        <v/>
      </c>
      <c r="F320" s="70" t="str">
        <f t="shared" si="47"/>
        <v/>
      </c>
      <c r="G320" s="70" t="str">
        <f t="shared" si="43"/>
        <v/>
      </c>
      <c r="H320" s="70" t="str">
        <f>IF(M320=0,"",1+COUNTIF(会員コール!$A$1:$A$198,M320))</f>
        <v/>
      </c>
      <c r="I320" s="71"/>
      <c r="J320" s="71" t="str">
        <f t="shared" si="44"/>
        <v/>
      </c>
      <c r="K320" s="14"/>
      <c r="L320" s="15"/>
      <c r="M320">
        <f t="shared" si="45"/>
        <v>0</v>
      </c>
      <c r="N320"/>
      <c r="O320" s="1"/>
      <c r="P320" s="2"/>
      <c r="U320" s="16"/>
      <c r="W320"/>
      <c r="Z320" s="16"/>
      <c r="AA320" s="16"/>
      <c r="AB320" s="8"/>
    </row>
    <row r="321" spans="1:28" ht="14.25" customHeight="1">
      <c r="A321" s="13"/>
      <c r="B321" s="68" t="str">
        <f t="shared" si="40"/>
        <v/>
      </c>
      <c r="C321" s="69" t="str">
        <f t="shared" si="46"/>
        <v/>
      </c>
      <c r="D321" s="70" t="str">
        <f t="shared" si="41"/>
        <v/>
      </c>
      <c r="E321" s="70" t="str">
        <f t="shared" si="47"/>
        <v/>
      </c>
      <c r="F321" s="70" t="str">
        <f t="shared" si="47"/>
        <v/>
      </c>
      <c r="G321" s="70" t="str">
        <f t="shared" si="43"/>
        <v/>
      </c>
      <c r="H321" s="70" t="str">
        <f>IF(M321=0,"",1+COUNTIF(会員コール!$A$1:$A$198,M321))</f>
        <v/>
      </c>
      <c r="I321" s="71"/>
      <c r="J321" s="71" t="str">
        <f t="shared" si="44"/>
        <v/>
      </c>
      <c r="K321" s="14"/>
      <c r="L321" s="15"/>
      <c r="M321">
        <f t="shared" si="45"/>
        <v>0</v>
      </c>
      <c r="N321"/>
      <c r="O321" s="1"/>
      <c r="P321" s="2"/>
      <c r="U321" s="16"/>
      <c r="W321"/>
      <c r="Z321" s="16"/>
      <c r="AA321" s="16"/>
      <c r="AB321" s="8"/>
    </row>
    <row r="322" spans="1:28" ht="14.25" customHeight="1">
      <c r="A322" s="13"/>
      <c r="B322" s="72" t="str">
        <f t="shared" si="40"/>
        <v/>
      </c>
      <c r="C322" s="69" t="str">
        <f t="shared" si="46"/>
        <v/>
      </c>
      <c r="D322" s="73" t="str">
        <f t="shared" si="41"/>
        <v/>
      </c>
      <c r="E322" s="73" t="str">
        <f t="shared" si="47"/>
        <v/>
      </c>
      <c r="F322" s="73" t="str">
        <f t="shared" si="47"/>
        <v/>
      </c>
      <c r="G322" s="73" t="str">
        <f t="shared" si="43"/>
        <v/>
      </c>
      <c r="H322" s="73" t="str">
        <f>IF(M322=0,"",1+COUNTIF(会員コール!$A$1:$A$198,M322))</f>
        <v/>
      </c>
      <c r="I322" s="74"/>
      <c r="J322" s="74" t="str">
        <f t="shared" si="44"/>
        <v/>
      </c>
      <c r="K322" s="14"/>
      <c r="L322" s="15"/>
      <c r="M322">
        <f t="shared" si="45"/>
        <v>0</v>
      </c>
      <c r="N322"/>
      <c r="O322" s="1"/>
      <c r="P322" s="2"/>
      <c r="U322" s="16"/>
      <c r="W322"/>
      <c r="Z322" s="16"/>
      <c r="AA322" s="16"/>
      <c r="AB322" s="8"/>
    </row>
    <row r="323" spans="1:28" ht="14.25" customHeight="1">
      <c r="A323" s="13"/>
      <c r="B323" s="68" t="str">
        <f t="shared" si="40"/>
        <v/>
      </c>
      <c r="C323" s="69" t="str">
        <f t="shared" si="46"/>
        <v/>
      </c>
      <c r="D323" s="70" t="str">
        <f t="shared" si="41"/>
        <v/>
      </c>
      <c r="E323" s="70" t="str">
        <f t="shared" si="47"/>
        <v/>
      </c>
      <c r="F323" s="70" t="str">
        <f t="shared" si="47"/>
        <v/>
      </c>
      <c r="G323" s="70" t="str">
        <f t="shared" si="43"/>
        <v/>
      </c>
      <c r="H323" s="70" t="str">
        <f>IF(M323=0,"",1+COUNTIF(会員コール!$A$1:$A$198,M323))</f>
        <v/>
      </c>
      <c r="I323" s="71"/>
      <c r="J323" s="71" t="str">
        <f t="shared" si="44"/>
        <v/>
      </c>
      <c r="K323" s="14"/>
      <c r="L323" s="15"/>
      <c r="M323">
        <f t="shared" si="45"/>
        <v>0</v>
      </c>
      <c r="N323"/>
      <c r="O323" s="1"/>
      <c r="P323" s="2"/>
      <c r="U323" s="16"/>
      <c r="W323"/>
      <c r="Z323" s="16"/>
      <c r="AA323" s="16"/>
      <c r="AB323" s="8"/>
    </row>
    <row r="324" spans="1:28" ht="14.25" customHeight="1">
      <c r="A324" s="13">
        <v>45</v>
      </c>
      <c r="B324" s="72" t="str">
        <f t="shared" si="40"/>
        <v/>
      </c>
      <c r="C324" s="69" t="str">
        <f t="shared" si="46"/>
        <v/>
      </c>
      <c r="D324" s="73" t="str">
        <f t="shared" si="41"/>
        <v/>
      </c>
      <c r="E324" s="73" t="str">
        <f t="shared" si="47"/>
        <v/>
      </c>
      <c r="F324" s="73" t="str">
        <f t="shared" si="47"/>
        <v/>
      </c>
      <c r="G324" s="73" t="str">
        <f t="shared" si="43"/>
        <v/>
      </c>
      <c r="H324" s="73" t="str">
        <f>IF(M324=0,"",1+COUNTIF(会員コール!$A$1:$A$198,M324))</f>
        <v/>
      </c>
      <c r="I324" s="74"/>
      <c r="J324" s="74" t="str">
        <f t="shared" si="44"/>
        <v/>
      </c>
      <c r="K324" s="14"/>
      <c r="L324" s="15"/>
      <c r="M324">
        <f t="shared" si="45"/>
        <v>0</v>
      </c>
      <c r="N324"/>
      <c r="O324" s="1"/>
      <c r="P324" s="2"/>
      <c r="U324" s="16"/>
      <c r="W324"/>
      <c r="Z324" s="16"/>
      <c r="AA324" s="16"/>
      <c r="AB324" s="8"/>
    </row>
    <row r="325" spans="1:28" ht="14.25" customHeight="1">
      <c r="A325" s="13"/>
      <c r="B325" s="68" t="str">
        <f t="shared" si="40"/>
        <v/>
      </c>
      <c r="C325" s="69" t="str">
        <f t="shared" si="46"/>
        <v/>
      </c>
      <c r="D325" s="70" t="str">
        <f t="shared" si="41"/>
        <v/>
      </c>
      <c r="E325" s="70" t="str">
        <f t="shared" si="47"/>
        <v/>
      </c>
      <c r="F325" s="70" t="str">
        <f t="shared" si="47"/>
        <v/>
      </c>
      <c r="G325" s="70" t="str">
        <f t="shared" si="43"/>
        <v/>
      </c>
      <c r="H325" s="70" t="str">
        <f>IF(M325=0,"",1+COUNTIF(会員コール!$A$1:$A$198,M325))</f>
        <v/>
      </c>
      <c r="I325" s="71"/>
      <c r="J325" s="71" t="str">
        <f t="shared" si="44"/>
        <v/>
      </c>
      <c r="K325" s="14"/>
      <c r="L325" s="15"/>
      <c r="M325">
        <f t="shared" si="45"/>
        <v>0</v>
      </c>
      <c r="N325"/>
      <c r="O325" s="1"/>
      <c r="P325" s="2"/>
      <c r="U325" s="16"/>
      <c r="W325"/>
      <c r="Z325" s="16"/>
      <c r="AA325" s="16"/>
      <c r="AB325" s="8"/>
    </row>
    <row r="326" spans="1:28" ht="14.25" customHeight="1">
      <c r="A326" s="13"/>
      <c r="B326" s="72" t="str">
        <f t="shared" si="40"/>
        <v/>
      </c>
      <c r="C326" s="69" t="str">
        <f t="shared" si="46"/>
        <v/>
      </c>
      <c r="D326" s="73" t="str">
        <f t="shared" si="41"/>
        <v/>
      </c>
      <c r="E326" s="73" t="str">
        <f t="shared" si="47"/>
        <v/>
      </c>
      <c r="F326" s="73" t="str">
        <f t="shared" si="47"/>
        <v/>
      </c>
      <c r="G326" s="73" t="str">
        <f t="shared" si="43"/>
        <v/>
      </c>
      <c r="H326" s="73" t="str">
        <f>IF(M326=0,"",1+COUNTIF(会員コール!$A$1:$A$198,M326))</f>
        <v/>
      </c>
      <c r="I326" s="74"/>
      <c r="J326" s="74" t="str">
        <f t="shared" si="44"/>
        <v/>
      </c>
      <c r="K326" s="14"/>
      <c r="L326" s="15"/>
      <c r="M326">
        <f t="shared" si="45"/>
        <v>0</v>
      </c>
      <c r="N326"/>
      <c r="O326" s="1"/>
      <c r="P326" s="2"/>
      <c r="U326" s="16"/>
      <c r="W326"/>
      <c r="Z326" s="16"/>
      <c r="AA326" s="16"/>
      <c r="AB326" s="8"/>
    </row>
    <row r="327" spans="1:28" ht="14.25" customHeight="1">
      <c r="A327" s="13"/>
      <c r="B327" s="68" t="str">
        <f t="shared" si="40"/>
        <v/>
      </c>
      <c r="C327" s="69" t="str">
        <f t="shared" si="46"/>
        <v/>
      </c>
      <c r="D327" s="70" t="str">
        <f t="shared" si="41"/>
        <v/>
      </c>
      <c r="E327" s="70" t="str">
        <f t="shared" si="47"/>
        <v/>
      </c>
      <c r="F327" s="70" t="str">
        <f t="shared" si="47"/>
        <v/>
      </c>
      <c r="G327" s="70" t="str">
        <f t="shared" si="43"/>
        <v/>
      </c>
      <c r="H327" s="70" t="str">
        <f>IF(M327=0,"",1+COUNTIF(会員コール!$A$1:$A$198,M327))</f>
        <v/>
      </c>
      <c r="I327" s="71"/>
      <c r="J327" s="71" t="str">
        <f t="shared" si="44"/>
        <v/>
      </c>
      <c r="K327" s="14"/>
      <c r="L327" s="15"/>
      <c r="M327">
        <f t="shared" si="45"/>
        <v>0</v>
      </c>
      <c r="N327"/>
      <c r="O327" s="1"/>
      <c r="P327" s="2"/>
      <c r="U327" s="16"/>
      <c r="W327"/>
      <c r="Z327" s="16"/>
      <c r="AA327" s="16"/>
      <c r="AB327" s="8"/>
    </row>
    <row r="328" spans="1:28" ht="14.25" customHeight="1">
      <c r="A328" s="13"/>
      <c r="B328" s="68" t="str">
        <f t="shared" si="40"/>
        <v/>
      </c>
      <c r="C328" s="69" t="str">
        <f t="shared" si="46"/>
        <v/>
      </c>
      <c r="D328" s="70" t="str">
        <f t="shared" si="41"/>
        <v/>
      </c>
      <c r="E328" s="70" t="str">
        <f t="shared" si="47"/>
        <v/>
      </c>
      <c r="F328" s="70" t="str">
        <f t="shared" si="47"/>
        <v/>
      </c>
      <c r="G328" s="70" t="str">
        <f t="shared" si="43"/>
        <v/>
      </c>
      <c r="H328" s="70" t="str">
        <f>IF(M328=0,"",1+COUNTIF(会員コール!$A$1:$A$198,M328))</f>
        <v/>
      </c>
      <c r="I328" s="71"/>
      <c r="J328" s="71" t="str">
        <f t="shared" si="44"/>
        <v/>
      </c>
      <c r="K328" s="14"/>
      <c r="L328" s="15"/>
      <c r="M328">
        <f t="shared" si="45"/>
        <v>0</v>
      </c>
      <c r="N328"/>
      <c r="O328" s="1"/>
      <c r="P328" s="2"/>
      <c r="U328" s="16"/>
      <c r="W328"/>
      <c r="Z328" s="16"/>
      <c r="AA328" s="16"/>
      <c r="AB328" s="8"/>
    </row>
    <row r="329" spans="1:28" ht="14.25" customHeight="1">
      <c r="A329" s="13">
        <v>50</v>
      </c>
      <c r="B329" s="75" t="str">
        <f t="shared" si="40"/>
        <v/>
      </c>
      <c r="C329" s="76" t="str">
        <f>IF(P329="","",LEFT(P329,6))</f>
        <v/>
      </c>
      <c r="D329" s="77" t="str">
        <f t="shared" si="41"/>
        <v/>
      </c>
      <c r="E329" s="77" t="str">
        <f t="shared" si="47"/>
        <v/>
      </c>
      <c r="F329" s="77" t="str">
        <f t="shared" si="47"/>
        <v/>
      </c>
      <c r="G329" s="77" t="str">
        <f t="shared" si="43"/>
        <v/>
      </c>
      <c r="H329" s="77" t="str">
        <f>IF(M329=0,"",1+COUNTIF(会員コール!$A$1:$A$198,M329))</f>
        <v/>
      </c>
      <c r="I329" s="78"/>
      <c r="J329" s="78" t="str">
        <f t="shared" si="44"/>
        <v/>
      </c>
      <c r="K329" s="14"/>
      <c r="L329" s="15"/>
      <c r="M329">
        <f t="shared" si="45"/>
        <v>0</v>
      </c>
      <c r="N329"/>
      <c r="O329" s="1"/>
      <c r="P329" s="2"/>
      <c r="U329" s="16"/>
      <c r="W329"/>
      <c r="Z329" s="16"/>
      <c r="AA329" s="16"/>
      <c r="AB329" s="8"/>
    </row>
    <row r="330" spans="1:28" ht="14.25" customHeight="1">
      <c r="A330" s="13"/>
      <c r="B330" s="166" t="s">
        <v>7</v>
      </c>
      <c r="C330" s="167"/>
      <c r="D330" s="24">
        <f>50-COUNTBLANK(D280:D329)</f>
        <v>0</v>
      </c>
      <c r="E330" s="20"/>
      <c r="F330" s="21" t="s">
        <v>7</v>
      </c>
      <c r="G330" s="19"/>
      <c r="H330" s="25">
        <f>SUM(H280:H329)</f>
        <v>0</v>
      </c>
      <c r="I330" s="22"/>
      <c r="J330" s="22"/>
      <c r="K330" s="14"/>
      <c r="L330" s="15"/>
      <c r="N330"/>
      <c r="O330" s="1"/>
      <c r="P330" s="2"/>
    </row>
    <row r="331" spans="1:28" s="8" customFormat="1" ht="14.25">
      <c r="B331" s="168" t="s">
        <v>9</v>
      </c>
      <c r="C331" s="168"/>
      <c r="D331" s="168"/>
      <c r="E331" s="62" t="s">
        <v>135</v>
      </c>
      <c r="F331" s="50">
        <f>基本データ入力!$B$6</f>
        <v>2016</v>
      </c>
      <c r="G331" s="169" t="str">
        <f>基本データ入力!$B$4</f>
        <v>第13回　JARL横須賀ｸﾗﾌﾞﾏﾗｿﾝｺﾝﾃｽﾄ</v>
      </c>
      <c r="H331" s="169"/>
      <c r="I331" s="169"/>
      <c r="J331" s="169"/>
      <c r="K331" s="10"/>
      <c r="N331" s="9"/>
      <c r="V331" s="11"/>
      <c r="W331" s="12"/>
    </row>
    <row r="332" spans="1:28" s="8" customFormat="1" ht="15" customHeight="1">
      <c r="B332" s="170" t="s">
        <v>10</v>
      </c>
      <c r="C332" s="170"/>
      <c r="D332" s="47" t="str">
        <f>基本データ入力!$B$8</f>
        <v>JA1QRZ</v>
      </c>
      <c r="E332" s="52" t="s">
        <v>136</v>
      </c>
      <c r="F332" s="47" t="s">
        <v>312</v>
      </c>
      <c r="G332" s="171" t="s">
        <v>137</v>
      </c>
      <c r="H332" s="171"/>
      <c r="I332" s="171"/>
      <c r="J332" s="53" t="s">
        <v>368</v>
      </c>
      <c r="K332" s="10"/>
      <c r="N332" s="9"/>
      <c r="V332" s="11"/>
      <c r="W332" s="12"/>
    </row>
    <row r="333" spans="1:28" ht="15" customHeight="1">
      <c r="B333" s="18" t="s">
        <v>11</v>
      </c>
      <c r="C333" s="91" t="s">
        <v>411</v>
      </c>
      <c r="D333" s="18" t="s">
        <v>12</v>
      </c>
      <c r="E333" s="172" t="s">
        <v>13</v>
      </c>
      <c r="F333" s="172"/>
      <c r="G333" s="18" t="s">
        <v>14</v>
      </c>
      <c r="H333" s="17" t="s">
        <v>15</v>
      </c>
      <c r="I333" s="18" t="s">
        <v>16</v>
      </c>
      <c r="J333" s="18" t="s">
        <v>17</v>
      </c>
      <c r="L333" s="173" t="s">
        <v>134</v>
      </c>
      <c r="M333" s="174"/>
      <c r="N333" s="165" t="s">
        <v>31</v>
      </c>
      <c r="O333" s="165"/>
      <c r="P333" s="165"/>
      <c r="Q333" s="165"/>
      <c r="R333" s="165"/>
      <c r="S333" s="165"/>
      <c r="T333" s="165"/>
    </row>
    <row r="334" spans="1:28" ht="15" customHeight="1">
      <c r="B334" s="18" t="s">
        <v>8</v>
      </c>
      <c r="C334" s="91" t="s">
        <v>412</v>
      </c>
      <c r="D334" s="18" t="s">
        <v>0</v>
      </c>
      <c r="E334" s="18" t="s">
        <v>1</v>
      </c>
      <c r="F334" s="18" t="s">
        <v>2</v>
      </c>
      <c r="G334" s="18" t="s">
        <v>3</v>
      </c>
      <c r="H334" s="17" t="s">
        <v>4</v>
      </c>
      <c r="I334" s="18" t="s">
        <v>5</v>
      </c>
      <c r="J334" s="18" t="s">
        <v>6</v>
      </c>
      <c r="K334" s="4"/>
      <c r="L334" s="175"/>
      <c r="M334" s="176"/>
      <c r="N334" s="23" t="s">
        <v>33</v>
      </c>
      <c r="O334" s="23" t="s">
        <v>34</v>
      </c>
      <c r="P334" s="23" t="s">
        <v>35</v>
      </c>
      <c r="Q334" s="23" t="s">
        <v>36</v>
      </c>
      <c r="R334" s="23" t="s">
        <v>37</v>
      </c>
      <c r="S334" s="23" t="s">
        <v>38</v>
      </c>
      <c r="T334" s="23" t="s">
        <v>39</v>
      </c>
    </row>
    <row r="335" spans="1:28" ht="14.25" customHeight="1">
      <c r="A335" s="13">
        <v>1</v>
      </c>
      <c r="B335" s="64" t="str">
        <f t="shared" ref="B335:B384" si="48">IF(O335="","",O335)</f>
        <v/>
      </c>
      <c r="C335" s="65" t="str">
        <f>IF(P335="","",LEFT(P335,6))</f>
        <v/>
      </c>
      <c r="D335" s="66" t="str">
        <f t="shared" ref="D335:D384" si="49">IF(N335="","",N335)</f>
        <v/>
      </c>
      <c r="E335" s="66" t="str">
        <f t="shared" ref="E335:F366" si="50">IF(Q335="","",Q335)</f>
        <v/>
      </c>
      <c r="F335" s="66" t="str">
        <f t="shared" si="50"/>
        <v/>
      </c>
      <c r="G335" s="66" t="str">
        <f t="shared" ref="G335:G384" si="51">IF(H335="","",IF(H335=1,"","M"))</f>
        <v/>
      </c>
      <c r="H335" s="66" t="str">
        <f>IF(M335=0,"",1+COUNTIF(会員コール!$A$1:$A$198,M335))</f>
        <v/>
      </c>
      <c r="I335" s="67"/>
      <c r="J335" s="67" t="str">
        <f t="shared" ref="J335:J384" si="52">IF(T335="","",T335)</f>
        <v/>
      </c>
      <c r="K335" s="14"/>
      <c r="L335" s="49"/>
      <c r="M335">
        <f t="shared" ref="M335:M384" si="53">IF(MID(N335,6,1)="/",LEFT(N335,5),IF(MID(N335,7,1)="/",LEFT(N335,6),N335))</f>
        <v>0</v>
      </c>
      <c r="N335"/>
      <c r="O335" s="1"/>
      <c r="P335" s="2"/>
      <c r="U335" s="16"/>
      <c r="W335"/>
      <c r="Z335" s="16"/>
      <c r="AA335" s="16"/>
      <c r="AB335" s="8"/>
    </row>
    <row r="336" spans="1:28" ht="14.25" customHeight="1">
      <c r="A336" s="13"/>
      <c r="B336" s="68" t="str">
        <f t="shared" si="48"/>
        <v/>
      </c>
      <c r="C336" s="69" t="str">
        <f>IF(P336="","",LEFT(P336,6))</f>
        <v/>
      </c>
      <c r="D336" s="70" t="str">
        <f t="shared" si="49"/>
        <v/>
      </c>
      <c r="E336" s="70" t="str">
        <f t="shared" si="50"/>
        <v/>
      </c>
      <c r="F336" s="70" t="str">
        <f t="shared" si="50"/>
        <v/>
      </c>
      <c r="G336" s="70" t="str">
        <f t="shared" si="51"/>
        <v/>
      </c>
      <c r="H336" s="70" t="str">
        <f>IF(M336=0,"",1+COUNTIF(会員コール!$A$1:$A$198,M336))</f>
        <v/>
      </c>
      <c r="I336" s="71"/>
      <c r="J336" s="71" t="str">
        <f t="shared" si="52"/>
        <v/>
      </c>
      <c r="K336" s="14"/>
      <c r="L336" s="49"/>
      <c r="M336">
        <f t="shared" si="53"/>
        <v>0</v>
      </c>
      <c r="N336"/>
      <c r="O336" s="1"/>
      <c r="P336" s="2"/>
      <c r="U336" s="16"/>
      <c r="W336"/>
      <c r="Z336" s="16"/>
      <c r="AA336" s="16"/>
      <c r="AB336" s="8"/>
    </row>
    <row r="337" spans="1:28" ht="14.25" customHeight="1">
      <c r="A337" s="13"/>
      <c r="B337" s="68" t="str">
        <f t="shared" si="48"/>
        <v/>
      </c>
      <c r="C337" s="69" t="str">
        <f t="shared" ref="C337:C383" si="54">IF(P337="","",LEFT(P337,6))</f>
        <v/>
      </c>
      <c r="D337" s="70" t="str">
        <f t="shared" si="49"/>
        <v/>
      </c>
      <c r="E337" s="70" t="str">
        <f t="shared" si="50"/>
        <v/>
      </c>
      <c r="F337" s="70" t="str">
        <f t="shared" si="50"/>
        <v/>
      </c>
      <c r="G337" s="70" t="str">
        <f t="shared" si="51"/>
        <v/>
      </c>
      <c r="H337" s="70" t="str">
        <f>IF(M337=0,"",1+COUNTIF(会員コール!$A$1:$A$198,M337))</f>
        <v/>
      </c>
      <c r="I337" s="71"/>
      <c r="J337" s="71" t="str">
        <f t="shared" si="52"/>
        <v/>
      </c>
      <c r="K337" s="14"/>
      <c r="L337" s="49"/>
      <c r="M337">
        <f t="shared" si="53"/>
        <v>0</v>
      </c>
      <c r="N337"/>
      <c r="O337" s="1"/>
      <c r="P337" s="2"/>
      <c r="U337" s="16"/>
      <c r="W337"/>
      <c r="Z337" s="16"/>
      <c r="AA337" s="16"/>
      <c r="AB337" s="8"/>
    </row>
    <row r="338" spans="1:28" ht="14.25" customHeight="1">
      <c r="A338" s="13"/>
      <c r="B338" s="68" t="str">
        <f t="shared" si="48"/>
        <v/>
      </c>
      <c r="C338" s="69" t="str">
        <f t="shared" si="54"/>
        <v/>
      </c>
      <c r="D338" s="70" t="str">
        <f t="shared" si="49"/>
        <v/>
      </c>
      <c r="E338" s="70" t="str">
        <f t="shared" si="50"/>
        <v/>
      </c>
      <c r="F338" s="70" t="str">
        <f t="shared" si="50"/>
        <v/>
      </c>
      <c r="G338" s="70" t="str">
        <f t="shared" si="51"/>
        <v/>
      </c>
      <c r="H338" s="70" t="str">
        <f>IF(M338=0,"",1+COUNTIF(会員コール!$A$1:$A$198,M338))</f>
        <v/>
      </c>
      <c r="I338" s="71"/>
      <c r="J338" s="71" t="str">
        <f t="shared" si="52"/>
        <v/>
      </c>
      <c r="K338" s="14"/>
      <c r="L338" s="49"/>
      <c r="M338">
        <f t="shared" si="53"/>
        <v>0</v>
      </c>
      <c r="N338"/>
      <c r="O338" s="1"/>
      <c r="P338" s="2"/>
      <c r="U338" s="16"/>
      <c r="W338"/>
      <c r="Z338" s="16"/>
      <c r="AA338" s="16"/>
      <c r="AB338" s="8"/>
    </row>
    <row r="339" spans="1:28" ht="14.25" customHeight="1">
      <c r="A339" s="13">
        <v>5</v>
      </c>
      <c r="B339" s="68" t="str">
        <f t="shared" si="48"/>
        <v/>
      </c>
      <c r="C339" s="69" t="str">
        <f t="shared" si="54"/>
        <v/>
      </c>
      <c r="D339" s="70" t="str">
        <f t="shared" si="49"/>
        <v/>
      </c>
      <c r="E339" s="70" t="str">
        <f t="shared" si="50"/>
        <v/>
      </c>
      <c r="F339" s="70" t="str">
        <f t="shared" si="50"/>
        <v/>
      </c>
      <c r="G339" s="70" t="str">
        <f t="shared" si="51"/>
        <v/>
      </c>
      <c r="H339" s="70" t="str">
        <f>IF(M339=0,"",1+COUNTIF(会員コール!$A$1:$A$198,M339))</f>
        <v/>
      </c>
      <c r="I339" s="71"/>
      <c r="J339" s="71" t="str">
        <f t="shared" si="52"/>
        <v/>
      </c>
      <c r="K339" s="14"/>
      <c r="L339" s="49"/>
      <c r="M339">
        <f t="shared" si="53"/>
        <v>0</v>
      </c>
      <c r="N339"/>
      <c r="O339" s="1"/>
      <c r="P339" s="2"/>
      <c r="U339" s="16"/>
      <c r="W339"/>
      <c r="Z339" s="16"/>
      <c r="AA339" s="16"/>
      <c r="AB339" s="8"/>
    </row>
    <row r="340" spans="1:28" ht="14.25" customHeight="1">
      <c r="A340" s="13"/>
      <c r="B340" s="68" t="str">
        <f t="shared" si="48"/>
        <v/>
      </c>
      <c r="C340" s="69" t="str">
        <f t="shared" si="54"/>
        <v/>
      </c>
      <c r="D340" s="70" t="str">
        <f t="shared" si="49"/>
        <v/>
      </c>
      <c r="E340" s="70" t="str">
        <f t="shared" si="50"/>
        <v/>
      </c>
      <c r="F340" s="70" t="str">
        <f t="shared" si="50"/>
        <v/>
      </c>
      <c r="G340" s="70" t="str">
        <f t="shared" si="51"/>
        <v/>
      </c>
      <c r="H340" s="70" t="str">
        <f>IF(M340=0,"",1+COUNTIF(会員コール!$A$1:$A$198,M340))</f>
        <v/>
      </c>
      <c r="I340" s="71"/>
      <c r="J340" s="71" t="str">
        <f t="shared" si="52"/>
        <v/>
      </c>
      <c r="K340" s="14"/>
      <c r="L340" s="49"/>
      <c r="M340">
        <f t="shared" si="53"/>
        <v>0</v>
      </c>
      <c r="N340"/>
      <c r="O340" s="1"/>
      <c r="P340" s="2"/>
      <c r="U340" s="16"/>
      <c r="W340"/>
      <c r="Z340" s="16"/>
      <c r="AA340" s="16"/>
      <c r="AB340" s="8"/>
    </row>
    <row r="341" spans="1:28" ht="14.25" customHeight="1">
      <c r="A341" s="13"/>
      <c r="B341" s="68" t="str">
        <f t="shared" si="48"/>
        <v/>
      </c>
      <c r="C341" s="69" t="str">
        <f t="shared" si="54"/>
        <v/>
      </c>
      <c r="D341" s="70" t="str">
        <f t="shared" si="49"/>
        <v/>
      </c>
      <c r="E341" s="70" t="str">
        <f t="shared" si="50"/>
        <v/>
      </c>
      <c r="F341" s="70" t="str">
        <f t="shared" si="50"/>
        <v/>
      </c>
      <c r="G341" s="70" t="str">
        <f t="shared" si="51"/>
        <v/>
      </c>
      <c r="H341" s="70" t="str">
        <f>IF(M341=0,"",1+COUNTIF(会員コール!$A$1:$A$198,M341))</f>
        <v/>
      </c>
      <c r="I341" s="71"/>
      <c r="J341" s="71" t="str">
        <f t="shared" si="52"/>
        <v/>
      </c>
      <c r="K341" s="14"/>
      <c r="L341" s="49"/>
      <c r="M341">
        <f t="shared" si="53"/>
        <v>0</v>
      </c>
      <c r="N341"/>
      <c r="O341" s="1"/>
      <c r="P341" s="2"/>
      <c r="U341" s="16"/>
      <c r="W341"/>
      <c r="Z341" s="16"/>
      <c r="AA341" s="16"/>
      <c r="AB341" s="8"/>
    </row>
    <row r="342" spans="1:28" ht="14.25" customHeight="1">
      <c r="A342" s="13"/>
      <c r="B342" s="68" t="str">
        <f t="shared" si="48"/>
        <v/>
      </c>
      <c r="C342" s="69" t="str">
        <f t="shared" si="54"/>
        <v/>
      </c>
      <c r="D342" s="70" t="str">
        <f t="shared" si="49"/>
        <v/>
      </c>
      <c r="E342" s="70" t="str">
        <f t="shared" si="50"/>
        <v/>
      </c>
      <c r="F342" s="70" t="str">
        <f t="shared" si="50"/>
        <v/>
      </c>
      <c r="G342" s="70" t="str">
        <f t="shared" si="51"/>
        <v/>
      </c>
      <c r="H342" s="70" t="str">
        <f>IF(M342=0,"",1+COUNTIF(会員コール!$A$1:$A$198,M342))</f>
        <v/>
      </c>
      <c r="I342" s="71"/>
      <c r="J342" s="71" t="str">
        <f t="shared" si="52"/>
        <v/>
      </c>
      <c r="K342" s="14"/>
      <c r="L342" s="49"/>
      <c r="M342">
        <f t="shared" si="53"/>
        <v>0</v>
      </c>
      <c r="N342"/>
      <c r="O342" s="1"/>
      <c r="P342" s="2"/>
      <c r="U342" s="16"/>
      <c r="W342"/>
      <c r="Z342" s="16"/>
      <c r="AA342" s="16"/>
      <c r="AB342" s="8"/>
    </row>
    <row r="343" spans="1:28" ht="14.25" customHeight="1">
      <c r="A343" s="13"/>
      <c r="B343" s="68" t="str">
        <f t="shared" si="48"/>
        <v/>
      </c>
      <c r="C343" s="69" t="str">
        <f t="shared" si="54"/>
        <v/>
      </c>
      <c r="D343" s="70" t="str">
        <f t="shared" si="49"/>
        <v/>
      </c>
      <c r="E343" s="70" t="str">
        <f t="shared" si="50"/>
        <v/>
      </c>
      <c r="F343" s="70" t="str">
        <f t="shared" si="50"/>
        <v/>
      </c>
      <c r="G343" s="70" t="str">
        <f t="shared" si="51"/>
        <v/>
      </c>
      <c r="H343" s="70" t="str">
        <f>IF(M343=0,"",1+COUNTIF(会員コール!$A$1:$A$198,M343))</f>
        <v/>
      </c>
      <c r="I343" s="71"/>
      <c r="J343" s="71" t="str">
        <f t="shared" si="52"/>
        <v/>
      </c>
      <c r="K343" s="14"/>
      <c r="L343" s="49"/>
      <c r="M343">
        <f t="shared" si="53"/>
        <v>0</v>
      </c>
      <c r="N343"/>
      <c r="O343" s="1"/>
      <c r="P343" s="2"/>
      <c r="U343" s="16"/>
      <c r="W343"/>
      <c r="Z343" s="16"/>
      <c r="AA343" s="16"/>
      <c r="AB343" s="8"/>
    </row>
    <row r="344" spans="1:28" ht="14.25" customHeight="1">
      <c r="A344" s="13">
        <v>10</v>
      </c>
      <c r="B344" s="68" t="str">
        <f t="shared" si="48"/>
        <v/>
      </c>
      <c r="C344" s="69" t="str">
        <f t="shared" si="54"/>
        <v/>
      </c>
      <c r="D344" s="70" t="str">
        <f t="shared" si="49"/>
        <v/>
      </c>
      <c r="E344" s="70" t="str">
        <f t="shared" si="50"/>
        <v/>
      </c>
      <c r="F344" s="70" t="str">
        <f t="shared" si="50"/>
        <v/>
      </c>
      <c r="G344" s="70" t="str">
        <f t="shared" si="51"/>
        <v/>
      </c>
      <c r="H344" s="70" t="str">
        <f>IF(M344=0,"",1+COUNTIF(会員コール!$A$1:$A$198,M344))</f>
        <v/>
      </c>
      <c r="I344" s="71"/>
      <c r="J344" s="71" t="str">
        <f t="shared" si="52"/>
        <v/>
      </c>
      <c r="K344" s="14"/>
      <c r="L344" s="49"/>
      <c r="M344">
        <f t="shared" si="53"/>
        <v>0</v>
      </c>
      <c r="N344"/>
      <c r="O344" s="1"/>
      <c r="P344" s="2"/>
      <c r="U344" s="16"/>
      <c r="W344"/>
      <c r="Z344" s="16"/>
      <c r="AA344" s="16"/>
      <c r="AB344" s="8"/>
    </row>
    <row r="345" spans="1:28" ht="14.25" customHeight="1">
      <c r="A345" s="13"/>
      <c r="B345" s="68" t="str">
        <f t="shared" si="48"/>
        <v/>
      </c>
      <c r="C345" s="69" t="str">
        <f t="shared" si="54"/>
        <v/>
      </c>
      <c r="D345" s="70" t="str">
        <f t="shared" si="49"/>
        <v/>
      </c>
      <c r="E345" s="70" t="str">
        <f t="shared" si="50"/>
        <v/>
      </c>
      <c r="F345" s="70" t="str">
        <f t="shared" si="50"/>
        <v/>
      </c>
      <c r="G345" s="70" t="str">
        <f t="shared" si="51"/>
        <v/>
      </c>
      <c r="H345" s="70" t="str">
        <f>IF(M345=0,"",1+COUNTIF(会員コール!$A$1:$A$198,M345))</f>
        <v/>
      </c>
      <c r="I345" s="71"/>
      <c r="J345" s="71" t="str">
        <f t="shared" si="52"/>
        <v/>
      </c>
      <c r="K345" s="14"/>
      <c r="L345" s="49"/>
      <c r="M345">
        <f t="shared" si="53"/>
        <v>0</v>
      </c>
      <c r="N345"/>
      <c r="O345" s="1"/>
      <c r="P345" s="2"/>
      <c r="U345" s="16"/>
      <c r="W345"/>
      <c r="Z345" s="16"/>
      <c r="AA345" s="16"/>
      <c r="AB345" s="8"/>
    </row>
    <row r="346" spans="1:28" ht="14.25" customHeight="1">
      <c r="A346" s="13"/>
      <c r="B346" s="68" t="str">
        <f t="shared" si="48"/>
        <v/>
      </c>
      <c r="C346" s="69" t="str">
        <f t="shared" si="54"/>
        <v/>
      </c>
      <c r="D346" s="70" t="str">
        <f t="shared" si="49"/>
        <v/>
      </c>
      <c r="E346" s="70" t="str">
        <f t="shared" si="50"/>
        <v/>
      </c>
      <c r="F346" s="70" t="str">
        <f t="shared" si="50"/>
        <v/>
      </c>
      <c r="G346" s="70" t="str">
        <f t="shared" si="51"/>
        <v/>
      </c>
      <c r="H346" s="70" t="str">
        <f>IF(M346=0,"",1+COUNTIF(会員コール!$A$1:$A$198,M346))</f>
        <v/>
      </c>
      <c r="I346" s="71"/>
      <c r="J346" s="71" t="str">
        <f t="shared" si="52"/>
        <v/>
      </c>
      <c r="K346" s="14"/>
      <c r="L346" s="49"/>
      <c r="M346">
        <f t="shared" si="53"/>
        <v>0</v>
      </c>
      <c r="N346"/>
      <c r="O346" s="1"/>
      <c r="P346" s="2"/>
      <c r="U346" s="16"/>
      <c r="W346"/>
      <c r="Z346" s="16"/>
      <c r="AA346" s="16"/>
      <c r="AB346" s="8"/>
    </row>
    <row r="347" spans="1:28" ht="14.25" customHeight="1">
      <c r="A347" s="13"/>
      <c r="B347" s="68" t="str">
        <f t="shared" si="48"/>
        <v/>
      </c>
      <c r="C347" s="69" t="str">
        <f t="shared" si="54"/>
        <v/>
      </c>
      <c r="D347" s="70" t="str">
        <f t="shared" si="49"/>
        <v/>
      </c>
      <c r="E347" s="70" t="str">
        <f t="shared" si="50"/>
        <v/>
      </c>
      <c r="F347" s="70" t="str">
        <f t="shared" si="50"/>
        <v/>
      </c>
      <c r="G347" s="70" t="str">
        <f t="shared" si="51"/>
        <v/>
      </c>
      <c r="H347" s="70" t="str">
        <f>IF(M347=0,"",1+COUNTIF(会員コール!$A$1:$A$198,M347))</f>
        <v/>
      </c>
      <c r="I347" s="71"/>
      <c r="J347" s="71" t="str">
        <f t="shared" si="52"/>
        <v/>
      </c>
      <c r="K347" s="14"/>
      <c r="L347" s="49"/>
      <c r="M347">
        <f t="shared" si="53"/>
        <v>0</v>
      </c>
      <c r="N347"/>
      <c r="O347" s="1"/>
      <c r="P347" s="2"/>
      <c r="U347" s="16"/>
      <c r="W347"/>
      <c r="Z347" s="16"/>
      <c r="AA347" s="16"/>
      <c r="AB347" s="8"/>
    </row>
    <row r="348" spans="1:28" ht="14.25" customHeight="1">
      <c r="A348" s="13"/>
      <c r="B348" s="68" t="str">
        <f t="shared" si="48"/>
        <v/>
      </c>
      <c r="C348" s="69" t="str">
        <f t="shared" si="54"/>
        <v/>
      </c>
      <c r="D348" s="70" t="str">
        <f t="shared" si="49"/>
        <v/>
      </c>
      <c r="E348" s="70" t="str">
        <f t="shared" si="50"/>
        <v/>
      </c>
      <c r="F348" s="70" t="str">
        <f t="shared" si="50"/>
        <v/>
      </c>
      <c r="G348" s="70" t="str">
        <f t="shared" si="51"/>
        <v/>
      </c>
      <c r="H348" s="70" t="str">
        <f>IF(M348=0,"",1+COUNTIF(会員コール!$A$1:$A$198,M348))</f>
        <v/>
      </c>
      <c r="I348" s="71"/>
      <c r="J348" s="71" t="str">
        <f t="shared" si="52"/>
        <v/>
      </c>
      <c r="K348" s="14"/>
      <c r="L348" s="49"/>
      <c r="M348">
        <f t="shared" si="53"/>
        <v>0</v>
      </c>
      <c r="N348"/>
      <c r="O348" s="1"/>
      <c r="P348" s="2"/>
      <c r="U348" s="16"/>
      <c r="W348"/>
      <c r="Z348" s="16"/>
      <c r="AA348" s="16"/>
      <c r="AB348" s="8"/>
    </row>
    <row r="349" spans="1:28" ht="14.25" customHeight="1">
      <c r="A349" s="13">
        <v>15</v>
      </c>
      <c r="B349" s="68" t="str">
        <f t="shared" si="48"/>
        <v/>
      </c>
      <c r="C349" s="69" t="str">
        <f t="shared" si="54"/>
        <v/>
      </c>
      <c r="D349" s="70" t="str">
        <f t="shared" si="49"/>
        <v/>
      </c>
      <c r="E349" s="70" t="str">
        <f t="shared" si="50"/>
        <v/>
      </c>
      <c r="F349" s="70" t="str">
        <f t="shared" si="50"/>
        <v/>
      </c>
      <c r="G349" s="70" t="str">
        <f t="shared" si="51"/>
        <v/>
      </c>
      <c r="H349" s="70" t="str">
        <f>IF(M349=0,"",1+COUNTIF(会員コール!$A$1:$A$198,M349))</f>
        <v/>
      </c>
      <c r="I349" s="71"/>
      <c r="J349" s="71" t="str">
        <f t="shared" si="52"/>
        <v/>
      </c>
      <c r="K349" s="14"/>
      <c r="L349" s="49"/>
      <c r="M349">
        <f t="shared" si="53"/>
        <v>0</v>
      </c>
      <c r="N349"/>
      <c r="O349" s="1"/>
      <c r="P349" s="2"/>
      <c r="U349" s="16"/>
      <c r="W349"/>
      <c r="Z349" s="16"/>
      <c r="AA349" s="16"/>
      <c r="AB349" s="8"/>
    </row>
    <row r="350" spans="1:28" ht="14.25" customHeight="1">
      <c r="A350" s="13"/>
      <c r="B350" s="68" t="str">
        <f t="shared" si="48"/>
        <v/>
      </c>
      <c r="C350" s="69" t="str">
        <f t="shared" si="54"/>
        <v/>
      </c>
      <c r="D350" s="70" t="str">
        <f t="shared" si="49"/>
        <v/>
      </c>
      <c r="E350" s="70" t="str">
        <f t="shared" si="50"/>
        <v/>
      </c>
      <c r="F350" s="70" t="str">
        <f t="shared" si="50"/>
        <v/>
      </c>
      <c r="G350" s="70" t="str">
        <f t="shared" si="51"/>
        <v/>
      </c>
      <c r="H350" s="70" t="str">
        <f>IF(M350=0,"",1+COUNTIF(会員コール!$A$1:$A$198,M350))</f>
        <v/>
      </c>
      <c r="I350" s="71"/>
      <c r="J350" s="71" t="str">
        <f t="shared" si="52"/>
        <v/>
      </c>
      <c r="K350" s="14"/>
      <c r="L350" s="49"/>
      <c r="M350">
        <f t="shared" si="53"/>
        <v>0</v>
      </c>
      <c r="N350"/>
      <c r="O350" s="1"/>
      <c r="P350" s="2"/>
      <c r="U350" s="16"/>
      <c r="W350"/>
      <c r="Z350" s="16"/>
      <c r="AA350" s="16"/>
      <c r="AB350" s="8"/>
    </row>
    <row r="351" spans="1:28" ht="14.25" customHeight="1">
      <c r="A351" s="13"/>
      <c r="B351" s="68" t="str">
        <f t="shared" si="48"/>
        <v/>
      </c>
      <c r="C351" s="69" t="str">
        <f t="shared" si="54"/>
        <v/>
      </c>
      <c r="D351" s="70" t="str">
        <f t="shared" si="49"/>
        <v/>
      </c>
      <c r="E351" s="70" t="str">
        <f t="shared" si="50"/>
        <v/>
      </c>
      <c r="F351" s="70" t="str">
        <f t="shared" si="50"/>
        <v/>
      </c>
      <c r="G351" s="70" t="str">
        <f t="shared" si="51"/>
        <v/>
      </c>
      <c r="H351" s="70" t="str">
        <f>IF(M351=0,"",1+COUNTIF(会員コール!$A$1:$A$198,M351))</f>
        <v/>
      </c>
      <c r="I351" s="71"/>
      <c r="J351" s="71" t="str">
        <f t="shared" si="52"/>
        <v/>
      </c>
      <c r="K351" s="14"/>
      <c r="L351" s="15"/>
      <c r="M351">
        <f t="shared" si="53"/>
        <v>0</v>
      </c>
      <c r="N351"/>
      <c r="O351" s="1"/>
      <c r="P351" s="2"/>
      <c r="U351" s="16"/>
      <c r="W351"/>
      <c r="Z351" s="16"/>
      <c r="AA351" s="16"/>
      <c r="AB351" s="8"/>
    </row>
    <row r="352" spans="1:28" ht="14.25" customHeight="1">
      <c r="A352" s="13"/>
      <c r="B352" s="72" t="str">
        <f t="shared" si="48"/>
        <v/>
      </c>
      <c r="C352" s="69" t="str">
        <f t="shared" si="54"/>
        <v/>
      </c>
      <c r="D352" s="73" t="str">
        <f t="shared" si="49"/>
        <v/>
      </c>
      <c r="E352" s="73" t="str">
        <f t="shared" si="50"/>
        <v/>
      </c>
      <c r="F352" s="73" t="str">
        <f t="shared" si="50"/>
        <v/>
      </c>
      <c r="G352" s="73" t="str">
        <f t="shared" si="51"/>
        <v/>
      </c>
      <c r="H352" s="73" t="str">
        <f>IF(M352=0,"",1+COUNTIF(会員コール!$A$1:$A$198,M352))</f>
        <v/>
      </c>
      <c r="I352" s="74"/>
      <c r="J352" s="74" t="str">
        <f t="shared" si="52"/>
        <v/>
      </c>
      <c r="K352" s="14"/>
      <c r="L352" s="15"/>
      <c r="M352">
        <f t="shared" si="53"/>
        <v>0</v>
      </c>
      <c r="N352"/>
      <c r="O352" s="1"/>
      <c r="P352" s="2"/>
      <c r="U352" s="16"/>
      <c r="W352"/>
      <c r="Z352" s="16"/>
      <c r="AA352" s="16"/>
      <c r="AB352" s="8"/>
    </row>
    <row r="353" spans="1:28" ht="14.25" customHeight="1">
      <c r="A353" s="13"/>
      <c r="B353" s="68" t="str">
        <f t="shared" si="48"/>
        <v/>
      </c>
      <c r="C353" s="69" t="str">
        <f t="shared" si="54"/>
        <v/>
      </c>
      <c r="D353" s="70" t="str">
        <f t="shared" si="49"/>
        <v/>
      </c>
      <c r="E353" s="70" t="str">
        <f t="shared" si="50"/>
        <v/>
      </c>
      <c r="F353" s="70" t="str">
        <f t="shared" si="50"/>
        <v/>
      </c>
      <c r="G353" s="70" t="str">
        <f t="shared" si="51"/>
        <v/>
      </c>
      <c r="H353" s="70" t="str">
        <f>IF(M353=0,"",1+COUNTIF(会員コール!$A$1:$A$198,M353))</f>
        <v/>
      </c>
      <c r="I353" s="71"/>
      <c r="J353" s="71" t="str">
        <f t="shared" si="52"/>
        <v/>
      </c>
      <c r="K353" s="14"/>
      <c r="L353" s="15"/>
      <c r="M353">
        <f t="shared" si="53"/>
        <v>0</v>
      </c>
      <c r="N353"/>
      <c r="O353" s="1"/>
      <c r="P353" s="2"/>
      <c r="U353" s="16"/>
      <c r="W353"/>
      <c r="Z353" s="16"/>
      <c r="AA353" s="16"/>
      <c r="AB353" s="8"/>
    </row>
    <row r="354" spans="1:28" ht="14.25" customHeight="1">
      <c r="A354" s="13">
        <v>20</v>
      </c>
      <c r="B354" s="68" t="str">
        <f t="shared" si="48"/>
        <v/>
      </c>
      <c r="C354" s="69" t="str">
        <f t="shared" si="54"/>
        <v/>
      </c>
      <c r="D354" s="70" t="str">
        <f t="shared" si="49"/>
        <v/>
      </c>
      <c r="E354" s="70" t="str">
        <f t="shared" si="50"/>
        <v/>
      </c>
      <c r="F354" s="70" t="str">
        <f t="shared" si="50"/>
        <v/>
      </c>
      <c r="G354" s="70" t="str">
        <f t="shared" si="51"/>
        <v/>
      </c>
      <c r="H354" s="70" t="str">
        <f>IF(M354=0,"",1+COUNTIF(会員コール!$A$1:$A$198,M354))</f>
        <v/>
      </c>
      <c r="I354" s="71"/>
      <c r="J354" s="71" t="str">
        <f t="shared" si="52"/>
        <v/>
      </c>
      <c r="K354" s="14"/>
      <c r="L354" s="15"/>
      <c r="M354">
        <f t="shared" si="53"/>
        <v>0</v>
      </c>
      <c r="N354"/>
      <c r="O354" s="1"/>
      <c r="P354" s="2"/>
      <c r="U354" s="16"/>
      <c r="W354"/>
      <c r="Z354" s="16"/>
      <c r="AA354" s="16"/>
      <c r="AB354" s="8"/>
    </row>
    <row r="355" spans="1:28" ht="14.25" customHeight="1">
      <c r="A355" s="13"/>
      <c r="B355" s="68" t="str">
        <f t="shared" si="48"/>
        <v/>
      </c>
      <c r="C355" s="69" t="str">
        <f t="shared" si="54"/>
        <v/>
      </c>
      <c r="D355" s="70" t="str">
        <f t="shared" si="49"/>
        <v/>
      </c>
      <c r="E355" s="70" t="str">
        <f t="shared" si="50"/>
        <v/>
      </c>
      <c r="F355" s="70" t="str">
        <f t="shared" si="50"/>
        <v/>
      </c>
      <c r="G355" s="70" t="str">
        <f t="shared" si="51"/>
        <v/>
      </c>
      <c r="H355" s="70" t="str">
        <f>IF(M355=0,"",1+COUNTIF(会員コール!$A$1:$A$198,M355))</f>
        <v/>
      </c>
      <c r="I355" s="71"/>
      <c r="J355" s="71" t="str">
        <f t="shared" si="52"/>
        <v/>
      </c>
      <c r="K355" s="14"/>
      <c r="L355" s="15"/>
      <c r="M355">
        <f t="shared" si="53"/>
        <v>0</v>
      </c>
      <c r="N355"/>
      <c r="O355" s="1"/>
      <c r="P355" s="2"/>
      <c r="U355" s="16"/>
      <c r="W355"/>
      <c r="Z355" s="16"/>
      <c r="AA355" s="16"/>
      <c r="AB355" s="8"/>
    </row>
    <row r="356" spans="1:28" ht="14.25" customHeight="1">
      <c r="A356" s="13"/>
      <c r="B356" s="68" t="str">
        <f t="shared" si="48"/>
        <v/>
      </c>
      <c r="C356" s="69" t="str">
        <f t="shared" si="54"/>
        <v/>
      </c>
      <c r="D356" s="70" t="str">
        <f t="shared" si="49"/>
        <v/>
      </c>
      <c r="E356" s="70" t="str">
        <f t="shared" si="50"/>
        <v/>
      </c>
      <c r="F356" s="70" t="str">
        <f t="shared" si="50"/>
        <v/>
      </c>
      <c r="G356" s="70" t="str">
        <f t="shared" si="51"/>
        <v/>
      </c>
      <c r="H356" s="70" t="str">
        <f>IF(M356=0,"",1+COUNTIF(会員コール!$A$1:$A$198,M356))</f>
        <v/>
      </c>
      <c r="I356" s="71"/>
      <c r="J356" s="71" t="str">
        <f t="shared" si="52"/>
        <v/>
      </c>
      <c r="K356" s="14"/>
      <c r="L356" s="15"/>
      <c r="M356">
        <f t="shared" si="53"/>
        <v>0</v>
      </c>
      <c r="N356"/>
      <c r="O356" s="1"/>
      <c r="P356" s="2"/>
      <c r="U356" s="16"/>
      <c r="W356"/>
      <c r="Z356" s="16"/>
      <c r="AA356" s="16"/>
      <c r="AB356" s="8"/>
    </row>
    <row r="357" spans="1:28" ht="14.25" customHeight="1">
      <c r="A357" s="13"/>
      <c r="B357" s="68" t="str">
        <f t="shared" si="48"/>
        <v/>
      </c>
      <c r="C357" s="69" t="str">
        <f t="shared" si="54"/>
        <v/>
      </c>
      <c r="D357" s="70" t="str">
        <f t="shared" si="49"/>
        <v/>
      </c>
      <c r="E357" s="70" t="str">
        <f t="shared" si="50"/>
        <v/>
      </c>
      <c r="F357" s="70" t="str">
        <f t="shared" si="50"/>
        <v/>
      </c>
      <c r="G357" s="70" t="str">
        <f t="shared" si="51"/>
        <v/>
      </c>
      <c r="H357" s="70" t="str">
        <f>IF(M357=0,"",1+COUNTIF(会員コール!$A$1:$A$198,M357))</f>
        <v/>
      </c>
      <c r="I357" s="71"/>
      <c r="J357" s="71" t="str">
        <f t="shared" si="52"/>
        <v/>
      </c>
      <c r="K357" s="14"/>
      <c r="L357" s="15"/>
      <c r="M357">
        <f t="shared" si="53"/>
        <v>0</v>
      </c>
      <c r="N357"/>
      <c r="O357" s="1"/>
      <c r="P357" s="2"/>
      <c r="U357" s="16"/>
      <c r="W357"/>
      <c r="Z357" s="16"/>
      <c r="AA357" s="16"/>
      <c r="AB357" s="8"/>
    </row>
    <row r="358" spans="1:28" ht="14.25" customHeight="1">
      <c r="A358" s="13"/>
      <c r="B358" s="68" t="str">
        <f t="shared" si="48"/>
        <v/>
      </c>
      <c r="C358" s="69" t="str">
        <f t="shared" si="54"/>
        <v/>
      </c>
      <c r="D358" s="70" t="str">
        <f t="shared" si="49"/>
        <v/>
      </c>
      <c r="E358" s="70" t="str">
        <f t="shared" si="50"/>
        <v/>
      </c>
      <c r="F358" s="70" t="str">
        <f t="shared" si="50"/>
        <v/>
      </c>
      <c r="G358" s="70" t="str">
        <f t="shared" si="51"/>
        <v/>
      </c>
      <c r="H358" s="70" t="str">
        <f>IF(M358=0,"",1+COUNTIF(会員コール!$A$1:$A$198,M358))</f>
        <v/>
      </c>
      <c r="I358" s="71"/>
      <c r="J358" s="71" t="str">
        <f t="shared" si="52"/>
        <v/>
      </c>
      <c r="K358" s="14"/>
      <c r="L358" s="15"/>
      <c r="M358">
        <f t="shared" si="53"/>
        <v>0</v>
      </c>
      <c r="N358"/>
      <c r="O358" s="1"/>
      <c r="P358" s="2"/>
      <c r="U358" s="16"/>
      <c r="W358"/>
      <c r="Z358" s="16"/>
      <c r="AA358" s="16"/>
      <c r="AB358" s="8"/>
    </row>
    <row r="359" spans="1:28" ht="14.25" customHeight="1">
      <c r="A359" s="13">
        <v>25</v>
      </c>
      <c r="B359" s="68" t="str">
        <f t="shared" si="48"/>
        <v/>
      </c>
      <c r="C359" s="69" t="str">
        <f t="shared" si="54"/>
        <v/>
      </c>
      <c r="D359" s="70" t="str">
        <f t="shared" si="49"/>
        <v/>
      </c>
      <c r="E359" s="70" t="str">
        <f t="shared" si="50"/>
        <v/>
      </c>
      <c r="F359" s="70" t="str">
        <f t="shared" si="50"/>
        <v/>
      </c>
      <c r="G359" s="70" t="str">
        <f t="shared" si="51"/>
        <v/>
      </c>
      <c r="H359" s="70" t="str">
        <f>IF(M359=0,"",1+COUNTIF(会員コール!$A$1:$A$198,M359))</f>
        <v/>
      </c>
      <c r="I359" s="71"/>
      <c r="J359" s="71" t="str">
        <f t="shared" si="52"/>
        <v/>
      </c>
      <c r="K359" s="14"/>
      <c r="L359" s="15"/>
      <c r="M359">
        <f t="shared" si="53"/>
        <v>0</v>
      </c>
      <c r="N359"/>
      <c r="O359" s="1"/>
      <c r="P359" s="2"/>
      <c r="U359" s="16"/>
      <c r="W359"/>
      <c r="Z359" s="16"/>
      <c r="AA359" s="16"/>
      <c r="AB359" s="8"/>
    </row>
    <row r="360" spans="1:28" ht="14.25" customHeight="1">
      <c r="A360" s="13"/>
      <c r="B360" s="72" t="str">
        <f t="shared" si="48"/>
        <v/>
      </c>
      <c r="C360" s="69" t="str">
        <f t="shared" si="54"/>
        <v/>
      </c>
      <c r="D360" s="73" t="str">
        <f t="shared" si="49"/>
        <v/>
      </c>
      <c r="E360" s="73" t="str">
        <f t="shared" si="50"/>
        <v/>
      </c>
      <c r="F360" s="73" t="str">
        <f t="shared" si="50"/>
        <v/>
      </c>
      <c r="G360" s="73" t="str">
        <f t="shared" si="51"/>
        <v/>
      </c>
      <c r="H360" s="73" t="str">
        <f>IF(M360=0,"",1+COUNTIF(会員コール!$A$1:$A$198,M360))</f>
        <v/>
      </c>
      <c r="I360" s="74"/>
      <c r="J360" s="74" t="str">
        <f t="shared" si="52"/>
        <v/>
      </c>
      <c r="K360" s="14"/>
      <c r="L360" s="15"/>
      <c r="M360">
        <f t="shared" si="53"/>
        <v>0</v>
      </c>
      <c r="N360"/>
      <c r="O360" s="1"/>
      <c r="P360" s="2"/>
      <c r="U360" s="16"/>
      <c r="W360"/>
      <c r="Z360" s="16"/>
      <c r="AA360" s="16"/>
      <c r="AB360" s="8"/>
    </row>
    <row r="361" spans="1:28" ht="14.25" customHeight="1">
      <c r="A361" s="13"/>
      <c r="B361" s="68" t="str">
        <f t="shared" si="48"/>
        <v/>
      </c>
      <c r="C361" s="69" t="str">
        <f t="shared" si="54"/>
        <v/>
      </c>
      <c r="D361" s="70" t="str">
        <f t="shared" si="49"/>
        <v/>
      </c>
      <c r="E361" s="70" t="str">
        <f t="shared" si="50"/>
        <v/>
      </c>
      <c r="F361" s="70" t="str">
        <f t="shared" si="50"/>
        <v/>
      </c>
      <c r="G361" s="70" t="str">
        <f t="shared" si="51"/>
        <v/>
      </c>
      <c r="H361" s="70" t="str">
        <f>IF(M361=0,"",1+COUNTIF(会員コール!$A$1:$A$198,M361))</f>
        <v/>
      </c>
      <c r="I361" s="71"/>
      <c r="J361" s="71" t="str">
        <f t="shared" si="52"/>
        <v/>
      </c>
      <c r="K361" s="14"/>
      <c r="L361" s="15"/>
      <c r="M361">
        <f t="shared" si="53"/>
        <v>0</v>
      </c>
      <c r="N361"/>
      <c r="O361" s="1"/>
      <c r="P361" s="2"/>
      <c r="U361" s="16"/>
      <c r="W361"/>
      <c r="Z361" s="16"/>
      <c r="AA361" s="16"/>
      <c r="AB361" s="8"/>
    </row>
    <row r="362" spans="1:28" ht="14.25" customHeight="1">
      <c r="A362" s="13"/>
      <c r="B362" s="72" t="str">
        <f t="shared" si="48"/>
        <v/>
      </c>
      <c r="C362" s="69" t="str">
        <f t="shared" si="54"/>
        <v/>
      </c>
      <c r="D362" s="73" t="str">
        <f t="shared" si="49"/>
        <v/>
      </c>
      <c r="E362" s="73" t="str">
        <f t="shared" si="50"/>
        <v/>
      </c>
      <c r="F362" s="73" t="str">
        <f t="shared" si="50"/>
        <v/>
      </c>
      <c r="G362" s="73" t="str">
        <f t="shared" si="51"/>
        <v/>
      </c>
      <c r="H362" s="73" t="str">
        <f>IF(M362=0,"",1+COUNTIF(会員コール!$A$1:$A$198,M362))</f>
        <v/>
      </c>
      <c r="I362" s="74"/>
      <c r="J362" s="74" t="str">
        <f t="shared" si="52"/>
        <v/>
      </c>
      <c r="K362" s="14"/>
      <c r="L362" s="15"/>
      <c r="M362">
        <f t="shared" si="53"/>
        <v>0</v>
      </c>
      <c r="N362"/>
      <c r="O362" s="1"/>
      <c r="P362" s="2"/>
      <c r="U362" s="16"/>
      <c r="W362"/>
      <c r="Z362" s="16"/>
      <c r="AA362" s="16"/>
      <c r="AB362" s="8"/>
    </row>
    <row r="363" spans="1:28" ht="14.25" customHeight="1">
      <c r="A363" s="13"/>
      <c r="B363" s="68" t="str">
        <f t="shared" si="48"/>
        <v/>
      </c>
      <c r="C363" s="69" t="str">
        <f t="shared" si="54"/>
        <v/>
      </c>
      <c r="D363" s="70" t="str">
        <f t="shared" si="49"/>
        <v/>
      </c>
      <c r="E363" s="70" t="str">
        <f t="shared" si="50"/>
        <v/>
      </c>
      <c r="F363" s="70" t="str">
        <f t="shared" si="50"/>
        <v/>
      </c>
      <c r="G363" s="70" t="str">
        <f t="shared" si="51"/>
        <v/>
      </c>
      <c r="H363" s="70" t="str">
        <f>IF(M363=0,"",1+COUNTIF(会員コール!$A$1:$A$198,M363))</f>
        <v/>
      </c>
      <c r="I363" s="71"/>
      <c r="J363" s="71" t="str">
        <f t="shared" si="52"/>
        <v/>
      </c>
      <c r="K363" s="14"/>
      <c r="L363" s="15"/>
      <c r="M363">
        <f t="shared" si="53"/>
        <v>0</v>
      </c>
      <c r="N363"/>
      <c r="O363" s="1"/>
      <c r="P363" s="2"/>
      <c r="U363" s="16"/>
      <c r="W363"/>
      <c r="Z363" s="16"/>
      <c r="AA363" s="16"/>
      <c r="AB363" s="8"/>
    </row>
    <row r="364" spans="1:28" ht="14.25" customHeight="1">
      <c r="A364" s="13">
        <v>30</v>
      </c>
      <c r="B364" s="72" t="str">
        <f t="shared" si="48"/>
        <v/>
      </c>
      <c r="C364" s="69" t="str">
        <f t="shared" si="54"/>
        <v/>
      </c>
      <c r="D364" s="73" t="str">
        <f t="shared" si="49"/>
        <v/>
      </c>
      <c r="E364" s="73" t="str">
        <f t="shared" si="50"/>
        <v/>
      </c>
      <c r="F364" s="73" t="str">
        <f t="shared" si="50"/>
        <v/>
      </c>
      <c r="G364" s="73" t="str">
        <f t="shared" si="51"/>
        <v/>
      </c>
      <c r="H364" s="73" t="str">
        <f>IF(M364=0,"",1+COUNTIF(会員コール!$A$1:$A$198,M364))</f>
        <v/>
      </c>
      <c r="I364" s="74"/>
      <c r="J364" s="74" t="str">
        <f t="shared" si="52"/>
        <v/>
      </c>
      <c r="K364" s="14"/>
      <c r="L364" s="15"/>
      <c r="M364">
        <f t="shared" si="53"/>
        <v>0</v>
      </c>
      <c r="N364"/>
      <c r="O364" s="1"/>
      <c r="P364" s="2"/>
      <c r="U364" s="16"/>
      <c r="W364"/>
      <c r="Z364" s="16"/>
      <c r="AA364" s="16"/>
      <c r="AB364" s="8"/>
    </row>
    <row r="365" spans="1:28" ht="14.25" customHeight="1">
      <c r="A365" s="13"/>
      <c r="B365" s="68" t="str">
        <f t="shared" si="48"/>
        <v/>
      </c>
      <c r="C365" s="69" t="str">
        <f t="shared" si="54"/>
        <v/>
      </c>
      <c r="D365" s="70" t="str">
        <f t="shared" si="49"/>
        <v/>
      </c>
      <c r="E365" s="70" t="str">
        <f t="shared" si="50"/>
        <v/>
      </c>
      <c r="F365" s="70" t="str">
        <f t="shared" si="50"/>
        <v/>
      </c>
      <c r="G365" s="70" t="str">
        <f t="shared" si="51"/>
        <v/>
      </c>
      <c r="H365" s="70" t="str">
        <f>IF(M365=0,"",1+COUNTIF(会員コール!$A$1:$A$198,M365))</f>
        <v/>
      </c>
      <c r="I365" s="71"/>
      <c r="J365" s="71" t="str">
        <f t="shared" si="52"/>
        <v/>
      </c>
      <c r="K365" s="14"/>
      <c r="L365" s="15"/>
      <c r="M365">
        <f t="shared" si="53"/>
        <v>0</v>
      </c>
      <c r="N365"/>
      <c r="O365" s="1"/>
      <c r="P365" s="2"/>
      <c r="U365" s="16"/>
      <c r="W365"/>
      <c r="Z365" s="16"/>
      <c r="AA365" s="16"/>
      <c r="AB365" s="8"/>
    </row>
    <row r="366" spans="1:28" ht="14.25" customHeight="1">
      <c r="A366" s="13"/>
      <c r="B366" s="72" t="str">
        <f t="shared" si="48"/>
        <v/>
      </c>
      <c r="C366" s="69" t="str">
        <f t="shared" si="54"/>
        <v/>
      </c>
      <c r="D366" s="73" t="str">
        <f t="shared" si="49"/>
        <v/>
      </c>
      <c r="E366" s="73" t="str">
        <f t="shared" si="50"/>
        <v/>
      </c>
      <c r="F366" s="73" t="str">
        <f t="shared" si="50"/>
        <v/>
      </c>
      <c r="G366" s="73" t="str">
        <f t="shared" si="51"/>
        <v/>
      </c>
      <c r="H366" s="73" t="str">
        <f>IF(M366=0,"",1+COUNTIF(会員コール!$A$1:$A$198,M366))</f>
        <v/>
      </c>
      <c r="I366" s="74"/>
      <c r="J366" s="74" t="str">
        <f t="shared" si="52"/>
        <v/>
      </c>
      <c r="K366" s="14"/>
      <c r="L366" s="15"/>
      <c r="M366">
        <f t="shared" si="53"/>
        <v>0</v>
      </c>
      <c r="N366"/>
      <c r="O366" s="1"/>
      <c r="P366" s="2"/>
      <c r="U366" s="16"/>
      <c r="W366"/>
      <c r="Z366" s="16"/>
      <c r="AA366" s="16"/>
      <c r="AB366" s="8"/>
    </row>
    <row r="367" spans="1:28" ht="14.25" customHeight="1">
      <c r="A367" s="13"/>
      <c r="B367" s="68" t="str">
        <f t="shared" si="48"/>
        <v/>
      </c>
      <c r="C367" s="69" t="str">
        <f t="shared" si="54"/>
        <v/>
      </c>
      <c r="D367" s="70" t="str">
        <f t="shared" si="49"/>
        <v/>
      </c>
      <c r="E367" s="70" t="str">
        <f t="shared" ref="E367:F384" si="55">IF(Q367="","",Q367)</f>
        <v/>
      </c>
      <c r="F367" s="70" t="str">
        <f t="shared" si="55"/>
        <v/>
      </c>
      <c r="G367" s="70" t="str">
        <f t="shared" si="51"/>
        <v/>
      </c>
      <c r="H367" s="70" t="str">
        <f>IF(M367=0,"",1+COUNTIF(会員コール!$A$1:$A$198,M367))</f>
        <v/>
      </c>
      <c r="I367" s="71"/>
      <c r="J367" s="71" t="str">
        <f t="shared" si="52"/>
        <v/>
      </c>
      <c r="K367" s="14"/>
      <c r="L367" s="15"/>
      <c r="M367">
        <f t="shared" si="53"/>
        <v>0</v>
      </c>
      <c r="N367"/>
      <c r="O367" s="1"/>
      <c r="P367" s="2"/>
      <c r="U367" s="16"/>
      <c r="W367"/>
      <c r="Z367" s="16"/>
      <c r="AA367" s="16"/>
      <c r="AB367" s="8"/>
    </row>
    <row r="368" spans="1:28" ht="14.25" customHeight="1">
      <c r="A368" s="13"/>
      <c r="B368" s="72" t="str">
        <f t="shared" si="48"/>
        <v/>
      </c>
      <c r="C368" s="69" t="str">
        <f t="shared" si="54"/>
        <v/>
      </c>
      <c r="D368" s="73" t="str">
        <f t="shared" si="49"/>
        <v/>
      </c>
      <c r="E368" s="73" t="str">
        <f t="shared" si="55"/>
        <v/>
      </c>
      <c r="F368" s="73" t="str">
        <f t="shared" si="55"/>
        <v/>
      </c>
      <c r="G368" s="73" t="str">
        <f t="shared" si="51"/>
        <v/>
      </c>
      <c r="H368" s="73" t="str">
        <f>IF(M368=0,"",1+COUNTIF(会員コール!$A$1:$A$198,M368))</f>
        <v/>
      </c>
      <c r="I368" s="74"/>
      <c r="J368" s="74" t="str">
        <f t="shared" si="52"/>
        <v/>
      </c>
      <c r="K368" s="14"/>
      <c r="L368" s="15"/>
      <c r="M368">
        <f t="shared" si="53"/>
        <v>0</v>
      </c>
      <c r="N368"/>
      <c r="O368" s="1"/>
      <c r="P368" s="2"/>
      <c r="U368" s="16"/>
      <c r="W368"/>
      <c r="Z368" s="16"/>
      <c r="AA368" s="16"/>
      <c r="AB368" s="8"/>
    </row>
    <row r="369" spans="1:28" ht="14.25" customHeight="1">
      <c r="A369" s="13">
        <v>35</v>
      </c>
      <c r="B369" s="68" t="str">
        <f t="shared" si="48"/>
        <v/>
      </c>
      <c r="C369" s="69" t="str">
        <f t="shared" si="54"/>
        <v/>
      </c>
      <c r="D369" s="70" t="str">
        <f t="shared" si="49"/>
        <v/>
      </c>
      <c r="E369" s="70" t="str">
        <f t="shared" si="55"/>
        <v/>
      </c>
      <c r="F369" s="70" t="str">
        <f t="shared" si="55"/>
        <v/>
      </c>
      <c r="G369" s="70" t="str">
        <f t="shared" si="51"/>
        <v/>
      </c>
      <c r="H369" s="70" t="str">
        <f>IF(M369=0,"",1+COUNTIF(会員コール!$A$1:$A$198,M369))</f>
        <v/>
      </c>
      <c r="I369" s="71"/>
      <c r="J369" s="71" t="str">
        <f t="shared" si="52"/>
        <v/>
      </c>
      <c r="K369" s="14"/>
      <c r="L369" s="15"/>
      <c r="M369">
        <f t="shared" si="53"/>
        <v>0</v>
      </c>
      <c r="N369"/>
      <c r="O369" s="1"/>
      <c r="P369" s="2"/>
      <c r="U369" s="16"/>
      <c r="W369"/>
      <c r="Z369" s="16"/>
      <c r="AA369" s="16"/>
      <c r="AB369" s="8"/>
    </row>
    <row r="370" spans="1:28" ht="14.25" customHeight="1">
      <c r="A370" s="13"/>
      <c r="B370" s="72" t="str">
        <f t="shared" si="48"/>
        <v/>
      </c>
      <c r="C370" s="69" t="str">
        <f t="shared" si="54"/>
        <v/>
      </c>
      <c r="D370" s="73" t="str">
        <f t="shared" si="49"/>
        <v/>
      </c>
      <c r="E370" s="73" t="str">
        <f t="shared" si="55"/>
        <v/>
      </c>
      <c r="F370" s="73" t="str">
        <f t="shared" si="55"/>
        <v/>
      </c>
      <c r="G370" s="73" t="str">
        <f t="shared" si="51"/>
        <v/>
      </c>
      <c r="H370" s="73" t="str">
        <f>IF(M370=0,"",1+COUNTIF(会員コール!$A$1:$A$198,M370))</f>
        <v/>
      </c>
      <c r="I370" s="74"/>
      <c r="J370" s="74" t="str">
        <f t="shared" si="52"/>
        <v/>
      </c>
      <c r="K370" s="14"/>
      <c r="L370" s="15"/>
      <c r="M370">
        <f t="shared" si="53"/>
        <v>0</v>
      </c>
      <c r="N370"/>
      <c r="O370" s="1"/>
      <c r="P370" s="2"/>
      <c r="U370" s="16"/>
      <c r="W370"/>
      <c r="Z370" s="16"/>
      <c r="AA370" s="16"/>
      <c r="AB370" s="8"/>
    </row>
    <row r="371" spans="1:28" ht="14.25" customHeight="1">
      <c r="A371" s="13"/>
      <c r="B371" s="68" t="str">
        <f t="shared" si="48"/>
        <v/>
      </c>
      <c r="C371" s="69" t="str">
        <f t="shared" si="54"/>
        <v/>
      </c>
      <c r="D371" s="70" t="str">
        <f t="shared" si="49"/>
        <v/>
      </c>
      <c r="E371" s="70" t="str">
        <f t="shared" si="55"/>
        <v/>
      </c>
      <c r="F371" s="70" t="str">
        <f t="shared" si="55"/>
        <v/>
      </c>
      <c r="G371" s="70" t="str">
        <f t="shared" si="51"/>
        <v/>
      </c>
      <c r="H371" s="70" t="str">
        <f>IF(M371=0,"",1+COUNTIF(会員コール!$A$1:$A$198,M371))</f>
        <v/>
      </c>
      <c r="I371" s="71"/>
      <c r="J371" s="71" t="str">
        <f t="shared" si="52"/>
        <v/>
      </c>
      <c r="K371" s="14"/>
      <c r="L371" s="15"/>
      <c r="M371">
        <f t="shared" si="53"/>
        <v>0</v>
      </c>
      <c r="N371"/>
      <c r="O371" s="1"/>
      <c r="P371" s="2"/>
      <c r="U371" s="16"/>
      <c r="W371"/>
      <c r="Z371" s="16"/>
      <c r="AA371" s="16"/>
      <c r="AB371" s="8"/>
    </row>
    <row r="372" spans="1:28" ht="14.25" customHeight="1">
      <c r="A372" s="13"/>
      <c r="B372" s="72" t="str">
        <f t="shared" si="48"/>
        <v/>
      </c>
      <c r="C372" s="69" t="str">
        <f t="shared" si="54"/>
        <v/>
      </c>
      <c r="D372" s="73" t="str">
        <f t="shared" si="49"/>
        <v/>
      </c>
      <c r="E372" s="73" t="str">
        <f t="shared" si="55"/>
        <v/>
      </c>
      <c r="F372" s="73" t="str">
        <f t="shared" si="55"/>
        <v/>
      </c>
      <c r="G372" s="73" t="str">
        <f t="shared" si="51"/>
        <v/>
      </c>
      <c r="H372" s="73" t="str">
        <f>IF(M372=0,"",1+COUNTIF(会員コール!$A$1:$A$198,M372))</f>
        <v/>
      </c>
      <c r="I372" s="74"/>
      <c r="J372" s="74" t="str">
        <f t="shared" si="52"/>
        <v/>
      </c>
      <c r="K372" s="14"/>
      <c r="L372" s="15"/>
      <c r="M372">
        <f t="shared" si="53"/>
        <v>0</v>
      </c>
      <c r="N372"/>
      <c r="O372" s="1"/>
      <c r="P372" s="2"/>
      <c r="U372" s="16"/>
      <c r="W372"/>
      <c r="Z372" s="16"/>
      <c r="AA372" s="16"/>
      <c r="AB372" s="8"/>
    </row>
    <row r="373" spans="1:28" ht="14.25" customHeight="1">
      <c r="A373" s="13"/>
      <c r="B373" s="68" t="str">
        <f t="shared" si="48"/>
        <v/>
      </c>
      <c r="C373" s="69" t="str">
        <f t="shared" si="54"/>
        <v/>
      </c>
      <c r="D373" s="70" t="str">
        <f t="shared" si="49"/>
        <v/>
      </c>
      <c r="E373" s="70" t="str">
        <f t="shared" si="55"/>
        <v/>
      </c>
      <c r="F373" s="70" t="str">
        <f t="shared" si="55"/>
        <v/>
      </c>
      <c r="G373" s="70" t="str">
        <f t="shared" si="51"/>
        <v/>
      </c>
      <c r="H373" s="70" t="str">
        <f>IF(M373=0,"",1+COUNTIF(会員コール!$A$1:$A$198,M373))</f>
        <v/>
      </c>
      <c r="I373" s="71"/>
      <c r="J373" s="71" t="str">
        <f t="shared" si="52"/>
        <v/>
      </c>
      <c r="K373" s="14"/>
      <c r="L373" s="15"/>
      <c r="M373">
        <f t="shared" si="53"/>
        <v>0</v>
      </c>
      <c r="N373"/>
      <c r="O373" s="1"/>
      <c r="P373" s="2"/>
      <c r="U373" s="16"/>
      <c r="W373"/>
      <c r="Z373" s="16"/>
      <c r="AA373" s="16"/>
      <c r="AB373" s="8"/>
    </row>
    <row r="374" spans="1:28" ht="14.25" customHeight="1">
      <c r="A374" s="13">
        <v>40</v>
      </c>
      <c r="B374" s="72" t="str">
        <f t="shared" si="48"/>
        <v/>
      </c>
      <c r="C374" s="69" t="str">
        <f t="shared" si="54"/>
        <v/>
      </c>
      <c r="D374" s="73" t="str">
        <f t="shared" si="49"/>
        <v/>
      </c>
      <c r="E374" s="73" t="str">
        <f t="shared" si="55"/>
        <v/>
      </c>
      <c r="F374" s="73" t="str">
        <f t="shared" si="55"/>
        <v/>
      </c>
      <c r="G374" s="73" t="str">
        <f t="shared" si="51"/>
        <v/>
      </c>
      <c r="H374" s="73" t="str">
        <f>IF(M374=0,"",1+COUNTIF(会員コール!$A$1:$A$198,M374))</f>
        <v/>
      </c>
      <c r="I374" s="74"/>
      <c r="J374" s="74" t="str">
        <f t="shared" si="52"/>
        <v/>
      </c>
      <c r="K374" s="14"/>
      <c r="L374" s="15"/>
      <c r="M374">
        <f t="shared" si="53"/>
        <v>0</v>
      </c>
      <c r="N374"/>
      <c r="O374" s="1"/>
      <c r="P374" s="2"/>
      <c r="U374" s="16"/>
      <c r="W374"/>
      <c r="Z374" s="16"/>
      <c r="AA374" s="16"/>
      <c r="AB374" s="8"/>
    </row>
    <row r="375" spans="1:28" ht="14.25" customHeight="1">
      <c r="A375" s="13"/>
      <c r="B375" s="68" t="str">
        <f t="shared" si="48"/>
        <v/>
      </c>
      <c r="C375" s="69" t="str">
        <f t="shared" si="54"/>
        <v/>
      </c>
      <c r="D375" s="70" t="str">
        <f t="shared" si="49"/>
        <v/>
      </c>
      <c r="E375" s="70" t="str">
        <f t="shared" si="55"/>
        <v/>
      </c>
      <c r="F375" s="70" t="str">
        <f t="shared" si="55"/>
        <v/>
      </c>
      <c r="G375" s="70" t="str">
        <f t="shared" si="51"/>
        <v/>
      </c>
      <c r="H375" s="70" t="str">
        <f>IF(M375=0,"",1+COUNTIF(会員コール!$A$1:$A$198,M375))</f>
        <v/>
      </c>
      <c r="I375" s="71"/>
      <c r="J375" s="71" t="str">
        <f t="shared" si="52"/>
        <v/>
      </c>
      <c r="K375" s="14"/>
      <c r="L375" s="15"/>
      <c r="M375">
        <f t="shared" si="53"/>
        <v>0</v>
      </c>
      <c r="N375"/>
      <c r="O375" s="1"/>
      <c r="P375" s="2"/>
      <c r="U375" s="16"/>
      <c r="W375"/>
      <c r="Z375" s="16"/>
      <c r="AA375" s="16"/>
      <c r="AB375" s="8"/>
    </row>
    <row r="376" spans="1:28" ht="14.25" customHeight="1">
      <c r="A376" s="13"/>
      <c r="B376" s="68" t="str">
        <f t="shared" si="48"/>
        <v/>
      </c>
      <c r="C376" s="69" t="str">
        <f t="shared" si="54"/>
        <v/>
      </c>
      <c r="D376" s="70" t="str">
        <f t="shared" si="49"/>
        <v/>
      </c>
      <c r="E376" s="70" t="str">
        <f t="shared" si="55"/>
        <v/>
      </c>
      <c r="F376" s="70" t="str">
        <f t="shared" si="55"/>
        <v/>
      </c>
      <c r="G376" s="70" t="str">
        <f t="shared" si="51"/>
        <v/>
      </c>
      <c r="H376" s="70" t="str">
        <f>IF(M376=0,"",1+COUNTIF(会員コール!$A$1:$A$198,M376))</f>
        <v/>
      </c>
      <c r="I376" s="71"/>
      <c r="J376" s="71" t="str">
        <f t="shared" si="52"/>
        <v/>
      </c>
      <c r="K376" s="14"/>
      <c r="L376" s="15"/>
      <c r="M376">
        <f t="shared" si="53"/>
        <v>0</v>
      </c>
      <c r="N376"/>
      <c r="O376" s="1"/>
      <c r="P376" s="2"/>
      <c r="U376" s="16"/>
      <c r="W376"/>
      <c r="Z376" s="16"/>
      <c r="AA376" s="16"/>
      <c r="AB376" s="8"/>
    </row>
    <row r="377" spans="1:28" ht="14.25" customHeight="1">
      <c r="A377" s="13"/>
      <c r="B377" s="72" t="str">
        <f t="shared" si="48"/>
        <v/>
      </c>
      <c r="C377" s="69" t="str">
        <f t="shared" si="54"/>
        <v/>
      </c>
      <c r="D377" s="73" t="str">
        <f t="shared" si="49"/>
        <v/>
      </c>
      <c r="E377" s="73" t="str">
        <f t="shared" si="55"/>
        <v/>
      </c>
      <c r="F377" s="73" t="str">
        <f t="shared" si="55"/>
        <v/>
      </c>
      <c r="G377" s="73" t="str">
        <f t="shared" si="51"/>
        <v/>
      </c>
      <c r="H377" s="73" t="str">
        <f>IF(M377=0,"",1+COUNTIF(会員コール!$A$1:$A$198,M377))</f>
        <v/>
      </c>
      <c r="I377" s="74"/>
      <c r="J377" s="74" t="str">
        <f t="shared" si="52"/>
        <v/>
      </c>
      <c r="K377" s="14"/>
      <c r="L377" s="15"/>
      <c r="M377">
        <f t="shared" si="53"/>
        <v>0</v>
      </c>
      <c r="N377"/>
      <c r="O377" s="1"/>
      <c r="P377" s="2"/>
      <c r="U377" s="16"/>
      <c r="W377"/>
      <c r="Z377" s="16"/>
      <c r="AA377" s="16"/>
      <c r="AB377" s="8"/>
    </row>
    <row r="378" spans="1:28" ht="14.25" customHeight="1">
      <c r="A378" s="13"/>
      <c r="B378" s="68" t="str">
        <f t="shared" si="48"/>
        <v/>
      </c>
      <c r="C378" s="69" t="str">
        <f t="shared" si="54"/>
        <v/>
      </c>
      <c r="D378" s="70" t="str">
        <f t="shared" si="49"/>
        <v/>
      </c>
      <c r="E378" s="70" t="str">
        <f t="shared" si="55"/>
        <v/>
      </c>
      <c r="F378" s="70" t="str">
        <f t="shared" si="55"/>
        <v/>
      </c>
      <c r="G378" s="70" t="str">
        <f t="shared" si="51"/>
        <v/>
      </c>
      <c r="H378" s="70" t="str">
        <f>IF(M378=0,"",1+COUNTIF(会員コール!$A$1:$A$198,M378))</f>
        <v/>
      </c>
      <c r="I378" s="71"/>
      <c r="J378" s="71" t="str">
        <f t="shared" si="52"/>
        <v/>
      </c>
      <c r="K378" s="14"/>
      <c r="L378" s="15"/>
      <c r="M378">
        <f t="shared" si="53"/>
        <v>0</v>
      </c>
      <c r="N378"/>
      <c r="O378" s="1"/>
      <c r="P378" s="2"/>
      <c r="U378" s="16"/>
      <c r="W378"/>
      <c r="Z378" s="16"/>
      <c r="AA378" s="16"/>
      <c r="AB378" s="8"/>
    </row>
    <row r="379" spans="1:28" ht="14.25" customHeight="1">
      <c r="A379" s="13">
        <v>45</v>
      </c>
      <c r="B379" s="72" t="str">
        <f t="shared" si="48"/>
        <v/>
      </c>
      <c r="C379" s="69" t="str">
        <f t="shared" si="54"/>
        <v/>
      </c>
      <c r="D379" s="73" t="str">
        <f t="shared" si="49"/>
        <v/>
      </c>
      <c r="E379" s="73" t="str">
        <f t="shared" si="55"/>
        <v/>
      </c>
      <c r="F379" s="73" t="str">
        <f t="shared" si="55"/>
        <v/>
      </c>
      <c r="G379" s="73" t="str">
        <f t="shared" si="51"/>
        <v/>
      </c>
      <c r="H379" s="73" t="str">
        <f>IF(M379=0,"",1+COUNTIF(会員コール!$A$1:$A$198,M379))</f>
        <v/>
      </c>
      <c r="I379" s="74"/>
      <c r="J379" s="74" t="str">
        <f t="shared" si="52"/>
        <v/>
      </c>
      <c r="K379" s="14"/>
      <c r="L379" s="15"/>
      <c r="M379">
        <f t="shared" si="53"/>
        <v>0</v>
      </c>
      <c r="N379"/>
      <c r="O379" s="1"/>
      <c r="P379" s="2"/>
      <c r="U379" s="16"/>
      <c r="W379"/>
      <c r="Z379" s="16"/>
      <c r="AA379" s="16"/>
      <c r="AB379" s="8"/>
    </row>
    <row r="380" spans="1:28" ht="14.25" customHeight="1">
      <c r="A380" s="13"/>
      <c r="B380" s="68" t="str">
        <f t="shared" si="48"/>
        <v/>
      </c>
      <c r="C380" s="69" t="str">
        <f t="shared" si="54"/>
        <v/>
      </c>
      <c r="D380" s="70" t="str">
        <f t="shared" si="49"/>
        <v/>
      </c>
      <c r="E380" s="70" t="str">
        <f t="shared" si="55"/>
        <v/>
      </c>
      <c r="F380" s="70" t="str">
        <f t="shared" si="55"/>
        <v/>
      </c>
      <c r="G380" s="70" t="str">
        <f t="shared" si="51"/>
        <v/>
      </c>
      <c r="H380" s="70" t="str">
        <f>IF(M380=0,"",1+COUNTIF(会員コール!$A$1:$A$198,M380))</f>
        <v/>
      </c>
      <c r="I380" s="71"/>
      <c r="J380" s="71" t="str">
        <f t="shared" si="52"/>
        <v/>
      </c>
      <c r="K380" s="14"/>
      <c r="L380" s="15"/>
      <c r="M380">
        <f t="shared" si="53"/>
        <v>0</v>
      </c>
      <c r="N380"/>
      <c r="O380" s="1"/>
      <c r="P380" s="2"/>
      <c r="U380" s="16"/>
      <c r="W380"/>
      <c r="Z380" s="16"/>
      <c r="AA380" s="16"/>
      <c r="AB380" s="8"/>
    </row>
    <row r="381" spans="1:28" ht="14.25" customHeight="1">
      <c r="A381" s="13"/>
      <c r="B381" s="72" t="str">
        <f t="shared" si="48"/>
        <v/>
      </c>
      <c r="C381" s="69" t="str">
        <f t="shared" si="54"/>
        <v/>
      </c>
      <c r="D381" s="73" t="str">
        <f t="shared" si="49"/>
        <v/>
      </c>
      <c r="E381" s="73" t="str">
        <f t="shared" si="55"/>
        <v/>
      </c>
      <c r="F381" s="73" t="str">
        <f t="shared" si="55"/>
        <v/>
      </c>
      <c r="G381" s="73" t="str">
        <f t="shared" si="51"/>
        <v/>
      </c>
      <c r="H381" s="73" t="str">
        <f>IF(M381=0,"",1+COUNTIF(会員コール!$A$1:$A$198,M381))</f>
        <v/>
      </c>
      <c r="I381" s="74"/>
      <c r="J381" s="74" t="str">
        <f t="shared" si="52"/>
        <v/>
      </c>
      <c r="K381" s="14"/>
      <c r="L381" s="15"/>
      <c r="M381">
        <f t="shared" si="53"/>
        <v>0</v>
      </c>
      <c r="N381"/>
      <c r="O381" s="1"/>
      <c r="P381" s="2"/>
      <c r="U381" s="16"/>
      <c r="W381"/>
      <c r="Z381" s="16"/>
      <c r="AA381" s="16"/>
      <c r="AB381" s="8"/>
    </row>
    <row r="382" spans="1:28" ht="14.25" customHeight="1">
      <c r="A382" s="13"/>
      <c r="B382" s="68" t="str">
        <f t="shared" si="48"/>
        <v/>
      </c>
      <c r="C382" s="69" t="str">
        <f t="shared" si="54"/>
        <v/>
      </c>
      <c r="D382" s="70" t="str">
        <f t="shared" si="49"/>
        <v/>
      </c>
      <c r="E382" s="70" t="str">
        <f t="shared" si="55"/>
        <v/>
      </c>
      <c r="F382" s="70" t="str">
        <f t="shared" si="55"/>
        <v/>
      </c>
      <c r="G382" s="70" t="str">
        <f t="shared" si="51"/>
        <v/>
      </c>
      <c r="H382" s="70" t="str">
        <f>IF(M382=0,"",1+COUNTIF(会員コール!$A$1:$A$198,M382))</f>
        <v/>
      </c>
      <c r="I382" s="71"/>
      <c r="J382" s="71" t="str">
        <f t="shared" si="52"/>
        <v/>
      </c>
      <c r="K382" s="14"/>
      <c r="L382" s="15"/>
      <c r="M382">
        <f t="shared" si="53"/>
        <v>0</v>
      </c>
      <c r="N382"/>
      <c r="O382" s="1"/>
      <c r="P382" s="2"/>
      <c r="U382" s="16"/>
      <c r="W382"/>
      <c r="Z382" s="16"/>
      <c r="AA382" s="16"/>
      <c r="AB382" s="8"/>
    </row>
    <row r="383" spans="1:28" ht="14.25" customHeight="1">
      <c r="A383" s="13"/>
      <c r="B383" s="68" t="str">
        <f t="shared" si="48"/>
        <v/>
      </c>
      <c r="C383" s="69" t="str">
        <f t="shared" si="54"/>
        <v/>
      </c>
      <c r="D383" s="70" t="str">
        <f t="shared" si="49"/>
        <v/>
      </c>
      <c r="E383" s="70" t="str">
        <f t="shared" si="55"/>
        <v/>
      </c>
      <c r="F383" s="70" t="str">
        <f t="shared" si="55"/>
        <v/>
      </c>
      <c r="G383" s="70" t="str">
        <f t="shared" si="51"/>
        <v/>
      </c>
      <c r="H383" s="70" t="str">
        <f>IF(M383=0,"",1+COUNTIF(会員コール!$A$1:$A$198,M383))</f>
        <v/>
      </c>
      <c r="I383" s="71"/>
      <c r="J383" s="71" t="str">
        <f t="shared" si="52"/>
        <v/>
      </c>
      <c r="K383" s="14"/>
      <c r="L383" s="15"/>
      <c r="M383">
        <f t="shared" si="53"/>
        <v>0</v>
      </c>
      <c r="N383"/>
      <c r="O383" s="1"/>
      <c r="P383" s="2"/>
      <c r="U383" s="16"/>
      <c r="W383"/>
      <c r="Z383" s="16"/>
      <c r="AA383" s="16"/>
      <c r="AB383" s="8"/>
    </row>
    <row r="384" spans="1:28" ht="14.25" customHeight="1">
      <c r="A384" s="13">
        <v>50</v>
      </c>
      <c r="B384" s="75" t="str">
        <f t="shared" si="48"/>
        <v/>
      </c>
      <c r="C384" s="76" t="str">
        <f>IF(P384="","",LEFT(P384,6))</f>
        <v/>
      </c>
      <c r="D384" s="77" t="str">
        <f t="shared" si="49"/>
        <v/>
      </c>
      <c r="E384" s="77" t="str">
        <f t="shared" si="55"/>
        <v/>
      </c>
      <c r="F384" s="77" t="str">
        <f t="shared" si="55"/>
        <v/>
      </c>
      <c r="G384" s="77" t="str">
        <f t="shared" si="51"/>
        <v/>
      </c>
      <c r="H384" s="77" t="str">
        <f>IF(M384=0,"",1+COUNTIF(会員コール!$A$1:$A$198,M384))</f>
        <v/>
      </c>
      <c r="I384" s="78"/>
      <c r="J384" s="78" t="str">
        <f t="shared" si="52"/>
        <v/>
      </c>
      <c r="K384" s="14"/>
      <c r="L384" s="15"/>
      <c r="M384">
        <f t="shared" si="53"/>
        <v>0</v>
      </c>
      <c r="N384"/>
      <c r="O384" s="1"/>
      <c r="P384" s="2"/>
      <c r="U384" s="16"/>
      <c r="W384"/>
      <c r="Z384" s="16"/>
      <c r="AA384" s="16"/>
      <c r="AB384" s="8"/>
    </row>
    <row r="385" spans="1:28" ht="14.25" customHeight="1">
      <c r="A385" s="13"/>
      <c r="B385" s="166" t="s">
        <v>7</v>
      </c>
      <c r="C385" s="167"/>
      <c r="D385" s="24">
        <f>50-COUNTBLANK(D335:D384)</f>
        <v>0</v>
      </c>
      <c r="E385" s="20"/>
      <c r="F385" s="21" t="s">
        <v>7</v>
      </c>
      <c r="G385" s="19"/>
      <c r="H385" s="25">
        <f>SUM(H335:H384)</f>
        <v>0</v>
      </c>
      <c r="I385" s="22"/>
      <c r="J385" s="22"/>
      <c r="K385" s="14"/>
      <c r="L385" s="15"/>
      <c r="N385"/>
      <c r="O385" s="1"/>
      <c r="P385" s="2"/>
    </row>
    <row r="386" spans="1:28" s="8" customFormat="1" ht="14.25">
      <c r="B386" s="168" t="s">
        <v>9</v>
      </c>
      <c r="C386" s="168"/>
      <c r="D386" s="168"/>
      <c r="E386" s="62" t="s">
        <v>135</v>
      </c>
      <c r="F386" s="50">
        <f>基本データ入力!$B$6</f>
        <v>2016</v>
      </c>
      <c r="G386" s="169" t="str">
        <f>基本データ入力!$B$4</f>
        <v>第13回　JARL横須賀ｸﾗﾌﾞﾏﾗｿﾝｺﾝﾃｽﾄ</v>
      </c>
      <c r="H386" s="169"/>
      <c r="I386" s="169"/>
      <c r="J386" s="169"/>
      <c r="K386" s="10"/>
      <c r="N386" s="9"/>
      <c r="V386" s="11"/>
      <c r="W386" s="12"/>
    </row>
    <row r="387" spans="1:28" s="8" customFormat="1" ht="15" customHeight="1">
      <c r="B387" s="170" t="s">
        <v>10</v>
      </c>
      <c r="C387" s="170"/>
      <c r="D387" s="47" t="str">
        <f>基本データ入力!$B$8</f>
        <v>JA1QRZ</v>
      </c>
      <c r="E387" s="52" t="s">
        <v>136</v>
      </c>
      <c r="F387" s="47" t="s">
        <v>312</v>
      </c>
      <c r="G387" s="171" t="s">
        <v>137</v>
      </c>
      <c r="H387" s="171"/>
      <c r="I387" s="171"/>
      <c r="J387" s="53" t="s">
        <v>369</v>
      </c>
      <c r="K387" s="10"/>
      <c r="N387" s="9"/>
      <c r="V387" s="11"/>
      <c r="W387" s="12"/>
    </row>
    <row r="388" spans="1:28" ht="15" customHeight="1">
      <c r="B388" s="18" t="s">
        <v>11</v>
      </c>
      <c r="C388" s="91" t="s">
        <v>411</v>
      </c>
      <c r="D388" s="18" t="s">
        <v>12</v>
      </c>
      <c r="E388" s="172" t="s">
        <v>13</v>
      </c>
      <c r="F388" s="172"/>
      <c r="G388" s="18" t="s">
        <v>14</v>
      </c>
      <c r="H388" s="17" t="s">
        <v>15</v>
      </c>
      <c r="I388" s="18" t="s">
        <v>16</v>
      </c>
      <c r="J388" s="18" t="s">
        <v>17</v>
      </c>
      <c r="L388" s="173" t="s">
        <v>134</v>
      </c>
      <c r="M388" s="174"/>
      <c r="N388" s="165" t="s">
        <v>31</v>
      </c>
      <c r="O388" s="165"/>
      <c r="P388" s="165"/>
      <c r="Q388" s="165"/>
      <c r="R388" s="165"/>
      <c r="S388" s="165"/>
      <c r="T388" s="165"/>
    </row>
    <row r="389" spans="1:28" ht="15" customHeight="1">
      <c r="B389" s="18" t="s">
        <v>8</v>
      </c>
      <c r="C389" s="91" t="s">
        <v>412</v>
      </c>
      <c r="D389" s="18" t="s">
        <v>0</v>
      </c>
      <c r="E389" s="18" t="s">
        <v>1</v>
      </c>
      <c r="F389" s="18" t="s">
        <v>2</v>
      </c>
      <c r="G389" s="18" t="s">
        <v>3</v>
      </c>
      <c r="H389" s="17" t="s">
        <v>4</v>
      </c>
      <c r="I389" s="18" t="s">
        <v>5</v>
      </c>
      <c r="J389" s="18" t="s">
        <v>6</v>
      </c>
      <c r="K389" s="4"/>
      <c r="L389" s="175"/>
      <c r="M389" s="176"/>
      <c r="N389" s="23" t="s">
        <v>33</v>
      </c>
      <c r="O389" s="23" t="s">
        <v>34</v>
      </c>
      <c r="P389" s="23" t="s">
        <v>35</v>
      </c>
      <c r="Q389" s="23" t="s">
        <v>36</v>
      </c>
      <c r="R389" s="23" t="s">
        <v>37</v>
      </c>
      <c r="S389" s="23" t="s">
        <v>38</v>
      </c>
      <c r="T389" s="23" t="s">
        <v>39</v>
      </c>
    </row>
    <row r="390" spans="1:28" ht="14.25" customHeight="1">
      <c r="A390" s="13">
        <v>1</v>
      </c>
      <c r="B390" s="64" t="str">
        <f t="shared" ref="B390:B439" si="56">IF(O390="","",O390)</f>
        <v/>
      </c>
      <c r="C390" s="65" t="str">
        <f>IF(P390="","",LEFT(P390,6))</f>
        <v/>
      </c>
      <c r="D390" s="66" t="str">
        <f t="shared" ref="D390:D439" si="57">IF(N390="","",N390)</f>
        <v/>
      </c>
      <c r="E390" s="66" t="str">
        <f t="shared" ref="E390:F421" si="58">IF(Q390="","",Q390)</f>
        <v/>
      </c>
      <c r="F390" s="66" t="str">
        <f t="shared" si="58"/>
        <v/>
      </c>
      <c r="G390" s="66" t="str">
        <f t="shared" ref="G390:G439" si="59">IF(H390="","",IF(H390=1,"","M"))</f>
        <v/>
      </c>
      <c r="H390" s="66" t="str">
        <f>IF(M390=0,"",1+COUNTIF(会員コール!$A$1:$A$198,M390))</f>
        <v/>
      </c>
      <c r="I390" s="67"/>
      <c r="J390" s="67" t="str">
        <f t="shared" ref="J390:J439" si="60">IF(T390="","",T390)</f>
        <v/>
      </c>
      <c r="K390" s="14"/>
      <c r="L390" s="49"/>
      <c r="M390">
        <f t="shared" ref="M390:M439" si="61">IF(MID(N390,6,1)="/",LEFT(N390,5),IF(MID(N390,7,1)="/",LEFT(N390,6),N390))</f>
        <v>0</v>
      </c>
      <c r="N390"/>
      <c r="O390" s="1"/>
      <c r="P390" s="2"/>
      <c r="U390" s="16"/>
      <c r="W390"/>
      <c r="Z390" s="16"/>
      <c r="AA390" s="16"/>
      <c r="AB390" s="8"/>
    </row>
    <row r="391" spans="1:28" ht="14.25" customHeight="1">
      <c r="A391" s="13"/>
      <c r="B391" s="68" t="str">
        <f t="shared" si="56"/>
        <v/>
      </c>
      <c r="C391" s="69" t="str">
        <f>IF(P391="","",LEFT(P391,6))</f>
        <v/>
      </c>
      <c r="D391" s="70" t="str">
        <f t="shared" si="57"/>
        <v/>
      </c>
      <c r="E391" s="70" t="str">
        <f t="shared" si="58"/>
        <v/>
      </c>
      <c r="F391" s="70" t="str">
        <f t="shared" si="58"/>
        <v/>
      </c>
      <c r="G391" s="70" t="str">
        <f t="shared" si="59"/>
        <v/>
      </c>
      <c r="H391" s="70" t="str">
        <f>IF(M391=0,"",1+COUNTIF(会員コール!$A$1:$A$198,M391))</f>
        <v/>
      </c>
      <c r="I391" s="71"/>
      <c r="J391" s="71" t="str">
        <f t="shared" si="60"/>
        <v/>
      </c>
      <c r="K391" s="14"/>
      <c r="L391" s="49"/>
      <c r="M391">
        <f t="shared" si="61"/>
        <v>0</v>
      </c>
      <c r="N391"/>
      <c r="O391" s="1"/>
      <c r="P391" s="2"/>
      <c r="U391" s="16"/>
      <c r="W391"/>
      <c r="Z391" s="16"/>
      <c r="AA391" s="16"/>
      <c r="AB391" s="8"/>
    </row>
    <row r="392" spans="1:28" ht="14.25" customHeight="1">
      <c r="A392" s="13"/>
      <c r="B392" s="68" t="str">
        <f t="shared" si="56"/>
        <v/>
      </c>
      <c r="C392" s="69" t="str">
        <f t="shared" ref="C392:C438" si="62">IF(P392="","",LEFT(P392,6))</f>
        <v/>
      </c>
      <c r="D392" s="70" t="str">
        <f t="shared" si="57"/>
        <v/>
      </c>
      <c r="E392" s="70" t="str">
        <f t="shared" si="58"/>
        <v/>
      </c>
      <c r="F392" s="70" t="str">
        <f t="shared" si="58"/>
        <v/>
      </c>
      <c r="G392" s="70" t="str">
        <f t="shared" si="59"/>
        <v/>
      </c>
      <c r="H392" s="70" t="str">
        <f>IF(M392=0,"",1+COUNTIF(会員コール!$A$1:$A$198,M392))</f>
        <v/>
      </c>
      <c r="I392" s="71"/>
      <c r="J392" s="71" t="str">
        <f t="shared" si="60"/>
        <v/>
      </c>
      <c r="K392" s="14"/>
      <c r="L392" s="49"/>
      <c r="M392">
        <f t="shared" si="61"/>
        <v>0</v>
      </c>
      <c r="N392"/>
      <c r="O392" s="1"/>
      <c r="P392" s="2"/>
      <c r="U392" s="16"/>
      <c r="W392"/>
      <c r="Z392" s="16"/>
      <c r="AA392" s="16"/>
      <c r="AB392" s="8"/>
    </row>
    <row r="393" spans="1:28" ht="14.25" customHeight="1">
      <c r="A393" s="13"/>
      <c r="B393" s="68" t="str">
        <f t="shared" si="56"/>
        <v/>
      </c>
      <c r="C393" s="69" t="str">
        <f t="shared" si="62"/>
        <v/>
      </c>
      <c r="D393" s="70" t="str">
        <f t="shared" si="57"/>
        <v/>
      </c>
      <c r="E393" s="70" t="str">
        <f t="shared" si="58"/>
        <v/>
      </c>
      <c r="F393" s="70" t="str">
        <f t="shared" si="58"/>
        <v/>
      </c>
      <c r="G393" s="70" t="str">
        <f t="shared" si="59"/>
        <v/>
      </c>
      <c r="H393" s="70" t="str">
        <f>IF(M393=0,"",1+COUNTIF(会員コール!$A$1:$A$198,M393))</f>
        <v/>
      </c>
      <c r="I393" s="71"/>
      <c r="J393" s="71" t="str">
        <f t="shared" si="60"/>
        <v/>
      </c>
      <c r="K393" s="14"/>
      <c r="L393" s="49"/>
      <c r="M393">
        <f t="shared" si="61"/>
        <v>0</v>
      </c>
      <c r="N393"/>
      <c r="O393" s="1"/>
      <c r="P393" s="2"/>
      <c r="U393" s="16"/>
      <c r="W393"/>
      <c r="Z393" s="16"/>
      <c r="AA393" s="16"/>
      <c r="AB393" s="8"/>
    </row>
    <row r="394" spans="1:28" ht="14.25" customHeight="1">
      <c r="A394" s="13">
        <v>5</v>
      </c>
      <c r="B394" s="68" t="str">
        <f t="shared" si="56"/>
        <v/>
      </c>
      <c r="C394" s="69" t="str">
        <f t="shared" si="62"/>
        <v/>
      </c>
      <c r="D394" s="70" t="str">
        <f t="shared" si="57"/>
        <v/>
      </c>
      <c r="E394" s="70" t="str">
        <f t="shared" si="58"/>
        <v/>
      </c>
      <c r="F394" s="70" t="str">
        <f t="shared" si="58"/>
        <v/>
      </c>
      <c r="G394" s="70" t="str">
        <f t="shared" si="59"/>
        <v/>
      </c>
      <c r="H394" s="70" t="str">
        <f>IF(M394=0,"",1+COUNTIF(会員コール!$A$1:$A$198,M394))</f>
        <v/>
      </c>
      <c r="I394" s="71"/>
      <c r="J394" s="71" t="str">
        <f t="shared" si="60"/>
        <v/>
      </c>
      <c r="K394" s="14"/>
      <c r="L394" s="49"/>
      <c r="M394">
        <f t="shared" si="61"/>
        <v>0</v>
      </c>
      <c r="N394"/>
      <c r="O394" s="1"/>
      <c r="P394" s="2"/>
      <c r="U394" s="16"/>
      <c r="W394"/>
      <c r="Z394" s="16"/>
      <c r="AA394" s="16"/>
      <c r="AB394" s="8"/>
    </row>
    <row r="395" spans="1:28" ht="14.25" customHeight="1">
      <c r="A395" s="13"/>
      <c r="B395" s="68" t="str">
        <f t="shared" si="56"/>
        <v/>
      </c>
      <c r="C395" s="69" t="str">
        <f t="shared" si="62"/>
        <v/>
      </c>
      <c r="D395" s="70" t="str">
        <f t="shared" si="57"/>
        <v/>
      </c>
      <c r="E395" s="70" t="str">
        <f t="shared" si="58"/>
        <v/>
      </c>
      <c r="F395" s="70" t="str">
        <f t="shared" si="58"/>
        <v/>
      </c>
      <c r="G395" s="70" t="str">
        <f t="shared" si="59"/>
        <v/>
      </c>
      <c r="H395" s="70" t="str">
        <f>IF(M395=0,"",1+COUNTIF(会員コール!$A$1:$A$198,M395))</f>
        <v/>
      </c>
      <c r="I395" s="71"/>
      <c r="J395" s="71" t="str">
        <f t="shared" si="60"/>
        <v/>
      </c>
      <c r="K395" s="14"/>
      <c r="L395" s="49"/>
      <c r="M395">
        <f t="shared" si="61"/>
        <v>0</v>
      </c>
      <c r="N395"/>
      <c r="O395" s="1"/>
      <c r="P395" s="2"/>
      <c r="U395" s="16"/>
      <c r="W395"/>
      <c r="Z395" s="16"/>
      <c r="AA395" s="16"/>
      <c r="AB395" s="8"/>
    </row>
    <row r="396" spans="1:28" ht="14.25" customHeight="1">
      <c r="A396" s="13"/>
      <c r="B396" s="68" t="str">
        <f t="shared" si="56"/>
        <v/>
      </c>
      <c r="C396" s="69" t="str">
        <f t="shared" si="62"/>
        <v/>
      </c>
      <c r="D396" s="70" t="str">
        <f t="shared" si="57"/>
        <v/>
      </c>
      <c r="E396" s="70" t="str">
        <f t="shared" si="58"/>
        <v/>
      </c>
      <c r="F396" s="70" t="str">
        <f t="shared" si="58"/>
        <v/>
      </c>
      <c r="G396" s="70" t="str">
        <f t="shared" si="59"/>
        <v/>
      </c>
      <c r="H396" s="70" t="str">
        <f>IF(M396=0,"",1+COUNTIF(会員コール!$A$1:$A$198,M396))</f>
        <v/>
      </c>
      <c r="I396" s="71"/>
      <c r="J396" s="71" t="str">
        <f t="shared" si="60"/>
        <v/>
      </c>
      <c r="K396" s="14"/>
      <c r="L396" s="49"/>
      <c r="M396">
        <f t="shared" si="61"/>
        <v>0</v>
      </c>
      <c r="N396"/>
      <c r="O396" s="1"/>
      <c r="P396" s="2"/>
      <c r="U396" s="16"/>
      <c r="W396"/>
      <c r="Z396" s="16"/>
      <c r="AA396" s="16"/>
      <c r="AB396" s="8"/>
    </row>
    <row r="397" spans="1:28" ht="14.25" customHeight="1">
      <c r="A397" s="13"/>
      <c r="B397" s="68" t="str">
        <f t="shared" si="56"/>
        <v/>
      </c>
      <c r="C397" s="69" t="str">
        <f t="shared" si="62"/>
        <v/>
      </c>
      <c r="D397" s="70" t="str">
        <f t="shared" si="57"/>
        <v/>
      </c>
      <c r="E397" s="70" t="str">
        <f t="shared" si="58"/>
        <v/>
      </c>
      <c r="F397" s="70" t="str">
        <f t="shared" si="58"/>
        <v/>
      </c>
      <c r="G397" s="70" t="str">
        <f t="shared" si="59"/>
        <v/>
      </c>
      <c r="H397" s="70" t="str">
        <f>IF(M397=0,"",1+COUNTIF(会員コール!$A$1:$A$198,M397))</f>
        <v/>
      </c>
      <c r="I397" s="71"/>
      <c r="J397" s="71" t="str">
        <f t="shared" si="60"/>
        <v/>
      </c>
      <c r="K397" s="14"/>
      <c r="L397" s="49"/>
      <c r="M397">
        <f t="shared" si="61"/>
        <v>0</v>
      </c>
      <c r="N397"/>
      <c r="O397" s="1"/>
      <c r="P397" s="2"/>
      <c r="U397" s="16"/>
      <c r="W397"/>
      <c r="Z397" s="16"/>
      <c r="AA397" s="16"/>
      <c r="AB397" s="8"/>
    </row>
    <row r="398" spans="1:28" ht="14.25" customHeight="1">
      <c r="A398" s="13"/>
      <c r="B398" s="68" t="str">
        <f t="shared" si="56"/>
        <v/>
      </c>
      <c r="C398" s="69" t="str">
        <f t="shared" si="62"/>
        <v/>
      </c>
      <c r="D398" s="70" t="str">
        <f t="shared" si="57"/>
        <v/>
      </c>
      <c r="E398" s="70" t="str">
        <f t="shared" si="58"/>
        <v/>
      </c>
      <c r="F398" s="70" t="str">
        <f t="shared" si="58"/>
        <v/>
      </c>
      <c r="G398" s="70" t="str">
        <f t="shared" si="59"/>
        <v/>
      </c>
      <c r="H398" s="70" t="str">
        <f>IF(M398=0,"",1+COUNTIF(会員コール!$A$1:$A$198,M398))</f>
        <v/>
      </c>
      <c r="I398" s="71"/>
      <c r="J398" s="71" t="str">
        <f t="shared" si="60"/>
        <v/>
      </c>
      <c r="K398" s="14"/>
      <c r="L398" s="49"/>
      <c r="M398">
        <f t="shared" si="61"/>
        <v>0</v>
      </c>
      <c r="N398"/>
      <c r="O398" s="1"/>
      <c r="P398" s="2"/>
      <c r="U398" s="16"/>
      <c r="W398"/>
      <c r="Z398" s="16"/>
      <c r="AA398" s="16"/>
      <c r="AB398" s="8"/>
    </row>
    <row r="399" spans="1:28" ht="14.25" customHeight="1">
      <c r="A399" s="13">
        <v>10</v>
      </c>
      <c r="B399" s="68" t="str">
        <f t="shared" si="56"/>
        <v/>
      </c>
      <c r="C399" s="69" t="str">
        <f t="shared" si="62"/>
        <v/>
      </c>
      <c r="D399" s="70" t="str">
        <f t="shared" si="57"/>
        <v/>
      </c>
      <c r="E399" s="70" t="str">
        <f t="shared" si="58"/>
        <v/>
      </c>
      <c r="F399" s="70" t="str">
        <f t="shared" si="58"/>
        <v/>
      </c>
      <c r="G399" s="70" t="str">
        <f t="shared" si="59"/>
        <v/>
      </c>
      <c r="H399" s="70" t="str">
        <f>IF(M399=0,"",1+COUNTIF(会員コール!$A$1:$A$198,M399))</f>
        <v/>
      </c>
      <c r="I399" s="71"/>
      <c r="J399" s="71" t="str">
        <f t="shared" si="60"/>
        <v/>
      </c>
      <c r="K399" s="14"/>
      <c r="L399" s="49"/>
      <c r="M399">
        <f t="shared" si="61"/>
        <v>0</v>
      </c>
      <c r="N399"/>
      <c r="O399" s="1"/>
      <c r="P399" s="2"/>
      <c r="U399" s="16"/>
      <c r="W399"/>
      <c r="Z399" s="16"/>
      <c r="AA399" s="16"/>
      <c r="AB399" s="8"/>
    </row>
    <row r="400" spans="1:28" ht="14.25" customHeight="1">
      <c r="A400" s="13"/>
      <c r="B400" s="68" t="str">
        <f t="shared" si="56"/>
        <v/>
      </c>
      <c r="C400" s="69" t="str">
        <f t="shared" si="62"/>
        <v/>
      </c>
      <c r="D400" s="70" t="str">
        <f t="shared" si="57"/>
        <v/>
      </c>
      <c r="E400" s="70" t="str">
        <f t="shared" si="58"/>
        <v/>
      </c>
      <c r="F400" s="70" t="str">
        <f t="shared" si="58"/>
        <v/>
      </c>
      <c r="G400" s="70" t="str">
        <f t="shared" si="59"/>
        <v/>
      </c>
      <c r="H400" s="70" t="str">
        <f>IF(M400=0,"",1+COUNTIF(会員コール!$A$1:$A$198,M400))</f>
        <v/>
      </c>
      <c r="I400" s="71"/>
      <c r="J400" s="71" t="str">
        <f t="shared" si="60"/>
        <v/>
      </c>
      <c r="K400" s="14"/>
      <c r="L400" s="49"/>
      <c r="M400">
        <f t="shared" si="61"/>
        <v>0</v>
      </c>
      <c r="N400"/>
      <c r="O400" s="1"/>
      <c r="P400" s="2"/>
      <c r="U400" s="16"/>
      <c r="W400"/>
      <c r="Z400" s="16"/>
      <c r="AA400" s="16"/>
      <c r="AB400" s="8"/>
    </row>
    <row r="401" spans="1:28" ht="14.25" customHeight="1">
      <c r="A401" s="13"/>
      <c r="B401" s="68" t="str">
        <f t="shared" si="56"/>
        <v/>
      </c>
      <c r="C401" s="69" t="str">
        <f t="shared" si="62"/>
        <v/>
      </c>
      <c r="D401" s="70" t="str">
        <f t="shared" si="57"/>
        <v/>
      </c>
      <c r="E401" s="70" t="str">
        <f t="shared" si="58"/>
        <v/>
      </c>
      <c r="F401" s="70" t="str">
        <f t="shared" si="58"/>
        <v/>
      </c>
      <c r="G401" s="70" t="str">
        <f t="shared" si="59"/>
        <v/>
      </c>
      <c r="H401" s="70" t="str">
        <f>IF(M401=0,"",1+COUNTIF(会員コール!$A$1:$A$198,M401))</f>
        <v/>
      </c>
      <c r="I401" s="71"/>
      <c r="J401" s="71" t="str">
        <f t="shared" si="60"/>
        <v/>
      </c>
      <c r="K401" s="14"/>
      <c r="L401" s="49"/>
      <c r="M401">
        <f t="shared" si="61"/>
        <v>0</v>
      </c>
      <c r="N401"/>
      <c r="O401" s="1"/>
      <c r="P401" s="2"/>
      <c r="U401" s="16"/>
      <c r="W401"/>
      <c r="Z401" s="16"/>
      <c r="AA401" s="16"/>
      <c r="AB401" s="8"/>
    </row>
    <row r="402" spans="1:28" ht="14.25" customHeight="1">
      <c r="A402" s="13"/>
      <c r="B402" s="68" t="str">
        <f t="shared" si="56"/>
        <v/>
      </c>
      <c r="C402" s="69" t="str">
        <f t="shared" si="62"/>
        <v/>
      </c>
      <c r="D402" s="70" t="str">
        <f t="shared" si="57"/>
        <v/>
      </c>
      <c r="E402" s="70" t="str">
        <f t="shared" si="58"/>
        <v/>
      </c>
      <c r="F402" s="70" t="str">
        <f t="shared" si="58"/>
        <v/>
      </c>
      <c r="G402" s="70" t="str">
        <f t="shared" si="59"/>
        <v/>
      </c>
      <c r="H402" s="70" t="str">
        <f>IF(M402=0,"",1+COUNTIF(会員コール!$A$1:$A$198,M402))</f>
        <v/>
      </c>
      <c r="I402" s="71"/>
      <c r="J402" s="71" t="str">
        <f t="shared" si="60"/>
        <v/>
      </c>
      <c r="K402" s="14"/>
      <c r="L402" s="49"/>
      <c r="M402">
        <f t="shared" si="61"/>
        <v>0</v>
      </c>
      <c r="N402"/>
      <c r="O402" s="1"/>
      <c r="P402" s="2"/>
      <c r="U402" s="16"/>
      <c r="W402"/>
      <c r="Z402" s="16"/>
      <c r="AA402" s="16"/>
      <c r="AB402" s="8"/>
    </row>
    <row r="403" spans="1:28" ht="14.25" customHeight="1">
      <c r="A403" s="13"/>
      <c r="B403" s="68" t="str">
        <f t="shared" si="56"/>
        <v/>
      </c>
      <c r="C403" s="69" t="str">
        <f t="shared" si="62"/>
        <v/>
      </c>
      <c r="D403" s="70" t="str">
        <f t="shared" si="57"/>
        <v/>
      </c>
      <c r="E403" s="70" t="str">
        <f t="shared" si="58"/>
        <v/>
      </c>
      <c r="F403" s="70" t="str">
        <f t="shared" si="58"/>
        <v/>
      </c>
      <c r="G403" s="70" t="str">
        <f t="shared" si="59"/>
        <v/>
      </c>
      <c r="H403" s="70" t="str">
        <f>IF(M403=0,"",1+COUNTIF(会員コール!$A$1:$A$198,M403))</f>
        <v/>
      </c>
      <c r="I403" s="71"/>
      <c r="J403" s="71" t="str">
        <f t="shared" si="60"/>
        <v/>
      </c>
      <c r="K403" s="14"/>
      <c r="L403" s="49"/>
      <c r="M403">
        <f t="shared" si="61"/>
        <v>0</v>
      </c>
      <c r="N403"/>
      <c r="O403" s="1"/>
      <c r="P403" s="2"/>
      <c r="U403" s="16"/>
      <c r="W403"/>
      <c r="Z403" s="16"/>
      <c r="AA403" s="16"/>
      <c r="AB403" s="8"/>
    </row>
    <row r="404" spans="1:28" ht="14.25" customHeight="1">
      <c r="A404" s="13">
        <v>15</v>
      </c>
      <c r="B404" s="68" t="str">
        <f t="shared" si="56"/>
        <v/>
      </c>
      <c r="C404" s="69" t="str">
        <f t="shared" si="62"/>
        <v/>
      </c>
      <c r="D404" s="70" t="str">
        <f t="shared" si="57"/>
        <v/>
      </c>
      <c r="E404" s="70" t="str">
        <f t="shared" si="58"/>
        <v/>
      </c>
      <c r="F404" s="70" t="str">
        <f t="shared" si="58"/>
        <v/>
      </c>
      <c r="G404" s="70" t="str">
        <f t="shared" si="59"/>
        <v/>
      </c>
      <c r="H404" s="70" t="str">
        <f>IF(M404=0,"",1+COUNTIF(会員コール!$A$1:$A$198,M404))</f>
        <v/>
      </c>
      <c r="I404" s="71"/>
      <c r="J404" s="71" t="str">
        <f t="shared" si="60"/>
        <v/>
      </c>
      <c r="K404" s="14"/>
      <c r="L404" s="49"/>
      <c r="M404">
        <f t="shared" si="61"/>
        <v>0</v>
      </c>
      <c r="N404"/>
      <c r="O404" s="1"/>
      <c r="P404" s="2"/>
      <c r="U404" s="16"/>
      <c r="W404"/>
      <c r="Z404" s="16"/>
      <c r="AA404" s="16"/>
      <c r="AB404" s="8"/>
    </row>
    <row r="405" spans="1:28" ht="14.25" customHeight="1">
      <c r="A405" s="13"/>
      <c r="B405" s="68" t="str">
        <f t="shared" si="56"/>
        <v/>
      </c>
      <c r="C405" s="69" t="str">
        <f t="shared" si="62"/>
        <v/>
      </c>
      <c r="D405" s="70" t="str">
        <f t="shared" si="57"/>
        <v/>
      </c>
      <c r="E405" s="70" t="str">
        <f t="shared" si="58"/>
        <v/>
      </c>
      <c r="F405" s="70" t="str">
        <f t="shared" si="58"/>
        <v/>
      </c>
      <c r="G405" s="70" t="str">
        <f t="shared" si="59"/>
        <v/>
      </c>
      <c r="H405" s="70" t="str">
        <f>IF(M405=0,"",1+COUNTIF(会員コール!$A$1:$A$198,M405))</f>
        <v/>
      </c>
      <c r="I405" s="71"/>
      <c r="J405" s="71" t="str">
        <f t="shared" si="60"/>
        <v/>
      </c>
      <c r="K405" s="14"/>
      <c r="L405" s="49"/>
      <c r="M405">
        <f t="shared" si="61"/>
        <v>0</v>
      </c>
      <c r="N405"/>
      <c r="O405" s="1"/>
      <c r="P405" s="2"/>
      <c r="U405" s="16"/>
      <c r="W405"/>
      <c r="Z405" s="16"/>
      <c r="AA405" s="16"/>
      <c r="AB405" s="8"/>
    </row>
    <row r="406" spans="1:28" ht="14.25" customHeight="1">
      <c r="A406" s="13"/>
      <c r="B406" s="68" t="str">
        <f t="shared" si="56"/>
        <v/>
      </c>
      <c r="C406" s="69" t="str">
        <f t="shared" si="62"/>
        <v/>
      </c>
      <c r="D406" s="70" t="str">
        <f t="shared" si="57"/>
        <v/>
      </c>
      <c r="E406" s="70" t="str">
        <f t="shared" si="58"/>
        <v/>
      </c>
      <c r="F406" s="70" t="str">
        <f t="shared" si="58"/>
        <v/>
      </c>
      <c r="G406" s="70" t="str">
        <f t="shared" si="59"/>
        <v/>
      </c>
      <c r="H406" s="70" t="str">
        <f>IF(M406=0,"",1+COUNTIF(会員コール!$A$1:$A$198,M406))</f>
        <v/>
      </c>
      <c r="I406" s="71"/>
      <c r="J406" s="71" t="str">
        <f t="shared" si="60"/>
        <v/>
      </c>
      <c r="K406" s="14"/>
      <c r="L406" s="15"/>
      <c r="M406">
        <f t="shared" si="61"/>
        <v>0</v>
      </c>
      <c r="N406"/>
      <c r="O406" s="1"/>
      <c r="P406" s="2"/>
      <c r="U406" s="16"/>
      <c r="W406"/>
      <c r="Z406" s="16"/>
      <c r="AA406" s="16"/>
      <c r="AB406" s="8"/>
    </row>
    <row r="407" spans="1:28" ht="14.25" customHeight="1">
      <c r="A407" s="13"/>
      <c r="B407" s="72" t="str">
        <f t="shared" si="56"/>
        <v/>
      </c>
      <c r="C407" s="69" t="str">
        <f t="shared" si="62"/>
        <v/>
      </c>
      <c r="D407" s="73" t="str">
        <f t="shared" si="57"/>
        <v/>
      </c>
      <c r="E407" s="73" t="str">
        <f t="shared" si="58"/>
        <v/>
      </c>
      <c r="F407" s="73" t="str">
        <f t="shared" si="58"/>
        <v/>
      </c>
      <c r="G407" s="73" t="str">
        <f t="shared" si="59"/>
        <v/>
      </c>
      <c r="H407" s="73" t="str">
        <f>IF(M407=0,"",1+COUNTIF(会員コール!$A$1:$A$198,M407))</f>
        <v/>
      </c>
      <c r="I407" s="74"/>
      <c r="J407" s="74" t="str">
        <f t="shared" si="60"/>
        <v/>
      </c>
      <c r="K407" s="14"/>
      <c r="L407" s="15"/>
      <c r="M407">
        <f t="shared" si="61"/>
        <v>0</v>
      </c>
      <c r="N407"/>
      <c r="O407" s="1"/>
      <c r="P407" s="2"/>
      <c r="U407" s="16"/>
      <c r="W407"/>
      <c r="Z407" s="16"/>
      <c r="AA407" s="16"/>
      <c r="AB407" s="8"/>
    </row>
    <row r="408" spans="1:28" ht="14.25" customHeight="1">
      <c r="A408" s="13"/>
      <c r="B408" s="68" t="str">
        <f t="shared" si="56"/>
        <v/>
      </c>
      <c r="C408" s="69" t="str">
        <f t="shared" si="62"/>
        <v/>
      </c>
      <c r="D408" s="70" t="str">
        <f t="shared" si="57"/>
        <v/>
      </c>
      <c r="E408" s="70" t="str">
        <f t="shared" si="58"/>
        <v/>
      </c>
      <c r="F408" s="70" t="str">
        <f t="shared" si="58"/>
        <v/>
      </c>
      <c r="G408" s="70" t="str">
        <f t="shared" si="59"/>
        <v/>
      </c>
      <c r="H408" s="70" t="str">
        <f>IF(M408=0,"",1+COUNTIF(会員コール!$A$1:$A$198,M408))</f>
        <v/>
      </c>
      <c r="I408" s="71"/>
      <c r="J408" s="71" t="str">
        <f t="shared" si="60"/>
        <v/>
      </c>
      <c r="K408" s="14"/>
      <c r="L408" s="15"/>
      <c r="M408">
        <f t="shared" si="61"/>
        <v>0</v>
      </c>
      <c r="N408"/>
      <c r="O408" s="1"/>
      <c r="P408" s="2"/>
      <c r="U408" s="16"/>
      <c r="W408"/>
      <c r="Z408" s="16"/>
      <c r="AA408" s="16"/>
      <c r="AB408" s="8"/>
    </row>
    <row r="409" spans="1:28" ht="14.25" customHeight="1">
      <c r="A409" s="13">
        <v>20</v>
      </c>
      <c r="B409" s="68" t="str">
        <f t="shared" si="56"/>
        <v/>
      </c>
      <c r="C409" s="69" t="str">
        <f t="shared" si="62"/>
        <v/>
      </c>
      <c r="D409" s="70" t="str">
        <f t="shared" si="57"/>
        <v/>
      </c>
      <c r="E409" s="70" t="str">
        <f t="shared" si="58"/>
        <v/>
      </c>
      <c r="F409" s="70" t="str">
        <f t="shared" si="58"/>
        <v/>
      </c>
      <c r="G409" s="70" t="str">
        <f t="shared" si="59"/>
        <v/>
      </c>
      <c r="H409" s="70" t="str">
        <f>IF(M409=0,"",1+COUNTIF(会員コール!$A$1:$A$198,M409))</f>
        <v/>
      </c>
      <c r="I409" s="71"/>
      <c r="J409" s="71" t="str">
        <f t="shared" si="60"/>
        <v/>
      </c>
      <c r="K409" s="14"/>
      <c r="L409" s="15"/>
      <c r="M409">
        <f t="shared" si="61"/>
        <v>0</v>
      </c>
      <c r="N409"/>
      <c r="O409" s="1"/>
      <c r="P409" s="2"/>
      <c r="U409" s="16"/>
      <c r="W409"/>
      <c r="Z409" s="16"/>
      <c r="AA409" s="16"/>
      <c r="AB409" s="8"/>
    </row>
    <row r="410" spans="1:28" ht="14.25" customHeight="1">
      <c r="A410" s="13"/>
      <c r="B410" s="68" t="str">
        <f t="shared" si="56"/>
        <v/>
      </c>
      <c r="C410" s="69" t="str">
        <f t="shared" si="62"/>
        <v/>
      </c>
      <c r="D410" s="70" t="str">
        <f t="shared" si="57"/>
        <v/>
      </c>
      <c r="E410" s="70" t="str">
        <f t="shared" si="58"/>
        <v/>
      </c>
      <c r="F410" s="70" t="str">
        <f t="shared" si="58"/>
        <v/>
      </c>
      <c r="G410" s="70" t="str">
        <f t="shared" si="59"/>
        <v/>
      </c>
      <c r="H410" s="70" t="str">
        <f>IF(M410=0,"",1+COUNTIF(会員コール!$A$1:$A$198,M410))</f>
        <v/>
      </c>
      <c r="I410" s="71"/>
      <c r="J410" s="71" t="str">
        <f t="shared" si="60"/>
        <v/>
      </c>
      <c r="K410" s="14"/>
      <c r="L410" s="15"/>
      <c r="M410">
        <f t="shared" si="61"/>
        <v>0</v>
      </c>
      <c r="N410"/>
      <c r="O410" s="1"/>
      <c r="P410" s="2"/>
      <c r="U410" s="16"/>
      <c r="W410"/>
      <c r="Z410" s="16"/>
      <c r="AA410" s="16"/>
      <c r="AB410" s="8"/>
    </row>
    <row r="411" spans="1:28" ht="14.25" customHeight="1">
      <c r="A411" s="13"/>
      <c r="B411" s="68" t="str">
        <f t="shared" si="56"/>
        <v/>
      </c>
      <c r="C411" s="69" t="str">
        <f t="shared" si="62"/>
        <v/>
      </c>
      <c r="D411" s="70" t="str">
        <f t="shared" si="57"/>
        <v/>
      </c>
      <c r="E411" s="70" t="str">
        <f t="shared" si="58"/>
        <v/>
      </c>
      <c r="F411" s="70" t="str">
        <f t="shared" si="58"/>
        <v/>
      </c>
      <c r="G411" s="70" t="str">
        <f t="shared" si="59"/>
        <v/>
      </c>
      <c r="H411" s="70" t="str">
        <f>IF(M411=0,"",1+COUNTIF(会員コール!$A$1:$A$198,M411))</f>
        <v/>
      </c>
      <c r="I411" s="71"/>
      <c r="J411" s="71" t="str">
        <f t="shared" si="60"/>
        <v/>
      </c>
      <c r="K411" s="14"/>
      <c r="L411" s="15"/>
      <c r="M411">
        <f t="shared" si="61"/>
        <v>0</v>
      </c>
      <c r="N411"/>
      <c r="O411" s="1"/>
      <c r="P411" s="2"/>
      <c r="U411" s="16"/>
      <c r="W411"/>
      <c r="Z411" s="16"/>
      <c r="AA411" s="16"/>
      <c r="AB411" s="8"/>
    </row>
    <row r="412" spans="1:28" ht="14.25" customHeight="1">
      <c r="A412" s="13"/>
      <c r="B412" s="68" t="str">
        <f t="shared" si="56"/>
        <v/>
      </c>
      <c r="C412" s="69" t="str">
        <f t="shared" si="62"/>
        <v/>
      </c>
      <c r="D412" s="70" t="str">
        <f t="shared" si="57"/>
        <v/>
      </c>
      <c r="E412" s="70" t="str">
        <f t="shared" si="58"/>
        <v/>
      </c>
      <c r="F412" s="70" t="str">
        <f t="shared" si="58"/>
        <v/>
      </c>
      <c r="G412" s="70" t="str">
        <f t="shared" si="59"/>
        <v/>
      </c>
      <c r="H412" s="70" t="str">
        <f>IF(M412=0,"",1+COUNTIF(会員コール!$A$1:$A$198,M412))</f>
        <v/>
      </c>
      <c r="I412" s="71"/>
      <c r="J412" s="71" t="str">
        <f t="shared" si="60"/>
        <v/>
      </c>
      <c r="K412" s="14"/>
      <c r="L412" s="15"/>
      <c r="M412">
        <f t="shared" si="61"/>
        <v>0</v>
      </c>
      <c r="N412"/>
      <c r="O412" s="1"/>
      <c r="P412" s="2"/>
      <c r="U412" s="16"/>
      <c r="W412"/>
      <c r="Z412" s="16"/>
      <c r="AA412" s="16"/>
      <c r="AB412" s="8"/>
    </row>
    <row r="413" spans="1:28" ht="14.25" customHeight="1">
      <c r="A413" s="13"/>
      <c r="B413" s="68" t="str">
        <f t="shared" si="56"/>
        <v/>
      </c>
      <c r="C413" s="69" t="str">
        <f t="shared" si="62"/>
        <v/>
      </c>
      <c r="D413" s="70" t="str">
        <f t="shared" si="57"/>
        <v/>
      </c>
      <c r="E413" s="70" t="str">
        <f t="shared" si="58"/>
        <v/>
      </c>
      <c r="F413" s="70" t="str">
        <f t="shared" si="58"/>
        <v/>
      </c>
      <c r="G413" s="70" t="str">
        <f t="shared" si="59"/>
        <v/>
      </c>
      <c r="H413" s="70" t="str">
        <f>IF(M413=0,"",1+COUNTIF(会員コール!$A$1:$A$198,M413))</f>
        <v/>
      </c>
      <c r="I413" s="71"/>
      <c r="J413" s="71" t="str">
        <f t="shared" si="60"/>
        <v/>
      </c>
      <c r="K413" s="14"/>
      <c r="L413" s="15"/>
      <c r="M413">
        <f t="shared" si="61"/>
        <v>0</v>
      </c>
      <c r="N413"/>
      <c r="O413" s="1"/>
      <c r="P413" s="2"/>
      <c r="U413" s="16"/>
      <c r="W413"/>
      <c r="Z413" s="16"/>
      <c r="AA413" s="16"/>
      <c r="AB413" s="8"/>
    </row>
    <row r="414" spans="1:28" ht="14.25" customHeight="1">
      <c r="A414" s="13">
        <v>25</v>
      </c>
      <c r="B414" s="68" t="str">
        <f t="shared" si="56"/>
        <v/>
      </c>
      <c r="C414" s="69" t="str">
        <f t="shared" si="62"/>
        <v/>
      </c>
      <c r="D414" s="70" t="str">
        <f t="shared" si="57"/>
        <v/>
      </c>
      <c r="E414" s="70" t="str">
        <f t="shared" si="58"/>
        <v/>
      </c>
      <c r="F414" s="70" t="str">
        <f t="shared" si="58"/>
        <v/>
      </c>
      <c r="G414" s="70" t="str">
        <f t="shared" si="59"/>
        <v/>
      </c>
      <c r="H414" s="70" t="str">
        <f>IF(M414=0,"",1+COUNTIF(会員コール!$A$1:$A$198,M414))</f>
        <v/>
      </c>
      <c r="I414" s="71"/>
      <c r="J414" s="71" t="str">
        <f t="shared" si="60"/>
        <v/>
      </c>
      <c r="K414" s="14"/>
      <c r="L414" s="15"/>
      <c r="M414">
        <f t="shared" si="61"/>
        <v>0</v>
      </c>
      <c r="N414"/>
      <c r="O414" s="1"/>
      <c r="P414" s="2"/>
      <c r="U414" s="16"/>
      <c r="W414"/>
      <c r="Z414" s="16"/>
      <c r="AA414" s="16"/>
      <c r="AB414" s="8"/>
    </row>
    <row r="415" spans="1:28" ht="14.25" customHeight="1">
      <c r="A415" s="13"/>
      <c r="B415" s="72" t="str">
        <f t="shared" si="56"/>
        <v/>
      </c>
      <c r="C415" s="69" t="str">
        <f t="shared" si="62"/>
        <v/>
      </c>
      <c r="D415" s="73" t="str">
        <f t="shared" si="57"/>
        <v/>
      </c>
      <c r="E415" s="73" t="str">
        <f t="shared" si="58"/>
        <v/>
      </c>
      <c r="F415" s="73" t="str">
        <f t="shared" si="58"/>
        <v/>
      </c>
      <c r="G415" s="73" t="str">
        <f t="shared" si="59"/>
        <v/>
      </c>
      <c r="H415" s="73" t="str">
        <f>IF(M415=0,"",1+COUNTIF(会員コール!$A$1:$A$198,M415))</f>
        <v/>
      </c>
      <c r="I415" s="74"/>
      <c r="J415" s="74" t="str">
        <f t="shared" si="60"/>
        <v/>
      </c>
      <c r="K415" s="14"/>
      <c r="L415" s="15"/>
      <c r="M415">
        <f t="shared" si="61"/>
        <v>0</v>
      </c>
      <c r="N415"/>
      <c r="O415" s="1"/>
      <c r="P415" s="2"/>
      <c r="U415" s="16"/>
      <c r="W415"/>
      <c r="Z415" s="16"/>
      <c r="AA415" s="16"/>
      <c r="AB415" s="8"/>
    </row>
    <row r="416" spans="1:28" ht="14.25" customHeight="1">
      <c r="A416" s="13"/>
      <c r="B416" s="68" t="str">
        <f t="shared" si="56"/>
        <v/>
      </c>
      <c r="C416" s="69" t="str">
        <f t="shared" si="62"/>
        <v/>
      </c>
      <c r="D416" s="70" t="str">
        <f t="shared" si="57"/>
        <v/>
      </c>
      <c r="E416" s="70" t="str">
        <f t="shared" si="58"/>
        <v/>
      </c>
      <c r="F416" s="70" t="str">
        <f t="shared" si="58"/>
        <v/>
      </c>
      <c r="G416" s="70" t="str">
        <f t="shared" si="59"/>
        <v/>
      </c>
      <c r="H416" s="70" t="str">
        <f>IF(M416=0,"",1+COUNTIF(会員コール!$A$1:$A$198,M416))</f>
        <v/>
      </c>
      <c r="I416" s="71"/>
      <c r="J416" s="71" t="str">
        <f t="shared" si="60"/>
        <v/>
      </c>
      <c r="K416" s="14"/>
      <c r="L416" s="15"/>
      <c r="M416">
        <f t="shared" si="61"/>
        <v>0</v>
      </c>
      <c r="N416"/>
      <c r="O416" s="1"/>
      <c r="P416" s="2"/>
      <c r="U416" s="16"/>
      <c r="W416"/>
      <c r="Z416" s="16"/>
      <c r="AA416" s="16"/>
      <c r="AB416" s="8"/>
    </row>
    <row r="417" spans="1:28" ht="14.25" customHeight="1">
      <c r="A417" s="13"/>
      <c r="B417" s="72" t="str">
        <f t="shared" si="56"/>
        <v/>
      </c>
      <c r="C417" s="69" t="str">
        <f t="shared" si="62"/>
        <v/>
      </c>
      <c r="D417" s="73" t="str">
        <f t="shared" si="57"/>
        <v/>
      </c>
      <c r="E417" s="73" t="str">
        <f t="shared" si="58"/>
        <v/>
      </c>
      <c r="F417" s="73" t="str">
        <f t="shared" si="58"/>
        <v/>
      </c>
      <c r="G417" s="73" t="str">
        <f t="shared" si="59"/>
        <v/>
      </c>
      <c r="H417" s="73" t="str">
        <f>IF(M417=0,"",1+COUNTIF(会員コール!$A$1:$A$198,M417))</f>
        <v/>
      </c>
      <c r="I417" s="74"/>
      <c r="J417" s="74" t="str">
        <f t="shared" si="60"/>
        <v/>
      </c>
      <c r="K417" s="14"/>
      <c r="L417" s="15"/>
      <c r="M417">
        <f t="shared" si="61"/>
        <v>0</v>
      </c>
      <c r="N417"/>
      <c r="O417" s="1"/>
      <c r="P417" s="2"/>
      <c r="U417" s="16"/>
      <c r="W417"/>
      <c r="Z417" s="16"/>
      <c r="AA417" s="16"/>
      <c r="AB417" s="8"/>
    </row>
    <row r="418" spans="1:28" ht="14.25" customHeight="1">
      <c r="A418" s="13"/>
      <c r="B418" s="68" t="str">
        <f t="shared" si="56"/>
        <v/>
      </c>
      <c r="C418" s="69" t="str">
        <f t="shared" si="62"/>
        <v/>
      </c>
      <c r="D418" s="70" t="str">
        <f t="shared" si="57"/>
        <v/>
      </c>
      <c r="E418" s="70" t="str">
        <f t="shared" si="58"/>
        <v/>
      </c>
      <c r="F418" s="70" t="str">
        <f t="shared" si="58"/>
        <v/>
      </c>
      <c r="G418" s="70" t="str">
        <f t="shared" si="59"/>
        <v/>
      </c>
      <c r="H418" s="70" t="str">
        <f>IF(M418=0,"",1+COUNTIF(会員コール!$A$1:$A$198,M418))</f>
        <v/>
      </c>
      <c r="I418" s="71"/>
      <c r="J418" s="71" t="str">
        <f t="shared" si="60"/>
        <v/>
      </c>
      <c r="K418" s="14"/>
      <c r="L418" s="15"/>
      <c r="M418">
        <f t="shared" si="61"/>
        <v>0</v>
      </c>
      <c r="N418"/>
      <c r="O418" s="1"/>
      <c r="P418" s="2"/>
      <c r="U418" s="16"/>
      <c r="W418"/>
      <c r="Z418" s="16"/>
      <c r="AA418" s="16"/>
      <c r="AB418" s="8"/>
    </row>
    <row r="419" spans="1:28" ht="14.25" customHeight="1">
      <c r="A419" s="13">
        <v>30</v>
      </c>
      <c r="B419" s="72" t="str">
        <f t="shared" si="56"/>
        <v/>
      </c>
      <c r="C419" s="69" t="str">
        <f t="shared" si="62"/>
        <v/>
      </c>
      <c r="D419" s="73" t="str">
        <f t="shared" si="57"/>
        <v/>
      </c>
      <c r="E419" s="73" t="str">
        <f t="shared" si="58"/>
        <v/>
      </c>
      <c r="F419" s="73" t="str">
        <f t="shared" si="58"/>
        <v/>
      </c>
      <c r="G419" s="73" t="str">
        <f t="shared" si="59"/>
        <v/>
      </c>
      <c r="H419" s="73" t="str">
        <f>IF(M419=0,"",1+COUNTIF(会員コール!$A$1:$A$198,M419))</f>
        <v/>
      </c>
      <c r="I419" s="74"/>
      <c r="J419" s="74" t="str">
        <f t="shared" si="60"/>
        <v/>
      </c>
      <c r="K419" s="14"/>
      <c r="L419" s="15"/>
      <c r="M419">
        <f t="shared" si="61"/>
        <v>0</v>
      </c>
      <c r="N419"/>
      <c r="O419" s="1"/>
      <c r="P419" s="2"/>
      <c r="U419" s="16"/>
      <c r="W419"/>
      <c r="Z419" s="16"/>
      <c r="AA419" s="16"/>
      <c r="AB419" s="8"/>
    </row>
    <row r="420" spans="1:28" ht="14.25" customHeight="1">
      <c r="A420" s="13"/>
      <c r="B420" s="68" t="str">
        <f t="shared" si="56"/>
        <v/>
      </c>
      <c r="C420" s="69" t="str">
        <f t="shared" si="62"/>
        <v/>
      </c>
      <c r="D420" s="70" t="str">
        <f t="shared" si="57"/>
        <v/>
      </c>
      <c r="E420" s="70" t="str">
        <f t="shared" si="58"/>
        <v/>
      </c>
      <c r="F420" s="70" t="str">
        <f t="shared" si="58"/>
        <v/>
      </c>
      <c r="G420" s="70" t="str">
        <f t="shared" si="59"/>
        <v/>
      </c>
      <c r="H420" s="70" t="str">
        <f>IF(M420=0,"",1+COUNTIF(会員コール!$A$1:$A$198,M420))</f>
        <v/>
      </c>
      <c r="I420" s="71"/>
      <c r="J420" s="71" t="str">
        <f t="shared" si="60"/>
        <v/>
      </c>
      <c r="K420" s="14"/>
      <c r="L420" s="15"/>
      <c r="M420">
        <f t="shared" si="61"/>
        <v>0</v>
      </c>
      <c r="N420"/>
      <c r="O420" s="1"/>
      <c r="P420" s="2"/>
      <c r="U420" s="16"/>
      <c r="W420"/>
      <c r="Z420" s="16"/>
      <c r="AA420" s="16"/>
      <c r="AB420" s="8"/>
    </row>
    <row r="421" spans="1:28" ht="14.25" customHeight="1">
      <c r="A421" s="13"/>
      <c r="B421" s="72" t="str">
        <f t="shared" si="56"/>
        <v/>
      </c>
      <c r="C421" s="69" t="str">
        <f t="shared" si="62"/>
        <v/>
      </c>
      <c r="D421" s="73" t="str">
        <f t="shared" si="57"/>
        <v/>
      </c>
      <c r="E421" s="73" t="str">
        <f t="shared" si="58"/>
        <v/>
      </c>
      <c r="F421" s="73" t="str">
        <f t="shared" si="58"/>
        <v/>
      </c>
      <c r="G421" s="73" t="str">
        <f t="shared" si="59"/>
        <v/>
      </c>
      <c r="H421" s="73" t="str">
        <f>IF(M421=0,"",1+COUNTIF(会員コール!$A$1:$A$198,M421))</f>
        <v/>
      </c>
      <c r="I421" s="74"/>
      <c r="J421" s="74" t="str">
        <f t="shared" si="60"/>
        <v/>
      </c>
      <c r="K421" s="14"/>
      <c r="L421" s="15"/>
      <c r="M421">
        <f t="shared" si="61"/>
        <v>0</v>
      </c>
      <c r="N421"/>
      <c r="O421" s="1"/>
      <c r="P421" s="2"/>
      <c r="U421" s="16"/>
      <c r="W421"/>
      <c r="Z421" s="16"/>
      <c r="AA421" s="16"/>
      <c r="AB421" s="8"/>
    </row>
    <row r="422" spans="1:28" ht="14.25" customHeight="1">
      <c r="A422" s="13"/>
      <c r="B422" s="68" t="str">
        <f t="shared" si="56"/>
        <v/>
      </c>
      <c r="C422" s="69" t="str">
        <f t="shared" si="62"/>
        <v/>
      </c>
      <c r="D422" s="70" t="str">
        <f t="shared" si="57"/>
        <v/>
      </c>
      <c r="E422" s="70" t="str">
        <f t="shared" ref="E422:F439" si="63">IF(Q422="","",Q422)</f>
        <v/>
      </c>
      <c r="F422" s="70" t="str">
        <f t="shared" si="63"/>
        <v/>
      </c>
      <c r="G422" s="70" t="str">
        <f t="shared" si="59"/>
        <v/>
      </c>
      <c r="H422" s="70" t="str">
        <f>IF(M422=0,"",1+COUNTIF(会員コール!$A$1:$A$198,M422))</f>
        <v/>
      </c>
      <c r="I422" s="71"/>
      <c r="J422" s="71" t="str">
        <f t="shared" si="60"/>
        <v/>
      </c>
      <c r="K422" s="14"/>
      <c r="L422" s="15"/>
      <c r="M422">
        <f t="shared" si="61"/>
        <v>0</v>
      </c>
      <c r="N422"/>
      <c r="O422" s="1"/>
      <c r="P422" s="2"/>
      <c r="U422" s="16"/>
      <c r="W422"/>
      <c r="Z422" s="16"/>
      <c r="AA422" s="16"/>
      <c r="AB422" s="8"/>
    </row>
    <row r="423" spans="1:28" ht="14.25" customHeight="1">
      <c r="A423" s="13"/>
      <c r="B423" s="72" t="str">
        <f t="shared" si="56"/>
        <v/>
      </c>
      <c r="C423" s="69" t="str">
        <f t="shared" si="62"/>
        <v/>
      </c>
      <c r="D423" s="73" t="str">
        <f t="shared" si="57"/>
        <v/>
      </c>
      <c r="E423" s="73" t="str">
        <f t="shared" si="63"/>
        <v/>
      </c>
      <c r="F423" s="73" t="str">
        <f t="shared" si="63"/>
        <v/>
      </c>
      <c r="G423" s="73" t="str">
        <f t="shared" si="59"/>
        <v/>
      </c>
      <c r="H423" s="73" t="str">
        <f>IF(M423=0,"",1+COUNTIF(会員コール!$A$1:$A$198,M423))</f>
        <v/>
      </c>
      <c r="I423" s="74"/>
      <c r="J423" s="74" t="str">
        <f t="shared" si="60"/>
        <v/>
      </c>
      <c r="K423" s="14"/>
      <c r="L423" s="15"/>
      <c r="M423">
        <f t="shared" si="61"/>
        <v>0</v>
      </c>
      <c r="N423"/>
      <c r="O423" s="1"/>
      <c r="P423" s="2"/>
      <c r="U423" s="16"/>
      <c r="W423"/>
      <c r="Z423" s="16"/>
      <c r="AA423" s="16"/>
      <c r="AB423" s="8"/>
    </row>
    <row r="424" spans="1:28" ht="14.25" customHeight="1">
      <c r="A424" s="13">
        <v>35</v>
      </c>
      <c r="B424" s="68" t="str">
        <f t="shared" si="56"/>
        <v/>
      </c>
      <c r="C424" s="69" t="str">
        <f t="shared" si="62"/>
        <v/>
      </c>
      <c r="D424" s="70" t="str">
        <f t="shared" si="57"/>
        <v/>
      </c>
      <c r="E424" s="70" t="str">
        <f t="shared" si="63"/>
        <v/>
      </c>
      <c r="F424" s="70" t="str">
        <f t="shared" si="63"/>
        <v/>
      </c>
      <c r="G424" s="70" t="str">
        <f t="shared" si="59"/>
        <v/>
      </c>
      <c r="H424" s="70" t="str">
        <f>IF(M424=0,"",1+COUNTIF(会員コール!$A$1:$A$198,M424))</f>
        <v/>
      </c>
      <c r="I424" s="71"/>
      <c r="J424" s="71" t="str">
        <f t="shared" si="60"/>
        <v/>
      </c>
      <c r="K424" s="14"/>
      <c r="L424" s="15"/>
      <c r="M424">
        <f t="shared" si="61"/>
        <v>0</v>
      </c>
      <c r="N424"/>
      <c r="O424" s="1"/>
      <c r="P424" s="2"/>
      <c r="U424" s="16"/>
      <c r="W424"/>
      <c r="Z424" s="16"/>
      <c r="AA424" s="16"/>
      <c r="AB424" s="8"/>
    </row>
    <row r="425" spans="1:28" ht="14.25" customHeight="1">
      <c r="A425" s="13"/>
      <c r="B425" s="72" t="str">
        <f t="shared" si="56"/>
        <v/>
      </c>
      <c r="C425" s="69" t="str">
        <f t="shared" si="62"/>
        <v/>
      </c>
      <c r="D425" s="73" t="str">
        <f t="shared" si="57"/>
        <v/>
      </c>
      <c r="E425" s="73" t="str">
        <f t="shared" si="63"/>
        <v/>
      </c>
      <c r="F425" s="73" t="str">
        <f t="shared" si="63"/>
        <v/>
      </c>
      <c r="G425" s="73" t="str">
        <f t="shared" si="59"/>
        <v/>
      </c>
      <c r="H425" s="73" t="str">
        <f>IF(M425=0,"",1+COUNTIF(会員コール!$A$1:$A$198,M425))</f>
        <v/>
      </c>
      <c r="I425" s="74"/>
      <c r="J425" s="74" t="str">
        <f t="shared" si="60"/>
        <v/>
      </c>
      <c r="K425" s="14"/>
      <c r="L425" s="15"/>
      <c r="M425">
        <f t="shared" si="61"/>
        <v>0</v>
      </c>
      <c r="N425"/>
      <c r="O425" s="1"/>
      <c r="P425" s="2"/>
      <c r="U425" s="16"/>
      <c r="W425"/>
      <c r="Z425" s="16"/>
      <c r="AA425" s="16"/>
      <c r="AB425" s="8"/>
    </row>
    <row r="426" spans="1:28" ht="14.25" customHeight="1">
      <c r="A426" s="13"/>
      <c r="B426" s="68" t="str">
        <f t="shared" si="56"/>
        <v/>
      </c>
      <c r="C426" s="69" t="str">
        <f t="shared" si="62"/>
        <v/>
      </c>
      <c r="D426" s="70" t="str">
        <f t="shared" si="57"/>
        <v/>
      </c>
      <c r="E426" s="70" t="str">
        <f t="shared" si="63"/>
        <v/>
      </c>
      <c r="F426" s="70" t="str">
        <f t="shared" si="63"/>
        <v/>
      </c>
      <c r="G426" s="70" t="str">
        <f t="shared" si="59"/>
        <v/>
      </c>
      <c r="H426" s="70" t="str">
        <f>IF(M426=0,"",1+COUNTIF(会員コール!$A$1:$A$198,M426))</f>
        <v/>
      </c>
      <c r="I426" s="71"/>
      <c r="J426" s="71" t="str">
        <f t="shared" si="60"/>
        <v/>
      </c>
      <c r="K426" s="14"/>
      <c r="L426" s="15"/>
      <c r="M426">
        <f t="shared" si="61"/>
        <v>0</v>
      </c>
      <c r="N426"/>
      <c r="O426" s="1"/>
      <c r="P426" s="2"/>
      <c r="U426" s="16"/>
      <c r="W426"/>
      <c r="Z426" s="16"/>
      <c r="AA426" s="16"/>
      <c r="AB426" s="8"/>
    </row>
    <row r="427" spans="1:28" ht="14.25" customHeight="1">
      <c r="A427" s="13"/>
      <c r="B427" s="72" t="str">
        <f t="shared" si="56"/>
        <v/>
      </c>
      <c r="C427" s="69" t="str">
        <f t="shared" si="62"/>
        <v/>
      </c>
      <c r="D427" s="73" t="str">
        <f t="shared" si="57"/>
        <v/>
      </c>
      <c r="E427" s="73" t="str">
        <f t="shared" si="63"/>
        <v/>
      </c>
      <c r="F427" s="73" t="str">
        <f t="shared" si="63"/>
        <v/>
      </c>
      <c r="G427" s="73" t="str">
        <f t="shared" si="59"/>
        <v/>
      </c>
      <c r="H427" s="73" t="str">
        <f>IF(M427=0,"",1+COUNTIF(会員コール!$A$1:$A$198,M427))</f>
        <v/>
      </c>
      <c r="I427" s="74"/>
      <c r="J427" s="74" t="str">
        <f t="shared" si="60"/>
        <v/>
      </c>
      <c r="K427" s="14"/>
      <c r="L427" s="15"/>
      <c r="M427">
        <f t="shared" si="61"/>
        <v>0</v>
      </c>
      <c r="N427"/>
      <c r="O427" s="1"/>
      <c r="P427" s="2"/>
      <c r="U427" s="16"/>
      <c r="W427"/>
      <c r="Z427" s="16"/>
      <c r="AA427" s="16"/>
      <c r="AB427" s="8"/>
    </row>
    <row r="428" spans="1:28" ht="14.25" customHeight="1">
      <c r="A428" s="13"/>
      <c r="B428" s="68" t="str">
        <f t="shared" si="56"/>
        <v/>
      </c>
      <c r="C428" s="69" t="str">
        <f t="shared" si="62"/>
        <v/>
      </c>
      <c r="D428" s="70" t="str">
        <f t="shared" si="57"/>
        <v/>
      </c>
      <c r="E428" s="70" t="str">
        <f t="shared" si="63"/>
        <v/>
      </c>
      <c r="F428" s="70" t="str">
        <f t="shared" si="63"/>
        <v/>
      </c>
      <c r="G428" s="70" t="str">
        <f t="shared" si="59"/>
        <v/>
      </c>
      <c r="H428" s="70" t="str">
        <f>IF(M428=0,"",1+COUNTIF(会員コール!$A$1:$A$198,M428))</f>
        <v/>
      </c>
      <c r="I428" s="71"/>
      <c r="J428" s="71" t="str">
        <f t="shared" si="60"/>
        <v/>
      </c>
      <c r="K428" s="14"/>
      <c r="L428" s="15"/>
      <c r="M428">
        <f t="shared" si="61"/>
        <v>0</v>
      </c>
      <c r="N428"/>
      <c r="O428" s="1"/>
      <c r="P428" s="2"/>
      <c r="U428" s="16"/>
      <c r="W428"/>
      <c r="Z428" s="16"/>
      <c r="AA428" s="16"/>
      <c r="AB428" s="8"/>
    </row>
    <row r="429" spans="1:28" ht="14.25" customHeight="1">
      <c r="A429" s="13">
        <v>40</v>
      </c>
      <c r="B429" s="72" t="str">
        <f t="shared" si="56"/>
        <v/>
      </c>
      <c r="C429" s="69" t="str">
        <f t="shared" si="62"/>
        <v/>
      </c>
      <c r="D429" s="73" t="str">
        <f t="shared" si="57"/>
        <v/>
      </c>
      <c r="E429" s="73" t="str">
        <f t="shared" si="63"/>
        <v/>
      </c>
      <c r="F429" s="73" t="str">
        <f t="shared" si="63"/>
        <v/>
      </c>
      <c r="G429" s="73" t="str">
        <f t="shared" si="59"/>
        <v/>
      </c>
      <c r="H429" s="73" t="str">
        <f>IF(M429=0,"",1+COUNTIF(会員コール!$A$1:$A$198,M429))</f>
        <v/>
      </c>
      <c r="I429" s="74"/>
      <c r="J429" s="74" t="str">
        <f t="shared" si="60"/>
        <v/>
      </c>
      <c r="K429" s="14"/>
      <c r="L429" s="15"/>
      <c r="M429">
        <f t="shared" si="61"/>
        <v>0</v>
      </c>
      <c r="N429"/>
      <c r="O429" s="1"/>
      <c r="P429" s="2"/>
      <c r="U429" s="16"/>
      <c r="W429"/>
      <c r="Z429" s="16"/>
      <c r="AA429" s="16"/>
      <c r="AB429" s="8"/>
    </row>
    <row r="430" spans="1:28" ht="14.25" customHeight="1">
      <c r="A430" s="13"/>
      <c r="B430" s="68" t="str">
        <f t="shared" si="56"/>
        <v/>
      </c>
      <c r="C430" s="69" t="str">
        <f t="shared" si="62"/>
        <v/>
      </c>
      <c r="D430" s="70" t="str">
        <f t="shared" si="57"/>
        <v/>
      </c>
      <c r="E430" s="70" t="str">
        <f t="shared" si="63"/>
        <v/>
      </c>
      <c r="F430" s="70" t="str">
        <f t="shared" si="63"/>
        <v/>
      </c>
      <c r="G430" s="70" t="str">
        <f t="shared" si="59"/>
        <v/>
      </c>
      <c r="H430" s="70" t="str">
        <f>IF(M430=0,"",1+COUNTIF(会員コール!$A$1:$A$198,M430))</f>
        <v/>
      </c>
      <c r="I430" s="71"/>
      <c r="J430" s="71" t="str">
        <f t="shared" si="60"/>
        <v/>
      </c>
      <c r="K430" s="14"/>
      <c r="L430" s="15"/>
      <c r="M430">
        <f t="shared" si="61"/>
        <v>0</v>
      </c>
      <c r="N430"/>
      <c r="O430" s="1"/>
      <c r="P430" s="2"/>
      <c r="U430" s="16"/>
      <c r="W430"/>
      <c r="Z430" s="16"/>
      <c r="AA430" s="16"/>
      <c r="AB430" s="8"/>
    </row>
    <row r="431" spans="1:28" ht="14.25" customHeight="1">
      <c r="A431" s="13"/>
      <c r="B431" s="68" t="str">
        <f t="shared" si="56"/>
        <v/>
      </c>
      <c r="C431" s="69" t="str">
        <f t="shared" si="62"/>
        <v/>
      </c>
      <c r="D431" s="70" t="str">
        <f t="shared" si="57"/>
        <v/>
      </c>
      <c r="E431" s="70" t="str">
        <f t="shared" si="63"/>
        <v/>
      </c>
      <c r="F431" s="70" t="str">
        <f t="shared" si="63"/>
        <v/>
      </c>
      <c r="G431" s="70" t="str">
        <f t="shared" si="59"/>
        <v/>
      </c>
      <c r="H431" s="70" t="str">
        <f>IF(M431=0,"",1+COUNTIF(会員コール!$A$1:$A$198,M431))</f>
        <v/>
      </c>
      <c r="I431" s="71"/>
      <c r="J431" s="71" t="str">
        <f t="shared" si="60"/>
        <v/>
      </c>
      <c r="K431" s="14"/>
      <c r="L431" s="15"/>
      <c r="M431">
        <f t="shared" si="61"/>
        <v>0</v>
      </c>
      <c r="N431"/>
      <c r="O431" s="1"/>
      <c r="P431" s="2"/>
      <c r="U431" s="16"/>
      <c r="W431"/>
      <c r="Z431" s="16"/>
      <c r="AA431" s="16"/>
      <c r="AB431" s="8"/>
    </row>
    <row r="432" spans="1:28" ht="14.25" customHeight="1">
      <c r="A432" s="13"/>
      <c r="B432" s="72" t="str">
        <f t="shared" si="56"/>
        <v/>
      </c>
      <c r="C432" s="69" t="str">
        <f t="shared" si="62"/>
        <v/>
      </c>
      <c r="D432" s="73" t="str">
        <f t="shared" si="57"/>
        <v/>
      </c>
      <c r="E432" s="73" t="str">
        <f t="shared" si="63"/>
        <v/>
      </c>
      <c r="F432" s="73" t="str">
        <f t="shared" si="63"/>
        <v/>
      </c>
      <c r="G432" s="73" t="str">
        <f t="shared" si="59"/>
        <v/>
      </c>
      <c r="H432" s="73" t="str">
        <f>IF(M432=0,"",1+COUNTIF(会員コール!$A$1:$A$198,M432))</f>
        <v/>
      </c>
      <c r="I432" s="74"/>
      <c r="J432" s="74" t="str">
        <f t="shared" si="60"/>
        <v/>
      </c>
      <c r="K432" s="14"/>
      <c r="L432" s="15"/>
      <c r="M432">
        <f t="shared" si="61"/>
        <v>0</v>
      </c>
      <c r="N432"/>
      <c r="O432" s="1"/>
      <c r="P432" s="2"/>
      <c r="U432" s="16"/>
      <c r="W432"/>
      <c r="Z432" s="16"/>
      <c r="AA432" s="16"/>
      <c r="AB432" s="8"/>
    </row>
    <row r="433" spans="1:28" ht="14.25" customHeight="1">
      <c r="A433" s="13"/>
      <c r="B433" s="68" t="str">
        <f t="shared" si="56"/>
        <v/>
      </c>
      <c r="C433" s="69" t="str">
        <f t="shared" si="62"/>
        <v/>
      </c>
      <c r="D433" s="70" t="str">
        <f t="shared" si="57"/>
        <v/>
      </c>
      <c r="E433" s="70" t="str">
        <f t="shared" si="63"/>
        <v/>
      </c>
      <c r="F433" s="70" t="str">
        <f t="shared" si="63"/>
        <v/>
      </c>
      <c r="G433" s="70" t="str">
        <f t="shared" si="59"/>
        <v/>
      </c>
      <c r="H433" s="70" t="str">
        <f>IF(M433=0,"",1+COUNTIF(会員コール!$A$1:$A$198,M433))</f>
        <v/>
      </c>
      <c r="I433" s="71"/>
      <c r="J433" s="71" t="str">
        <f t="shared" si="60"/>
        <v/>
      </c>
      <c r="K433" s="14"/>
      <c r="L433" s="15"/>
      <c r="M433">
        <f t="shared" si="61"/>
        <v>0</v>
      </c>
      <c r="N433"/>
      <c r="O433" s="1"/>
      <c r="P433" s="2"/>
      <c r="U433" s="16"/>
      <c r="W433"/>
      <c r="Z433" s="16"/>
      <c r="AA433" s="16"/>
      <c r="AB433" s="8"/>
    </row>
    <row r="434" spans="1:28" ht="14.25" customHeight="1">
      <c r="A434" s="13">
        <v>45</v>
      </c>
      <c r="B434" s="72" t="str">
        <f t="shared" si="56"/>
        <v/>
      </c>
      <c r="C434" s="69" t="str">
        <f t="shared" si="62"/>
        <v/>
      </c>
      <c r="D434" s="73" t="str">
        <f t="shared" si="57"/>
        <v/>
      </c>
      <c r="E434" s="73" t="str">
        <f t="shared" si="63"/>
        <v/>
      </c>
      <c r="F434" s="73" t="str">
        <f t="shared" si="63"/>
        <v/>
      </c>
      <c r="G434" s="73" t="str">
        <f t="shared" si="59"/>
        <v/>
      </c>
      <c r="H434" s="73" t="str">
        <f>IF(M434=0,"",1+COUNTIF(会員コール!$A$1:$A$198,M434))</f>
        <v/>
      </c>
      <c r="I434" s="74"/>
      <c r="J434" s="74" t="str">
        <f t="shared" si="60"/>
        <v/>
      </c>
      <c r="K434" s="14"/>
      <c r="L434" s="15"/>
      <c r="M434">
        <f t="shared" si="61"/>
        <v>0</v>
      </c>
      <c r="N434"/>
      <c r="O434" s="1"/>
      <c r="P434" s="2"/>
      <c r="U434" s="16"/>
      <c r="W434"/>
      <c r="Z434" s="16"/>
      <c r="AA434" s="16"/>
      <c r="AB434" s="8"/>
    </row>
    <row r="435" spans="1:28" ht="14.25" customHeight="1">
      <c r="A435" s="13"/>
      <c r="B435" s="68" t="str">
        <f t="shared" si="56"/>
        <v/>
      </c>
      <c r="C435" s="69" t="str">
        <f t="shared" si="62"/>
        <v/>
      </c>
      <c r="D435" s="70" t="str">
        <f t="shared" si="57"/>
        <v/>
      </c>
      <c r="E435" s="70" t="str">
        <f t="shared" si="63"/>
        <v/>
      </c>
      <c r="F435" s="70" t="str">
        <f t="shared" si="63"/>
        <v/>
      </c>
      <c r="G435" s="70" t="str">
        <f t="shared" si="59"/>
        <v/>
      </c>
      <c r="H435" s="70" t="str">
        <f>IF(M435=0,"",1+COUNTIF(会員コール!$A$1:$A$198,M435))</f>
        <v/>
      </c>
      <c r="I435" s="71"/>
      <c r="J435" s="71" t="str">
        <f t="shared" si="60"/>
        <v/>
      </c>
      <c r="K435" s="14"/>
      <c r="L435" s="15"/>
      <c r="M435">
        <f t="shared" si="61"/>
        <v>0</v>
      </c>
      <c r="N435"/>
      <c r="O435" s="1"/>
      <c r="P435" s="2"/>
      <c r="U435" s="16"/>
      <c r="W435"/>
      <c r="Z435" s="16"/>
      <c r="AA435" s="16"/>
      <c r="AB435" s="8"/>
    </row>
    <row r="436" spans="1:28" ht="14.25" customHeight="1">
      <c r="A436" s="13"/>
      <c r="B436" s="72" t="str">
        <f t="shared" si="56"/>
        <v/>
      </c>
      <c r="C436" s="69" t="str">
        <f t="shared" si="62"/>
        <v/>
      </c>
      <c r="D436" s="73" t="str">
        <f t="shared" si="57"/>
        <v/>
      </c>
      <c r="E436" s="73" t="str">
        <f t="shared" si="63"/>
        <v/>
      </c>
      <c r="F436" s="73" t="str">
        <f t="shared" si="63"/>
        <v/>
      </c>
      <c r="G436" s="73" t="str">
        <f t="shared" si="59"/>
        <v/>
      </c>
      <c r="H436" s="73" t="str">
        <f>IF(M436=0,"",1+COUNTIF(会員コール!$A$1:$A$198,M436))</f>
        <v/>
      </c>
      <c r="I436" s="74"/>
      <c r="J436" s="74" t="str">
        <f t="shared" si="60"/>
        <v/>
      </c>
      <c r="K436" s="14"/>
      <c r="L436" s="15"/>
      <c r="M436">
        <f t="shared" si="61"/>
        <v>0</v>
      </c>
      <c r="N436"/>
      <c r="O436" s="1"/>
      <c r="P436" s="2"/>
      <c r="U436" s="16"/>
      <c r="W436"/>
      <c r="Z436" s="16"/>
      <c r="AA436" s="16"/>
      <c r="AB436" s="8"/>
    </row>
    <row r="437" spans="1:28" ht="14.25" customHeight="1">
      <c r="A437" s="13"/>
      <c r="B437" s="68" t="str">
        <f t="shared" si="56"/>
        <v/>
      </c>
      <c r="C437" s="69" t="str">
        <f t="shared" si="62"/>
        <v/>
      </c>
      <c r="D437" s="70" t="str">
        <f t="shared" si="57"/>
        <v/>
      </c>
      <c r="E437" s="70" t="str">
        <f t="shared" si="63"/>
        <v/>
      </c>
      <c r="F437" s="70" t="str">
        <f t="shared" si="63"/>
        <v/>
      </c>
      <c r="G437" s="70" t="str">
        <f t="shared" si="59"/>
        <v/>
      </c>
      <c r="H437" s="70" t="str">
        <f>IF(M437=0,"",1+COUNTIF(会員コール!$A$1:$A$198,M437))</f>
        <v/>
      </c>
      <c r="I437" s="71"/>
      <c r="J437" s="71" t="str">
        <f t="shared" si="60"/>
        <v/>
      </c>
      <c r="K437" s="14"/>
      <c r="L437" s="15"/>
      <c r="M437">
        <f t="shared" si="61"/>
        <v>0</v>
      </c>
      <c r="N437"/>
      <c r="O437" s="1"/>
      <c r="P437" s="2"/>
      <c r="U437" s="16"/>
      <c r="W437"/>
      <c r="Z437" s="16"/>
      <c r="AA437" s="16"/>
      <c r="AB437" s="8"/>
    </row>
    <row r="438" spans="1:28" ht="14.25" customHeight="1">
      <c r="A438" s="13"/>
      <c r="B438" s="68" t="str">
        <f t="shared" si="56"/>
        <v/>
      </c>
      <c r="C438" s="69" t="str">
        <f t="shared" si="62"/>
        <v/>
      </c>
      <c r="D438" s="70" t="str">
        <f t="shared" si="57"/>
        <v/>
      </c>
      <c r="E438" s="70" t="str">
        <f t="shared" si="63"/>
        <v/>
      </c>
      <c r="F438" s="70" t="str">
        <f t="shared" si="63"/>
        <v/>
      </c>
      <c r="G438" s="70" t="str">
        <f t="shared" si="59"/>
        <v/>
      </c>
      <c r="H438" s="70" t="str">
        <f>IF(M438=0,"",1+COUNTIF(会員コール!$A$1:$A$198,M438))</f>
        <v/>
      </c>
      <c r="I438" s="71"/>
      <c r="J438" s="71" t="str">
        <f t="shared" si="60"/>
        <v/>
      </c>
      <c r="K438" s="14"/>
      <c r="L438" s="15"/>
      <c r="M438">
        <f t="shared" si="61"/>
        <v>0</v>
      </c>
      <c r="N438"/>
      <c r="O438" s="1"/>
      <c r="P438" s="2"/>
      <c r="U438" s="16"/>
      <c r="W438"/>
      <c r="Z438" s="16"/>
      <c r="AA438" s="16"/>
      <c r="AB438" s="8"/>
    </row>
    <row r="439" spans="1:28" ht="14.25" customHeight="1">
      <c r="A439" s="13">
        <v>50</v>
      </c>
      <c r="B439" s="75" t="str">
        <f t="shared" si="56"/>
        <v/>
      </c>
      <c r="C439" s="76" t="str">
        <f>IF(P439="","",LEFT(P439,6))</f>
        <v/>
      </c>
      <c r="D439" s="77" t="str">
        <f t="shared" si="57"/>
        <v/>
      </c>
      <c r="E439" s="77" t="str">
        <f t="shared" si="63"/>
        <v/>
      </c>
      <c r="F439" s="77" t="str">
        <f t="shared" si="63"/>
        <v/>
      </c>
      <c r="G439" s="77" t="str">
        <f t="shared" si="59"/>
        <v/>
      </c>
      <c r="H439" s="77" t="str">
        <f>IF(M439=0,"",1+COUNTIF(会員コール!$A$1:$A$198,M439))</f>
        <v/>
      </c>
      <c r="I439" s="78"/>
      <c r="J439" s="78" t="str">
        <f t="shared" si="60"/>
        <v/>
      </c>
      <c r="K439" s="14"/>
      <c r="L439" s="15"/>
      <c r="M439">
        <f t="shared" si="61"/>
        <v>0</v>
      </c>
      <c r="N439"/>
      <c r="O439" s="1"/>
      <c r="P439" s="2"/>
      <c r="U439" s="16"/>
      <c r="W439"/>
      <c r="Z439" s="16"/>
      <c r="AA439" s="16"/>
      <c r="AB439" s="8"/>
    </row>
    <row r="440" spans="1:28" ht="14.25" customHeight="1">
      <c r="A440" s="13"/>
      <c r="B440" s="166" t="s">
        <v>7</v>
      </c>
      <c r="C440" s="167"/>
      <c r="D440" s="24">
        <f>50-COUNTBLANK(D390:D439)</f>
        <v>0</v>
      </c>
      <c r="E440" s="20"/>
      <c r="F440" s="21" t="s">
        <v>7</v>
      </c>
      <c r="G440" s="19"/>
      <c r="H440" s="25">
        <f>SUM(H390:H439)</f>
        <v>0</v>
      </c>
      <c r="I440" s="22"/>
      <c r="J440" s="22"/>
      <c r="K440" s="14"/>
      <c r="L440" s="15"/>
      <c r="N440"/>
      <c r="O440" s="1"/>
      <c r="P440" s="2"/>
    </row>
    <row r="441" spans="1:28" s="8" customFormat="1" ht="14.25">
      <c r="B441" s="168" t="s">
        <v>9</v>
      </c>
      <c r="C441" s="168"/>
      <c r="D441" s="168"/>
      <c r="E441" s="62" t="s">
        <v>135</v>
      </c>
      <c r="F441" s="50">
        <f>基本データ入力!$B$6</f>
        <v>2016</v>
      </c>
      <c r="G441" s="169" t="str">
        <f>基本データ入力!$B$4</f>
        <v>第13回　JARL横須賀ｸﾗﾌﾞﾏﾗｿﾝｺﾝﾃｽﾄ</v>
      </c>
      <c r="H441" s="169"/>
      <c r="I441" s="169"/>
      <c r="J441" s="169"/>
      <c r="K441" s="10"/>
      <c r="N441" s="9"/>
      <c r="V441" s="11"/>
      <c r="W441" s="12"/>
    </row>
    <row r="442" spans="1:28" s="8" customFormat="1" ht="15" customHeight="1">
      <c r="B442" s="170" t="s">
        <v>10</v>
      </c>
      <c r="C442" s="170"/>
      <c r="D442" s="47" t="str">
        <f>基本データ入力!$B$8</f>
        <v>JA1QRZ</v>
      </c>
      <c r="E442" s="52" t="s">
        <v>136</v>
      </c>
      <c r="F442" s="47" t="s">
        <v>312</v>
      </c>
      <c r="G442" s="171" t="s">
        <v>137</v>
      </c>
      <c r="H442" s="171"/>
      <c r="I442" s="171"/>
      <c r="J442" s="53" t="s">
        <v>381</v>
      </c>
      <c r="K442" s="10"/>
      <c r="N442" s="9"/>
      <c r="V442" s="11"/>
      <c r="W442" s="12"/>
    </row>
    <row r="443" spans="1:28" ht="15" customHeight="1">
      <c r="B443" s="18" t="s">
        <v>11</v>
      </c>
      <c r="C443" s="91" t="s">
        <v>411</v>
      </c>
      <c r="D443" s="18" t="s">
        <v>12</v>
      </c>
      <c r="E443" s="172" t="s">
        <v>13</v>
      </c>
      <c r="F443" s="172"/>
      <c r="G443" s="18" t="s">
        <v>14</v>
      </c>
      <c r="H443" s="17" t="s">
        <v>15</v>
      </c>
      <c r="I443" s="18" t="s">
        <v>16</v>
      </c>
      <c r="J443" s="18" t="s">
        <v>17</v>
      </c>
      <c r="L443" s="173" t="s">
        <v>134</v>
      </c>
      <c r="M443" s="174"/>
      <c r="N443" s="165" t="s">
        <v>31</v>
      </c>
      <c r="O443" s="165"/>
      <c r="P443" s="165"/>
      <c r="Q443" s="165"/>
      <c r="R443" s="165"/>
      <c r="S443" s="165"/>
      <c r="T443" s="165"/>
    </row>
    <row r="444" spans="1:28" ht="15" customHeight="1">
      <c r="B444" s="18" t="s">
        <v>8</v>
      </c>
      <c r="C444" s="91" t="s">
        <v>412</v>
      </c>
      <c r="D444" s="18" t="s">
        <v>0</v>
      </c>
      <c r="E444" s="18" t="s">
        <v>1</v>
      </c>
      <c r="F444" s="18" t="s">
        <v>2</v>
      </c>
      <c r="G444" s="18" t="s">
        <v>3</v>
      </c>
      <c r="H444" s="17" t="s">
        <v>4</v>
      </c>
      <c r="I444" s="18" t="s">
        <v>5</v>
      </c>
      <c r="J444" s="18" t="s">
        <v>6</v>
      </c>
      <c r="K444" s="4"/>
      <c r="L444" s="175"/>
      <c r="M444" s="176"/>
      <c r="N444" s="23" t="s">
        <v>33</v>
      </c>
      <c r="O444" s="23" t="s">
        <v>34</v>
      </c>
      <c r="P444" s="23" t="s">
        <v>35</v>
      </c>
      <c r="Q444" s="23" t="s">
        <v>36</v>
      </c>
      <c r="R444" s="23" t="s">
        <v>37</v>
      </c>
      <c r="S444" s="23" t="s">
        <v>38</v>
      </c>
      <c r="T444" s="23" t="s">
        <v>39</v>
      </c>
    </row>
    <row r="445" spans="1:28" ht="14.25" customHeight="1">
      <c r="A445" s="13">
        <v>1</v>
      </c>
      <c r="B445" s="64" t="str">
        <f t="shared" ref="B445:B494" si="64">IF(O445="","",O445)</f>
        <v/>
      </c>
      <c r="C445" s="65" t="str">
        <f>IF(P445="","",LEFT(P445,6))</f>
        <v/>
      </c>
      <c r="D445" s="66" t="str">
        <f t="shared" ref="D445:D494" si="65">IF(N445="","",N445)</f>
        <v/>
      </c>
      <c r="E445" s="66" t="str">
        <f t="shared" ref="E445:F476" si="66">IF(Q445="","",Q445)</f>
        <v/>
      </c>
      <c r="F445" s="66" t="str">
        <f t="shared" si="66"/>
        <v/>
      </c>
      <c r="G445" s="66" t="str">
        <f t="shared" ref="G445:G494" si="67">IF(H445="","",IF(H445=1,"","M"))</f>
        <v/>
      </c>
      <c r="H445" s="66" t="str">
        <f>IF(M445=0,"",1+COUNTIF(会員コール!$A$1:$A$198,M445))</f>
        <v/>
      </c>
      <c r="I445" s="67"/>
      <c r="J445" s="67" t="str">
        <f t="shared" ref="J445:J494" si="68">IF(T445="","",T445)</f>
        <v/>
      </c>
      <c r="K445" s="14"/>
      <c r="L445" s="49"/>
      <c r="M445">
        <f t="shared" ref="M445:M494" si="69">IF(MID(N445,6,1)="/",LEFT(N445,5),IF(MID(N445,7,1)="/",LEFT(N445,6),N445))</f>
        <v>0</v>
      </c>
      <c r="N445"/>
      <c r="O445" s="1"/>
      <c r="P445" s="2"/>
      <c r="U445" s="16"/>
      <c r="W445"/>
      <c r="Z445" s="16"/>
      <c r="AA445" s="16"/>
      <c r="AB445" s="8"/>
    </row>
    <row r="446" spans="1:28" ht="14.25" customHeight="1">
      <c r="A446" s="13"/>
      <c r="B446" s="68" t="str">
        <f t="shared" si="64"/>
        <v/>
      </c>
      <c r="C446" s="69" t="str">
        <f>IF(P446="","",LEFT(P446,6))</f>
        <v/>
      </c>
      <c r="D446" s="70" t="str">
        <f t="shared" si="65"/>
        <v/>
      </c>
      <c r="E446" s="70" t="str">
        <f t="shared" si="66"/>
        <v/>
      </c>
      <c r="F446" s="70" t="str">
        <f t="shared" si="66"/>
        <v/>
      </c>
      <c r="G446" s="70" t="str">
        <f t="shared" si="67"/>
        <v/>
      </c>
      <c r="H446" s="70" t="str">
        <f>IF(M446=0,"",1+COUNTIF(会員コール!$A$1:$A$198,M446))</f>
        <v/>
      </c>
      <c r="I446" s="71"/>
      <c r="J446" s="71" t="str">
        <f t="shared" si="68"/>
        <v/>
      </c>
      <c r="K446" s="14"/>
      <c r="L446" s="49"/>
      <c r="M446">
        <f t="shared" si="69"/>
        <v>0</v>
      </c>
      <c r="N446"/>
      <c r="O446" s="1"/>
      <c r="P446" s="2"/>
      <c r="U446" s="16"/>
      <c r="W446"/>
      <c r="Z446" s="16"/>
      <c r="AA446" s="16"/>
      <c r="AB446" s="8"/>
    </row>
    <row r="447" spans="1:28" ht="14.25" customHeight="1">
      <c r="A447" s="13"/>
      <c r="B447" s="68" t="str">
        <f t="shared" si="64"/>
        <v/>
      </c>
      <c r="C447" s="69" t="str">
        <f t="shared" ref="C447:C493" si="70">IF(P447="","",LEFT(P447,6))</f>
        <v/>
      </c>
      <c r="D447" s="70" t="str">
        <f t="shared" si="65"/>
        <v/>
      </c>
      <c r="E447" s="70" t="str">
        <f t="shared" si="66"/>
        <v/>
      </c>
      <c r="F447" s="70" t="str">
        <f t="shared" si="66"/>
        <v/>
      </c>
      <c r="G447" s="70" t="str">
        <f t="shared" si="67"/>
        <v/>
      </c>
      <c r="H447" s="70" t="str">
        <f>IF(M447=0,"",1+COUNTIF(会員コール!$A$1:$A$198,M447))</f>
        <v/>
      </c>
      <c r="I447" s="71"/>
      <c r="J447" s="71" t="str">
        <f t="shared" si="68"/>
        <v/>
      </c>
      <c r="K447" s="14"/>
      <c r="L447" s="49"/>
      <c r="M447">
        <f t="shared" si="69"/>
        <v>0</v>
      </c>
      <c r="N447"/>
      <c r="O447" s="1"/>
      <c r="P447" s="2"/>
      <c r="U447" s="16"/>
      <c r="W447"/>
      <c r="Z447" s="16"/>
      <c r="AA447" s="16"/>
      <c r="AB447" s="8"/>
    </row>
    <row r="448" spans="1:28" ht="14.25" customHeight="1">
      <c r="A448" s="13"/>
      <c r="B448" s="68" t="str">
        <f t="shared" si="64"/>
        <v/>
      </c>
      <c r="C448" s="69" t="str">
        <f t="shared" si="70"/>
        <v/>
      </c>
      <c r="D448" s="70" t="str">
        <f t="shared" si="65"/>
        <v/>
      </c>
      <c r="E448" s="70" t="str">
        <f t="shared" si="66"/>
        <v/>
      </c>
      <c r="F448" s="70" t="str">
        <f t="shared" si="66"/>
        <v/>
      </c>
      <c r="G448" s="70" t="str">
        <f t="shared" si="67"/>
        <v/>
      </c>
      <c r="H448" s="70" t="str">
        <f>IF(M448=0,"",1+COUNTIF(会員コール!$A$1:$A$198,M448))</f>
        <v/>
      </c>
      <c r="I448" s="71"/>
      <c r="J448" s="71" t="str">
        <f t="shared" si="68"/>
        <v/>
      </c>
      <c r="K448" s="14"/>
      <c r="L448" s="49"/>
      <c r="M448">
        <f t="shared" si="69"/>
        <v>0</v>
      </c>
      <c r="N448"/>
      <c r="O448" s="1"/>
      <c r="P448" s="2"/>
      <c r="U448" s="16"/>
      <c r="W448"/>
      <c r="Z448" s="16"/>
      <c r="AA448" s="16"/>
      <c r="AB448" s="8"/>
    </row>
    <row r="449" spans="1:28" ht="14.25" customHeight="1">
      <c r="A449" s="13">
        <v>5</v>
      </c>
      <c r="B449" s="68" t="str">
        <f t="shared" si="64"/>
        <v/>
      </c>
      <c r="C449" s="69" t="str">
        <f t="shared" si="70"/>
        <v/>
      </c>
      <c r="D449" s="70" t="str">
        <f t="shared" si="65"/>
        <v/>
      </c>
      <c r="E449" s="70" t="str">
        <f t="shared" si="66"/>
        <v/>
      </c>
      <c r="F449" s="70" t="str">
        <f t="shared" si="66"/>
        <v/>
      </c>
      <c r="G449" s="70" t="str">
        <f t="shared" si="67"/>
        <v/>
      </c>
      <c r="H449" s="70" t="str">
        <f>IF(M449=0,"",1+COUNTIF(会員コール!$A$1:$A$198,M449))</f>
        <v/>
      </c>
      <c r="I449" s="71"/>
      <c r="J449" s="71" t="str">
        <f t="shared" si="68"/>
        <v/>
      </c>
      <c r="K449" s="14"/>
      <c r="L449" s="49"/>
      <c r="M449">
        <f t="shared" si="69"/>
        <v>0</v>
      </c>
      <c r="N449"/>
      <c r="O449" s="1"/>
      <c r="P449" s="2"/>
      <c r="U449" s="16"/>
      <c r="W449"/>
      <c r="Z449" s="16"/>
      <c r="AA449" s="16"/>
      <c r="AB449" s="8"/>
    </row>
    <row r="450" spans="1:28" ht="14.25" customHeight="1">
      <c r="A450" s="13"/>
      <c r="B450" s="68" t="str">
        <f t="shared" si="64"/>
        <v/>
      </c>
      <c r="C450" s="69" t="str">
        <f t="shared" si="70"/>
        <v/>
      </c>
      <c r="D450" s="70" t="str">
        <f t="shared" si="65"/>
        <v/>
      </c>
      <c r="E450" s="70" t="str">
        <f t="shared" si="66"/>
        <v/>
      </c>
      <c r="F450" s="70" t="str">
        <f t="shared" si="66"/>
        <v/>
      </c>
      <c r="G450" s="70" t="str">
        <f t="shared" si="67"/>
        <v/>
      </c>
      <c r="H450" s="70" t="str">
        <f>IF(M450=0,"",1+COUNTIF(会員コール!$A$1:$A$198,M450))</f>
        <v/>
      </c>
      <c r="I450" s="71"/>
      <c r="J450" s="71" t="str">
        <f t="shared" si="68"/>
        <v/>
      </c>
      <c r="K450" s="14"/>
      <c r="L450" s="49"/>
      <c r="M450">
        <f t="shared" si="69"/>
        <v>0</v>
      </c>
      <c r="N450"/>
      <c r="O450" s="1"/>
      <c r="P450" s="2"/>
      <c r="U450" s="16"/>
      <c r="W450"/>
      <c r="Z450" s="16"/>
      <c r="AA450" s="16"/>
      <c r="AB450" s="8"/>
    </row>
    <row r="451" spans="1:28" ht="14.25" customHeight="1">
      <c r="A451" s="13"/>
      <c r="B451" s="68" t="str">
        <f t="shared" si="64"/>
        <v/>
      </c>
      <c r="C451" s="69" t="str">
        <f t="shared" si="70"/>
        <v/>
      </c>
      <c r="D451" s="70" t="str">
        <f t="shared" si="65"/>
        <v/>
      </c>
      <c r="E451" s="70" t="str">
        <f t="shared" si="66"/>
        <v/>
      </c>
      <c r="F451" s="70" t="str">
        <f t="shared" si="66"/>
        <v/>
      </c>
      <c r="G451" s="70" t="str">
        <f t="shared" si="67"/>
        <v/>
      </c>
      <c r="H451" s="70" t="str">
        <f>IF(M451=0,"",1+COUNTIF(会員コール!$A$1:$A$198,M451))</f>
        <v/>
      </c>
      <c r="I451" s="71"/>
      <c r="J451" s="71" t="str">
        <f t="shared" si="68"/>
        <v/>
      </c>
      <c r="K451" s="14"/>
      <c r="L451" s="49"/>
      <c r="M451">
        <f t="shared" si="69"/>
        <v>0</v>
      </c>
      <c r="N451"/>
      <c r="O451" s="1"/>
      <c r="P451" s="2"/>
      <c r="U451" s="16"/>
      <c r="W451"/>
      <c r="Z451" s="16"/>
      <c r="AA451" s="16"/>
      <c r="AB451" s="8"/>
    </row>
    <row r="452" spans="1:28" ht="14.25" customHeight="1">
      <c r="A452" s="13"/>
      <c r="B452" s="68" t="str">
        <f t="shared" si="64"/>
        <v/>
      </c>
      <c r="C452" s="69" t="str">
        <f t="shared" si="70"/>
        <v/>
      </c>
      <c r="D452" s="70" t="str">
        <f t="shared" si="65"/>
        <v/>
      </c>
      <c r="E452" s="70" t="str">
        <f t="shared" si="66"/>
        <v/>
      </c>
      <c r="F452" s="70" t="str">
        <f t="shared" si="66"/>
        <v/>
      </c>
      <c r="G452" s="70" t="str">
        <f t="shared" si="67"/>
        <v/>
      </c>
      <c r="H452" s="70" t="str">
        <f>IF(M452=0,"",1+COUNTIF(会員コール!$A$1:$A$198,M452))</f>
        <v/>
      </c>
      <c r="I452" s="71"/>
      <c r="J452" s="71" t="str">
        <f t="shared" si="68"/>
        <v/>
      </c>
      <c r="K452" s="14"/>
      <c r="L452" s="49"/>
      <c r="M452">
        <f t="shared" si="69"/>
        <v>0</v>
      </c>
      <c r="N452"/>
      <c r="O452" s="1"/>
      <c r="P452" s="2"/>
      <c r="U452" s="16"/>
      <c r="W452"/>
      <c r="Z452" s="16"/>
      <c r="AA452" s="16"/>
      <c r="AB452" s="8"/>
    </row>
    <row r="453" spans="1:28" ht="14.25" customHeight="1">
      <c r="A453" s="13"/>
      <c r="B453" s="68" t="str">
        <f t="shared" si="64"/>
        <v/>
      </c>
      <c r="C453" s="69" t="str">
        <f t="shared" si="70"/>
        <v/>
      </c>
      <c r="D453" s="70" t="str">
        <f t="shared" si="65"/>
        <v/>
      </c>
      <c r="E453" s="70" t="str">
        <f t="shared" si="66"/>
        <v/>
      </c>
      <c r="F453" s="70" t="str">
        <f t="shared" si="66"/>
        <v/>
      </c>
      <c r="G453" s="70" t="str">
        <f t="shared" si="67"/>
        <v/>
      </c>
      <c r="H453" s="70" t="str">
        <f>IF(M453=0,"",1+COUNTIF(会員コール!$A$1:$A$198,M453))</f>
        <v/>
      </c>
      <c r="I453" s="71"/>
      <c r="J453" s="71" t="str">
        <f t="shared" si="68"/>
        <v/>
      </c>
      <c r="K453" s="14"/>
      <c r="L453" s="49"/>
      <c r="M453">
        <f t="shared" si="69"/>
        <v>0</v>
      </c>
      <c r="N453"/>
      <c r="O453" s="1"/>
      <c r="P453" s="2"/>
      <c r="U453" s="16"/>
      <c r="W453"/>
      <c r="Z453" s="16"/>
      <c r="AA453" s="16"/>
      <c r="AB453" s="8"/>
    </row>
    <row r="454" spans="1:28" ht="14.25" customHeight="1">
      <c r="A454" s="13">
        <v>10</v>
      </c>
      <c r="B454" s="68" t="str">
        <f t="shared" si="64"/>
        <v/>
      </c>
      <c r="C454" s="69" t="str">
        <f t="shared" si="70"/>
        <v/>
      </c>
      <c r="D454" s="70" t="str">
        <f t="shared" si="65"/>
        <v/>
      </c>
      <c r="E454" s="70" t="str">
        <f t="shared" si="66"/>
        <v/>
      </c>
      <c r="F454" s="70" t="str">
        <f t="shared" si="66"/>
        <v/>
      </c>
      <c r="G454" s="70" t="str">
        <f t="shared" si="67"/>
        <v/>
      </c>
      <c r="H454" s="70" t="str">
        <f>IF(M454=0,"",1+COUNTIF(会員コール!$A$1:$A$198,M454))</f>
        <v/>
      </c>
      <c r="I454" s="71"/>
      <c r="J454" s="71" t="str">
        <f t="shared" si="68"/>
        <v/>
      </c>
      <c r="K454" s="14"/>
      <c r="L454" s="49"/>
      <c r="M454">
        <f t="shared" si="69"/>
        <v>0</v>
      </c>
      <c r="N454"/>
      <c r="O454" s="1"/>
      <c r="P454" s="2"/>
      <c r="U454" s="16"/>
      <c r="W454"/>
      <c r="Z454" s="16"/>
      <c r="AA454" s="16"/>
      <c r="AB454" s="8"/>
    </row>
    <row r="455" spans="1:28" ht="14.25" customHeight="1">
      <c r="A455" s="13"/>
      <c r="B455" s="68" t="str">
        <f t="shared" si="64"/>
        <v/>
      </c>
      <c r="C455" s="69" t="str">
        <f t="shared" si="70"/>
        <v/>
      </c>
      <c r="D455" s="70" t="str">
        <f t="shared" si="65"/>
        <v/>
      </c>
      <c r="E455" s="70" t="str">
        <f t="shared" si="66"/>
        <v/>
      </c>
      <c r="F455" s="70" t="str">
        <f t="shared" si="66"/>
        <v/>
      </c>
      <c r="G455" s="70" t="str">
        <f t="shared" si="67"/>
        <v/>
      </c>
      <c r="H455" s="70" t="str">
        <f>IF(M455=0,"",1+COUNTIF(会員コール!$A$1:$A$198,M455))</f>
        <v/>
      </c>
      <c r="I455" s="71"/>
      <c r="J455" s="71" t="str">
        <f t="shared" si="68"/>
        <v/>
      </c>
      <c r="K455" s="14"/>
      <c r="L455" s="49"/>
      <c r="M455">
        <f t="shared" si="69"/>
        <v>0</v>
      </c>
      <c r="N455"/>
      <c r="O455" s="1"/>
      <c r="P455" s="2"/>
      <c r="U455" s="16"/>
      <c r="W455"/>
      <c r="Z455" s="16"/>
      <c r="AA455" s="16"/>
      <c r="AB455" s="8"/>
    </row>
    <row r="456" spans="1:28" ht="14.25" customHeight="1">
      <c r="A456" s="13"/>
      <c r="B456" s="68" t="str">
        <f t="shared" si="64"/>
        <v/>
      </c>
      <c r="C456" s="69" t="str">
        <f t="shared" si="70"/>
        <v/>
      </c>
      <c r="D456" s="70" t="str">
        <f t="shared" si="65"/>
        <v/>
      </c>
      <c r="E456" s="70" t="str">
        <f t="shared" si="66"/>
        <v/>
      </c>
      <c r="F456" s="70" t="str">
        <f t="shared" si="66"/>
        <v/>
      </c>
      <c r="G456" s="70" t="str">
        <f t="shared" si="67"/>
        <v/>
      </c>
      <c r="H456" s="70" t="str">
        <f>IF(M456=0,"",1+COUNTIF(会員コール!$A$1:$A$198,M456))</f>
        <v/>
      </c>
      <c r="I456" s="71"/>
      <c r="J456" s="71" t="str">
        <f t="shared" si="68"/>
        <v/>
      </c>
      <c r="K456" s="14"/>
      <c r="L456" s="49"/>
      <c r="M456">
        <f t="shared" si="69"/>
        <v>0</v>
      </c>
      <c r="N456"/>
      <c r="O456" s="1"/>
      <c r="P456" s="2"/>
      <c r="U456" s="16"/>
      <c r="W456"/>
      <c r="Z456" s="16"/>
      <c r="AA456" s="16"/>
      <c r="AB456" s="8"/>
    </row>
    <row r="457" spans="1:28" ht="14.25" customHeight="1">
      <c r="A457" s="13"/>
      <c r="B457" s="68" t="str">
        <f t="shared" si="64"/>
        <v/>
      </c>
      <c r="C457" s="69" t="str">
        <f t="shared" si="70"/>
        <v/>
      </c>
      <c r="D457" s="70" t="str">
        <f t="shared" si="65"/>
        <v/>
      </c>
      <c r="E457" s="70" t="str">
        <f t="shared" si="66"/>
        <v/>
      </c>
      <c r="F457" s="70" t="str">
        <f t="shared" si="66"/>
        <v/>
      </c>
      <c r="G457" s="70" t="str">
        <f t="shared" si="67"/>
        <v/>
      </c>
      <c r="H457" s="70" t="str">
        <f>IF(M457=0,"",1+COUNTIF(会員コール!$A$1:$A$198,M457))</f>
        <v/>
      </c>
      <c r="I457" s="71"/>
      <c r="J457" s="71" t="str">
        <f t="shared" si="68"/>
        <v/>
      </c>
      <c r="K457" s="14"/>
      <c r="L457" s="49"/>
      <c r="M457">
        <f t="shared" si="69"/>
        <v>0</v>
      </c>
      <c r="N457"/>
      <c r="O457" s="1"/>
      <c r="P457" s="2"/>
      <c r="U457" s="16"/>
      <c r="W457"/>
      <c r="Z457" s="16"/>
      <c r="AA457" s="16"/>
      <c r="AB457" s="8"/>
    </row>
    <row r="458" spans="1:28" ht="14.25" customHeight="1">
      <c r="A458" s="13"/>
      <c r="B458" s="68" t="str">
        <f t="shared" si="64"/>
        <v/>
      </c>
      <c r="C458" s="69" t="str">
        <f t="shared" si="70"/>
        <v/>
      </c>
      <c r="D458" s="70" t="str">
        <f t="shared" si="65"/>
        <v/>
      </c>
      <c r="E458" s="70" t="str">
        <f t="shared" si="66"/>
        <v/>
      </c>
      <c r="F458" s="70" t="str">
        <f t="shared" si="66"/>
        <v/>
      </c>
      <c r="G458" s="70" t="str">
        <f t="shared" si="67"/>
        <v/>
      </c>
      <c r="H458" s="70" t="str">
        <f>IF(M458=0,"",1+COUNTIF(会員コール!$A$1:$A$198,M458))</f>
        <v/>
      </c>
      <c r="I458" s="71"/>
      <c r="J458" s="71" t="str">
        <f t="shared" si="68"/>
        <v/>
      </c>
      <c r="K458" s="14"/>
      <c r="L458" s="49"/>
      <c r="M458">
        <f t="shared" si="69"/>
        <v>0</v>
      </c>
      <c r="N458"/>
      <c r="O458" s="1"/>
      <c r="P458" s="2"/>
      <c r="U458" s="16"/>
      <c r="W458"/>
      <c r="Z458" s="16"/>
      <c r="AA458" s="16"/>
      <c r="AB458" s="8"/>
    </row>
    <row r="459" spans="1:28" ht="14.25" customHeight="1">
      <c r="A459" s="13">
        <v>15</v>
      </c>
      <c r="B459" s="68" t="str">
        <f t="shared" si="64"/>
        <v/>
      </c>
      <c r="C459" s="69" t="str">
        <f t="shared" si="70"/>
        <v/>
      </c>
      <c r="D459" s="70" t="str">
        <f t="shared" si="65"/>
        <v/>
      </c>
      <c r="E459" s="70" t="str">
        <f t="shared" si="66"/>
        <v/>
      </c>
      <c r="F459" s="70" t="str">
        <f t="shared" si="66"/>
        <v/>
      </c>
      <c r="G459" s="70" t="str">
        <f t="shared" si="67"/>
        <v/>
      </c>
      <c r="H459" s="70" t="str">
        <f>IF(M459=0,"",1+COUNTIF(会員コール!$A$1:$A$198,M459))</f>
        <v/>
      </c>
      <c r="I459" s="71"/>
      <c r="J459" s="71" t="str">
        <f t="shared" si="68"/>
        <v/>
      </c>
      <c r="K459" s="14"/>
      <c r="L459" s="49"/>
      <c r="M459">
        <f t="shared" si="69"/>
        <v>0</v>
      </c>
      <c r="N459"/>
      <c r="O459" s="1"/>
      <c r="P459" s="2"/>
      <c r="U459" s="16"/>
      <c r="W459"/>
      <c r="Z459" s="16"/>
      <c r="AA459" s="16"/>
      <c r="AB459" s="8"/>
    </row>
    <row r="460" spans="1:28" ht="14.25" customHeight="1">
      <c r="A460" s="13"/>
      <c r="B460" s="68" t="str">
        <f t="shared" si="64"/>
        <v/>
      </c>
      <c r="C460" s="69" t="str">
        <f t="shared" si="70"/>
        <v/>
      </c>
      <c r="D460" s="70" t="str">
        <f t="shared" si="65"/>
        <v/>
      </c>
      <c r="E460" s="70" t="str">
        <f t="shared" si="66"/>
        <v/>
      </c>
      <c r="F460" s="70" t="str">
        <f t="shared" si="66"/>
        <v/>
      </c>
      <c r="G460" s="70" t="str">
        <f t="shared" si="67"/>
        <v/>
      </c>
      <c r="H460" s="70" t="str">
        <f>IF(M460=0,"",1+COUNTIF(会員コール!$A$1:$A$198,M460))</f>
        <v/>
      </c>
      <c r="I460" s="71"/>
      <c r="J460" s="71" t="str">
        <f t="shared" si="68"/>
        <v/>
      </c>
      <c r="K460" s="14"/>
      <c r="L460" s="49"/>
      <c r="M460">
        <f t="shared" si="69"/>
        <v>0</v>
      </c>
      <c r="N460"/>
      <c r="O460" s="1"/>
      <c r="P460" s="2"/>
      <c r="U460" s="16"/>
      <c r="W460"/>
      <c r="Z460" s="16"/>
      <c r="AA460" s="16"/>
      <c r="AB460" s="8"/>
    </row>
    <row r="461" spans="1:28" ht="14.25" customHeight="1">
      <c r="A461" s="13"/>
      <c r="B461" s="68" t="str">
        <f t="shared" si="64"/>
        <v/>
      </c>
      <c r="C461" s="69" t="str">
        <f t="shared" si="70"/>
        <v/>
      </c>
      <c r="D461" s="70" t="str">
        <f t="shared" si="65"/>
        <v/>
      </c>
      <c r="E461" s="70" t="str">
        <f t="shared" si="66"/>
        <v/>
      </c>
      <c r="F461" s="70" t="str">
        <f t="shared" si="66"/>
        <v/>
      </c>
      <c r="G461" s="70" t="str">
        <f t="shared" si="67"/>
        <v/>
      </c>
      <c r="H461" s="70" t="str">
        <f>IF(M461=0,"",1+COUNTIF(会員コール!$A$1:$A$198,M461))</f>
        <v/>
      </c>
      <c r="I461" s="71"/>
      <c r="J461" s="71" t="str">
        <f t="shared" si="68"/>
        <v/>
      </c>
      <c r="K461" s="14"/>
      <c r="L461" s="15"/>
      <c r="M461">
        <f t="shared" si="69"/>
        <v>0</v>
      </c>
      <c r="N461"/>
      <c r="O461" s="1"/>
      <c r="P461" s="2"/>
      <c r="U461" s="16"/>
      <c r="W461"/>
      <c r="Z461" s="16"/>
      <c r="AA461" s="16"/>
      <c r="AB461" s="8"/>
    </row>
    <row r="462" spans="1:28" ht="14.25" customHeight="1">
      <c r="A462" s="13"/>
      <c r="B462" s="72" t="str">
        <f t="shared" si="64"/>
        <v/>
      </c>
      <c r="C462" s="69" t="str">
        <f t="shared" si="70"/>
        <v/>
      </c>
      <c r="D462" s="73" t="str">
        <f t="shared" si="65"/>
        <v/>
      </c>
      <c r="E462" s="73" t="str">
        <f t="shared" si="66"/>
        <v/>
      </c>
      <c r="F462" s="73" t="str">
        <f t="shared" si="66"/>
        <v/>
      </c>
      <c r="G462" s="73" t="str">
        <f t="shared" si="67"/>
        <v/>
      </c>
      <c r="H462" s="73" t="str">
        <f>IF(M462=0,"",1+COUNTIF(会員コール!$A$1:$A$198,M462))</f>
        <v/>
      </c>
      <c r="I462" s="74"/>
      <c r="J462" s="74" t="str">
        <f t="shared" si="68"/>
        <v/>
      </c>
      <c r="K462" s="14"/>
      <c r="L462" s="15"/>
      <c r="M462">
        <f t="shared" si="69"/>
        <v>0</v>
      </c>
      <c r="N462"/>
      <c r="O462" s="1"/>
      <c r="P462" s="2"/>
      <c r="U462" s="16"/>
      <c r="W462"/>
      <c r="Z462" s="16"/>
      <c r="AA462" s="16"/>
      <c r="AB462" s="8"/>
    </row>
    <row r="463" spans="1:28" ht="14.25" customHeight="1">
      <c r="A463" s="13"/>
      <c r="B463" s="68" t="str">
        <f t="shared" si="64"/>
        <v/>
      </c>
      <c r="C463" s="69" t="str">
        <f t="shared" si="70"/>
        <v/>
      </c>
      <c r="D463" s="70" t="str">
        <f t="shared" si="65"/>
        <v/>
      </c>
      <c r="E463" s="70" t="str">
        <f t="shared" si="66"/>
        <v/>
      </c>
      <c r="F463" s="70" t="str">
        <f t="shared" si="66"/>
        <v/>
      </c>
      <c r="G463" s="70" t="str">
        <f t="shared" si="67"/>
        <v/>
      </c>
      <c r="H463" s="70" t="str">
        <f>IF(M463=0,"",1+COUNTIF(会員コール!$A$1:$A$198,M463))</f>
        <v/>
      </c>
      <c r="I463" s="71"/>
      <c r="J463" s="71" t="str">
        <f t="shared" si="68"/>
        <v/>
      </c>
      <c r="K463" s="14"/>
      <c r="L463" s="15"/>
      <c r="M463">
        <f t="shared" si="69"/>
        <v>0</v>
      </c>
      <c r="N463"/>
      <c r="O463" s="1"/>
      <c r="P463" s="2"/>
      <c r="U463" s="16"/>
      <c r="W463"/>
      <c r="Z463" s="16"/>
      <c r="AA463" s="16"/>
      <c r="AB463" s="8"/>
    </row>
    <row r="464" spans="1:28" ht="14.25" customHeight="1">
      <c r="A464" s="13">
        <v>20</v>
      </c>
      <c r="B464" s="68" t="str">
        <f t="shared" si="64"/>
        <v/>
      </c>
      <c r="C464" s="69" t="str">
        <f t="shared" si="70"/>
        <v/>
      </c>
      <c r="D464" s="70" t="str">
        <f t="shared" si="65"/>
        <v/>
      </c>
      <c r="E464" s="70" t="str">
        <f t="shared" si="66"/>
        <v/>
      </c>
      <c r="F464" s="70" t="str">
        <f t="shared" si="66"/>
        <v/>
      </c>
      <c r="G464" s="70" t="str">
        <f t="shared" si="67"/>
        <v/>
      </c>
      <c r="H464" s="70" t="str">
        <f>IF(M464=0,"",1+COUNTIF(会員コール!$A$1:$A$198,M464))</f>
        <v/>
      </c>
      <c r="I464" s="71"/>
      <c r="J464" s="71" t="str">
        <f t="shared" si="68"/>
        <v/>
      </c>
      <c r="K464" s="14"/>
      <c r="L464" s="15"/>
      <c r="M464">
        <f t="shared" si="69"/>
        <v>0</v>
      </c>
      <c r="N464"/>
      <c r="O464" s="1"/>
      <c r="P464" s="2"/>
      <c r="U464" s="16"/>
      <c r="W464"/>
      <c r="Z464" s="16"/>
      <c r="AA464" s="16"/>
      <c r="AB464" s="8"/>
    </row>
    <row r="465" spans="1:28" ht="14.25" customHeight="1">
      <c r="A465" s="13"/>
      <c r="B465" s="68" t="str">
        <f t="shared" si="64"/>
        <v/>
      </c>
      <c r="C465" s="69" t="str">
        <f t="shared" si="70"/>
        <v/>
      </c>
      <c r="D465" s="70" t="str">
        <f t="shared" si="65"/>
        <v/>
      </c>
      <c r="E465" s="70" t="str">
        <f t="shared" si="66"/>
        <v/>
      </c>
      <c r="F465" s="70" t="str">
        <f t="shared" si="66"/>
        <v/>
      </c>
      <c r="G465" s="70" t="str">
        <f t="shared" si="67"/>
        <v/>
      </c>
      <c r="H465" s="70" t="str">
        <f>IF(M465=0,"",1+COUNTIF(会員コール!$A$1:$A$198,M465))</f>
        <v/>
      </c>
      <c r="I465" s="71"/>
      <c r="J465" s="71" t="str">
        <f t="shared" si="68"/>
        <v/>
      </c>
      <c r="K465" s="14"/>
      <c r="L465" s="15"/>
      <c r="M465">
        <f t="shared" si="69"/>
        <v>0</v>
      </c>
      <c r="N465"/>
      <c r="O465" s="1"/>
      <c r="P465" s="2"/>
      <c r="U465" s="16"/>
      <c r="W465"/>
      <c r="Z465" s="16"/>
      <c r="AA465" s="16"/>
      <c r="AB465" s="8"/>
    </row>
    <row r="466" spans="1:28" ht="14.25" customHeight="1">
      <c r="A466" s="13"/>
      <c r="B466" s="68" t="str">
        <f t="shared" si="64"/>
        <v/>
      </c>
      <c r="C466" s="69" t="str">
        <f t="shared" si="70"/>
        <v/>
      </c>
      <c r="D466" s="70" t="str">
        <f t="shared" si="65"/>
        <v/>
      </c>
      <c r="E466" s="70" t="str">
        <f t="shared" si="66"/>
        <v/>
      </c>
      <c r="F466" s="70" t="str">
        <f t="shared" si="66"/>
        <v/>
      </c>
      <c r="G466" s="70" t="str">
        <f t="shared" si="67"/>
        <v/>
      </c>
      <c r="H466" s="70" t="str">
        <f>IF(M466=0,"",1+COUNTIF(会員コール!$A$1:$A$198,M466))</f>
        <v/>
      </c>
      <c r="I466" s="71"/>
      <c r="J466" s="71" t="str">
        <f t="shared" si="68"/>
        <v/>
      </c>
      <c r="K466" s="14"/>
      <c r="L466" s="15"/>
      <c r="M466">
        <f t="shared" si="69"/>
        <v>0</v>
      </c>
      <c r="N466"/>
      <c r="O466" s="1"/>
      <c r="P466" s="2"/>
      <c r="U466" s="16"/>
      <c r="W466"/>
      <c r="Z466" s="16"/>
      <c r="AA466" s="16"/>
      <c r="AB466" s="8"/>
    </row>
    <row r="467" spans="1:28" ht="14.25" customHeight="1">
      <c r="A467" s="13"/>
      <c r="B467" s="68" t="str">
        <f t="shared" si="64"/>
        <v/>
      </c>
      <c r="C467" s="69" t="str">
        <f t="shared" si="70"/>
        <v/>
      </c>
      <c r="D467" s="70" t="str">
        <f t="shared" si="65"/>
        <v/>
      </c>
      <c r="E467" s="70" t="str">
        <f t="shared" si="66"/>
        <v/>
      </c>
      <c r="F467" s="70" t="str">
        <f t="shared" si="66"/>
        <v/>
      </c>
      <c r="G467" s="70" t="str">
        <f t="shared" si="67"/>
        <v/>
      </c>
      <c r="H467" s="70" t="str">
        <f>IF(M467=0,"",1+COUNTIF(会員コール!$A$1:$A$198,M467))</f>
        <v/>
      </c>
      <c r="I467" s="71"/>
      <c r="J467" s="71" t="str">
        <f t="shared" si="68"/>
        <v/>
      </c>
      <c r="K467" s="14"/>
      <c r="L467" s="15"/>
      <c r="M467">
        <f t="shared" si="69"/>
        <v>0</v>
      </c>
      <c r="N467"/>
      <c r="O467" s="1"/>
      <c r="P467" s="2"/>
      <c r="U467" s="16"/>
      <c r="W467"/>
      <c r="Z467" s="16"/>
      <c r="AA467" s="16"/>
      <c r="AB467" s="8"/>
    </row>
    <row r="468" spans="1:28" ht="14.25" customHeight="1">
      <c r="A468" s="13"/>
      <c r="B468" s="68" t="str">
        <f t="shared" si="64"/>
        <v/>
      </c>
      <c r="C468" s="69" t="str">
        <f t="shared" si="70"/>
        <v/>
      </c>
      <c r="D468" s="70" t="str">
        <f t="shared" si="65"/>
        <v/>
      </c>
      <c r="E468" s="70" t="str">
        <f t="shared" si="66"/>
        <v/>
      </c>
      <c r="F468" s="70" t="str">
        <f t="shared" si="66"/>
        <v/>
      </c>
      <c r="G468" s="70" t="str">
        <f t="shared" si="67"/>
        <v/>
      </c>
      <c r="H468" s="70" t="str">
        <f>IF(M468=0,"",1+COUNTIF(会員コール!$A$1:$A$198,M468))</f>
        <v/>
      </c>
      <c r="I468" s="71"/>
      <c r="J468" s="71" t="str">
        <f t="shared" si="68"/>
        <v/>
      </c>
      <c r="K468" s="14"/>
      <c r="L468" s="15"/>
      <c r="M468">
        <f t="shared" si="69"/>
        <v>0</v>
      </c>
      <c r="N468"/>
      <c r="O468" s="1"/>
      <c r="P468" s="2"/>
      <c r="U468" s="16"/>
      <c r="W468"/>
      <c r="Z468" s="16"/>
      <c r="AA468" s="16"/>
      <c r="AB468" s="8"/>
    </row>
    <row r="469" spans="1:28" ht="14.25" customHeight="1">
      <c r="A469" s="13">
        <v>25</v>
      </c>
      <c r="B469" s="68" t="str">
        <f t="shared" si="64"/>
        <v/>
      </c>
      <c r="C469" s="69" t="str">
        <f t="shared" si="70"/>
        <v/>
      </c>
      <c r="D469" s="70" t="str">
        <f t="shared" si="65"/>
        <v/>
      </c>
      <c r="E469" s="70" t="str">
        <f t="shared" si="66"/>
        <v/>
      </c>
      <c r="F469" s="70" t="str">
        <f t="shared" si="66"/>
        <v/>
      </c>
      <c r="G469" s="70" t="str">
        <f t="shared" si="67"/>
        <v/>
      </c>
      <c r="H469" s="70" t="str">
        <f>IF(M469=0,"",1+COUNTIF(会員コール!$A$1:$A$198,M469))</f>
        <v/>
      </c>
      <c r="I469" s="71"/>
      <c r="J469" s="71" t="str">
        <f t="shared" si="68"/>
        <v/>
      </c>
      <c r="K469" s="14"/>
      <c r="L469" s="15"/>
      <c r="M469">
        <f t="shared" si="69"/>
        <v>0</v>
      </c>
      <c r="N469"/>
      <c r="O469" s="1"/>
      <c r="P469" s="2"/>
      <c r="U469" s="16"/>
      <c r="W469"/>
      <c r="Z469" s="16"/>
      <c r="AA469" s="16"/>
      <c r="AB469" s="8"/>
    </row>
    <row r="470" spans="1:28" ht="14.25" customHeight="1">
      <c r="A470" s="13"/>
      <c r="B470" s="72" t="str">
        <f t="shared" si="64"/>
        <v/>
      </c>
      <c r="C470" s="69" t="str">
        <f t="shared" si="70"/>
        <v/>
      </c>
      <c r="D470" s="73" t="str">
        <f t="shared" si="65"/>
        <v/>
      </c>
      <c r="E470" s="73" t="str">
        <f t="shared" si="66"/>
        <v/>
      </c>
      <c r="F470" s="73" t="str">
        <f t="shared" si="66"/>
        <v/>
      </c>
      <c r="G470" s="73" t="str">
        <f t="shared" si="67"/>
        <v/>
      </c>
      <c r="H470" s="73" t="str">
        <f>IF(M470=0,"",1+COUNTIF(会員コール!$A$1:$A$198,M470))</f>
        <v/>
      </c>
      <c r="I470" s="74"/>
      <c r="J470" s="74" t="str">
        <f t="shared" si="68"/>
        <v/>
      </c>
      <c r="K470" s="14"/>
      <c r="L470" s="15"/>
      <c r="M470">
        <f t="shared" si="69"/>
        <v>0</v>
      </c>
      <c r="N470"/>
      <c r="O470" s="1"/>
      <c r="P470" s="2"/>
      <c r="U470" s="16"/>
      <c r="W470"/>
      <c r="Z470" s="16"/>
      <c r="AA470" s="16"/>
      <c r="AB470" s="8"/>
    </row>
    <row r="471" spans="1:28" ht="14.25" customHeight="1">
      <c r="A471" s="13"/>
      <c r="B471" s="68" t="str">
        <f t="shared" si="64"/>
        <v/>
      </c>
      <c r="C471" s="69" t="str">
        <f t="shared" si="70"/>
        <v/>
      </c>
      <c r="D471" s="70" t="str">
        <f t="shared" si="65"/>
        <v/>
      </c>
      <c r="E471" s="70" t="str">
        <f t="shared" si="66"/>
        <v/>
      </c>
      <c r="F471" s="70" t="str">
        <f t="shared" si="66"/>
        <v/>
      </c>
      <c r="G471" s="70" t="str">
        <f t="shared" si="67"/>
        <v/>
      </c>
      <c r="H471" s="70" t="str">
        <f>IF(M471=0,"",1+COUNTIF(会員コール!$A$1:$A$198,M471))</f>
        <v/>
      </c>
      <c r="I471" s="71"/>
      <c r="J471" s="71" t="str">
        <f t="shared" si="68"/>
        <v/>
      </c>
      <c r="K471" s="14"/>
      <c r="L471" s="15"/>
      <c r="M471">
        <f t="shared" si="69"/>
        <v>0</v>
      </c>
      <c r="N471"/>
      <c r="O471" s="1"/>
      <c r="P471" s="2"/>
      <c r="U471" s="16"/>
      <c r="W471"/>
      <c r="Z471" s="16"/>
      <c r="AA471" s="16"/>
      <c r="AB471" s="8"/>
    </row>
    <row r="472" spans="1:28" ht="14.25" customHeight="1">
      <c r="A472" s="13"/>
      <c r="B472" s="72" t="str">
        <f t="shared" si="64"/>
        <v/>
      </c>
      <c r="C472" s="69" t="str">
        <f t="shared" si="70"/>
        <v/>
      </c>
      <c r="D472" s="73" t="str">
        <f t="shared" si="65"/>
        <v/>
      </c>
      <c r="E472" s="73" t="str">
        <f t="shared" si="66"/>
        <v/>
      </c>
      <c r="F472" s="73" t="str">
        <f t="shared" si="66"/>
        <v/>
      </c>
      <c r="G472" s="73" t="str">
        <f t="shared" si="67"/>
        <v/>
      </c>
      <c r="H472" s="73" t="str">
        <f>IF(M472=0,"",1+COUNTIF(会員コール!$A$1:$A$198,M472))</f>
        <v/>
      </c>
      <c r="I472" s="74"/>
      <c r="J472" s="74" t="str">
        <f t="shared" si="68"/>
        <v/>
      </c>
      <c r="K472" s="14"/>
      <c r="L472" s="15"/>
      <c r="M472">
        <f t="shared" si="69"/>
        <v>0</v>
      </c>
      <c r="N472"/>
      <c r="O472" s="1"/>
      <c r="P472" s="2"/>
      <c r="U472" s="16"/>
      <c r="W472"/>
      <c r="Z472" s="16"/>
      <c r="AA472" s="16"/>
      <c r="AB472" s="8"/>
    </row>
    <row r="473" spans="1:28" ht="14.25" customHeight="1">
      <c r="A473" s="13"/>
      <c r="B473" s="68" t="str">
        <f t="shared" si="64"/>
        <v/>
      </c>
      <c r="C473" s="69" t="str">
        <f t="shared" si="70"/>
        <v/>
      </c>
      <c r="D473" s="70" t="str">
        <f t="shared" si="65"/>
        <v/>
      </c>
      <c r="E473" s="70" t="str">
        <f t="shared" si="66"/>
        <v/>
      </c>
      <c r="F473" s="70" t="str">
        <f t="shared" si="66"/>
        <v/>
      </c>
      <c r="G473" s="70" t="str">
        <f t="shared" si="67"/>
        <v/>
      </c>
      <c r="H473" s="70" t="str">
        <f>IF(M473=0,"",1+COUNTIF(会員コール!$A$1:$A$198,M473))</f>
        <v/>
      </c>
      <c r="I473" s="71"/>
      <c r="J473" s="71" t="str">
        <f t="shared" si="68"/>
        <v/>
      </c>
      <c r="K473" s="14"/>
      <c r="L473" s="15"/>
      <c r="M473">
        <f t="shared" si="69"/>
        <v>0</v>
      </c>
      <c r="N473"/>
      <c r="O473" s="1"/>
      <c r="P473" s="2"/>
      <c r="U473" s="16"/>
      <c r="W473"/>
      <c r="Z473" s="16"/>
      <c r="AA473" s="16"/>
      <c r="AB473" s="8"/>
    </row>
    <row r="474" spans="1:28" ht="14.25" customHeight="1">
      <c r="A474" s="13">
        <v>30</v>
      </c>
      <c r="B474" s="72" t="str">
        <f t="shared" si="64"/>
        <v/>
      </c>
      <c r="C474" s="69" t="str">
        <f t="shared" si="70"/>
        <v/>
      </c>
      <c r="D474" s="73" t="str">
        <f t="shared" si="65"/>
        <v/>
      </c>
      <c r="E474" s="73" t="str">
        <f t="shared" si="66"/>
        <v/>
      </c>
      <c r="F474" s="73" t="str">
        <f t="shared" si="66"/>
        <v/>
      </c>
      <c r="G474" s="73" t="str">
        <f t="shared" si="67"/>
        <v/>
      </c>
      <c r="H474" s="73" t="str">
        <f>IF(M474=0,"",1+COUNTIF(会員コール!$A$1:$A$198,M474))</f>
        <v/>
      </c>
      <c r="I474" s="74"/>
      <c r="J474" s="74" t="str">
        <f t="shared" si="68"/>
        <v/>
      </c>
      <c r="K474" s="14"/>
      <c r="L474" s="15"/>
      <c r="M474">
        <f t="shared" si="69"/>
        <v>0</v>
      </c>
      <c r="N474"/>
      <c r="O474" s="1"/>
      <c r="P474" s="2"/>
      <c r="U474" s="16"/>
      <c r="W474"/>
      <c r="Z474" s="16"/>
      <c r="AA474" s="16"/>
      <c r="AB474" s="8"/>
    </row>
    <row r="475" spans="1:28" ht="14.25" customHeight="1">
      <c r="A475" s="13"/>
      <c r="B475" s="68" t="str">
        <f t="shared" si="64"/>
        <v/>
      </c>
      <c r="C475" s="69" t="str">
        <f t="shared" si="70"/>
        <v/>
      </c>
      <c r="D475" s="70" t="str">
        <f t="shared" si="65"/>
        <v/>
      </c>
      <c r="E475" s="70" t="str">
        <f t="shared" si="66"/>
        <v/>
      </c>
      <c r="F475" s="70" t="str">
        <f t="shared" si="66"/>
        <v/>
      </c>
      <c r="G475" s="70" t="str">
        <f t="shared" si="67"/>
        <v/>
      </c>
      <c r="H475" s="70" t="str">
        <f>IF(M475=0,"",1+COUNTIF(会員コール!$A$1:$A$198,M475))</f>
        <v/>
      </c>
      <c r="I475" s="71"/>
      <c r="J475" s="71" t="str">
        <f t="shared" si="68"/>
        <v/>
      </c>
      <c r="K475" s="14"/>
      <c r="L475" s="15"/>
      <c r="M475">
        <f t="shared" si="69"/>
        <v>0</v>
      </c>
      <c r="N475"/>
      <c r="O475" s="1"/>
      <c r="P475" s="2"/>
      <c r="U475" s="16"/>
      <c r="W475"/>
      <c r="Z475" s="16"/>
      <c r="AA475" s="16"/>
      <c r="AB475" s="8"/>
    </row>
    <row r="476" spans="1:28" ht="14.25" customHeight="1">
      <c r="A476" s="13"/>
      <c r="B476" s="72" t="str">
        <f t="shared" si="64"/>
        <v/>
      </c>
      <c r="C476" s="69" t="str">
        <f t="shared" si="70"/>
        <v/>
      </c>
      <c r="D476" s="73" t="str">
        <f t="shared" si="65"/>
        <v/>
      </c>
      <c r="E476" s="73" t="str">
        <f t="shared" si="66"/>
        <v/>
      </c>
      <c r="F476" s="73" t="str">
        <f t="shared" si="66"/>
        <v/>
      </c>
      <c r="G476" s="73" t="str">
        <f t="shared" si="67"/>
        <v/>
      </c>
      <c r="H476" s="73" t="str">
        <f>IF(M476=0,"",1+COUNTIF(会員コール!$A$1:$A$198,M476))</f>
        <v/>
      </c>
      <c r="I476" s="74"/>
      <c r="J476" s="74" t="str">
        <f t="shared" si="68"/>
        <v/>
      </c>
      <c r="K476" s="14"/>
      <c r="L476" s="15"/>
      <c r="M476">
        <f t="shared" si="69"/>
        <v>0</v>
      </c>
      <c r="N476"/>
      <c r="O476" s="1"/>
      <c r="P476" s="2"/>
      <c r="U476" s="16"/>
      <c r="W476"/>
      <c r="Z476" s="16"/>
      <c r="AA476" s="16"/>
      <c r="AB476" s="8"/>
    </row>
    <row r="477" spans="1:28" ht="14.25" customHeight="1">
      <c r="A477" s="13"/>
      <c r="B477" s="68" t="str">
        <f t="shared" si="64"/>
        <v/>
      </c>
      <c r="C477" s="69" t="str">
        <f t="shared" si="70"/>
        <v/>
      </c>
      <c r="D477" s="70" t="str">
        <f t="shared" si="65"/>
        <v/>
      </c>
      <c r="E477" s="70" t="str">
        <f t="shared" ref="E477:F494" si="71">IF(Q477="","",Q477)</f>
        <v/>
      </c>
      <c r="F477" s="70" t="str">
        <f t="shared" si="71"/>
        <v/>
      </c>
      <c r="G477" s="70" t="str">
        <f t="shared" si="67"/>
        <v/>
      </c>
      <c r="H477" s="70" t="str">
        <f>IF(M477=0,"",1+COUNTIF(会員コール!$A$1:$A$198,M477))</f>
        <v/>
      </c>
      <c r="I477" s="71"/>
      <c r="J477" s="71" t="str">
        <f t="shared" si="68"/>
        <v/>
      </c>
      <c r="K477" s="14"/>
      <c r="L477" s="15"/>
      <c r="M477">
        <f t="shared" si="69"/>
        <v>0</v>
      </c>
      <c r="N477"/>
      <c r="O477" s="1"/>
      <c r="P477" s="2"/>
      <c r="U477" s="16"/>
      <c r="W477"/>
      <c r="Z477" s="16"/>
      <c r="AA477" s="16"/>
      <c r="AB477" s="8"/>
    </row>
    <row r="478" spans="1:28" ht="14.25" customHeight="1">
      <c r="A478" s="13"/>
      <c r="B478" s="72" t="str">
        <f t="shared" si="64"/>
        <v/>
      </c>
      <c r="C478" s="69" t="str">
        <f t="shared" si="70"/>
        <v/>
      </c>
      <c r="D478" s="73" t="str">
        <f t="shared" si="65"/>
        <v/>
      </c>
      <c r="E478" s="73" t="str">
        <f t="shared" si="71"/>
        <v/>
      </c>
      <c r="F478" s="73" t="str">
        <f t="shared" si="71"/>
        <v/>
      </c>
      <c r="G478" s="73" t="str">
        <f t="shared" si="67"/>
        <v/>
      </c>
      <c r="H478" s="73" t="str">
        <f>IF(M478=0,"",1+COUNTIF(会員コール!$A$1:$A$198,M478))</f>
        <v/>
      </c>
      <c r="I478" s="74"/>
      <c r="J478" s="74" t="str">
        <f t="shared" si="68"/>
        <v/>
      </c>
      <c r="K478" s="14"/>
      <c r="L478" s="15"/>
      <c r="M478">
        <f t="shared" si="69"/>
        <v>0</v>
      </c>
      <c r="N478"/>
      <c r="O478" s="1"/>
      <c r="P478" s="2"/>
      <c r="U478" s="16"/>
      <c r="W478"/>
      <c r="Z478" s="16"/>
      <c r="AA478" s="16"/>
      <c r="AB478" s="8"/>
    </row>
    <row r="479" spans="1:28" ht="14.25" customHeight="1">
      <c r="A479" s="13">
        <v>35</v>
      </c>
      <c r="B479" s="68" t="str">
        <f t="shared" si="64"/>
        <v/>
      </c>
      <c r="C479" s="69" t="str">
        <f t="shared" si="70"/>
        <v/>
      </c>
      <c r="D479" s="70" t="str">
        <f t="shared" si="65"/>
        <v/>
      </c>
      <c r="E479" s="70" t="str">
        <f t="shared" si="71"/>
        <v/>
      </c>
      <c r="F479" s="70" t="str">
        <f t="shared" si="71"/>
        <v/>
      </c>
      <c r="G479" s="70" t="str">
        <f t="shared" si="67"/>
        <v/>
      </c>
      <c r="H479" s="70" t="str">
        <f>IF(M479=0,"",1+COUNTIF(会員コール!$A$1:$A$198,M479))</f>
        <v/>
      </c>
      <c r="I479" s="71"/>
      <c r="J479" s="71" t="str">
        <f t="shared" si="68"/>
        <v/>
      </c>
      <c r="K479" s="14"/>
      <c r="L479" s="15"/>
      <c r="M479">
        <f t="shared" si="69"/>
        <v>0</v>
      </c>
      <c r="N479"/>
      <c r="O479" s="1"/>
      <c r="P479" s="2"/>
      <c r="U479" s="16"/>
      <c r="W479"/>
      <c r="Z479" s="16"/>
      <c r="AA479" s="16"/>
      <c r="AB479" s="8"/>
    </row>
    <row r="480" spans="1:28" ht="14.25" customHeight="1">
      <c r="A480" s="13"/>
      <c r="B480" s="72" t="str">
        <f t="shared" si="64"/>
        <v/>
      </c>
      <c r="C480" s="69" t="str">
        <f t="shared" si="70"/>
        <v/>
      </c>
      <c r="D480" s="73" t="str">
        <f t="shared" si="65"/>
        <v/>
      </c>
      <c r="E480" s="73" t="str">
        <f t="shared" si="71"/>
        <v/>
      </c>
      <c r="F480" s="73" t="str">
        <f t="shared" si="71"/>
        <v/>
      </c>
      <c r="G480" s="73" t="str">
        <f t="shared" si="67"/>
        <v/>
      </c>
      <c r="H480" s="73" t="str">
        <f>IF(M480=0,"",1+COUNTIF(会員コール!$A$1:$A$198,M480))</f>
        <v/>
      </c>
      <c r="I480" s="74"/>
      <c r="J480" s="74" t="str">
        <f t="shared" si="68"/>
        <v/>
      </c>
      <c r="K480" s="14"/>
      <c r="L480" s="15"/>
      <c r="M480">
        <f t="shared" si="69"/>
        <v>0</v>
      </c>
      <c r="N480"/>
      <c r="O480" s="1"/>
      <c r="P480" s="2"/>
      <c r="U480" s="16"/>
      <c r="W480"/>
      <c r="Z480" s="16"/>
      <c r="AA480" s="16"/>
      <c r="AB480" s="8"/>
    </row>
    <row r="481" spans="1:28" ht="14.25" customHeight="1">
      <c r="A481" s="13"/>
      <c r="B481" s="68" t="str">
        <f t="shared" si="64"/>
        <v/>
      </c>
      <c r="C481" s="69" t="str">
        <f t="shared" si="70"/>
        <v/>
      </c>
      <c r="D481" s="70" t="str">
        <f t="shared" si="65"/>
        <v/>
      </c>
      <c r="E481" s="70" t="str">
        <f t="shared" si="71"/>
        <v/>
      </c>
      <c r="F481" s="70" t="str">
        <f t="shared" si="71"/>
        <v/>
      </c>
      <c r="G481" s="70" t="str">
        <f t="shared" si="67"/>
        <v/>
      </c>
      <c r="H481" s="70" t="str">
        <f>IF(M481=0,"",1+COUNTIF(会員コール!$A$1:$A$198,M481))</f>
        <v/>
      </c>
      <c r="I481" s="71"/>
      <c r="J481" s="71" t="str">
        <f t="shared" si="68"/>
        <v/>
      </c>
      <c r="K481" s="14"/>
      <c r="L481" s="15"/>
      <c r="M481">
        <f t="shared" si="69"/>
        <v>0</v>
      </c>
      <c r="N481"/>
      <c r="O481" s="1"/>
      <c r="P481" s="2"/>
      <c r="U481" s="16"/>
      <c r="W481"/>
      <c r="Z481" s="16"/>
      <c r="AA481" s="16"/>
      <c r="AB481" s="8"/>
    </row>
    <row r="482" spans="1:28" ht="14.25" customHeight="1">
      <c r="A482" s="13"/>
      <c r="B482" s="72" t="str">
        <f t="shared" si="64"/>
        <v/>
      </c>
      <c r="C482" s="69" t="str">
        <f t="shared" si="70"/>
        <v/>
      </c>
      <c r="D482" s="73" t="str">
        <f t="shared" si="65"/>
        <v/>
      </c>
      <c r="E482" s="73" t="str">
        <f t="shared" si="71"/>
        <v/>
      </c>
      <c r="F482" s="73" t="str">
        <f t="shared" si="71"/>
        <v/>
      </c>
      <c r="G482" s="73" t="str">
        <f t="shared" si="67"/>
        <v/>
      </c>
      <c r="H482" s="73" t="str">
        <f>IF(M482=0,"",1+COUNTIF(会員コール!$A$1:$A$198,M482))</f>
        <v/>
      </c>
      <c r="I482" s="74"/>
      <c r="J482" s="74" t="str">
        <f t="shared" si="68"/>
        <v/>
      </c>
      <c r="K482" s="14"/>
      <c r="L482" s="15"/>
      <c r="M482">
        <f t="shared" si="69"/>
        <v>0</v>
      </c>
      <c r="N482"/>
      <c r="O482" s="1"/>
      <c r="P482" s="2"/>
      <c r="U482" s="16"/>
      <c r="W482"/>
      <c r="Z482" s="16"/>
      <c r="AA482" s="16"/>
      <c r="AB482" s="8"/>
    </row>
    <row r="483" spans="1:28" ht="14.25" customHeight="1">
      <c r="A483" s="13"/>
      <c r="B483" s="68" t="str">
        <f t="shared" si="64"/>
        <v/>
      </c>
      <c r="C483" s="69" t="str">
        <f t="shared" si="70"/>
        <v/>
      </c>
      <c r="D483" s="70" t="str">
        <f t="shared" si="65"/>
        <v/>
      </c>
      <c r="E483" s="70" t="str">
        <f t="shared" si="71"/>
        <v/>
      </c>
      <c r="F483" s="70" t="str">
        <f t="shared" si="71"/>
        <v/>
      </c>
      <c r="G483" s="70" t="str">
        <f t="shared" si="67"/>
        <v/>
      </c>
      <c r="H483" s="70" t="str">
        <f>IF(M483=0,"",1+COUNTIF(会員コール!$A$1:$A$198,M483))</f>
        <v/>
      </c>
      <c r="I483" s="71"/>
      <c r="J483" s="71" t="str">
        <f t="shared" si="68"/>
        <v/>
      </c>
      <c r="K483" s="14"/>
      <c r="L483" s="15"/>
      <c r="M483">
        <f t="shared" si="69"/>
        <v>0</v>
      </c>
      <c r="N483"/>
      <c r="O483" s="1"/>
      <c r="P483" s="2"/>
      <c r="U483" s="16"/>
      <c r="W483"/>
      <c r="Z483" s="16"/>
      <c r="AA483" s="16"/>
      <c r="AB483" s="8"/>
    </row>
    <row r="484" spans="1:28" ht="14.25" customHeight="1">
      <c r="A484" s="13">
        <v>40</v>
      </c>
      <c r="B484" s="72" t="str">
        <f t="shared" si="64"/>
        <v/>
      </c>
      <c r="C484" s="69" t="str">
        <f t="shared" si="70"/>
        <v/>
      </c>
      <c r="D484" s="73" t="str">
        <f t="shared" si="65"/>
        <v/>
      </c>
      <c r="E484" s="73" t="str">
        <f t="shared" si="71"/>
        <v/>
      </c>
      <c r="F484" s="73" t="str">
        <f t="shared" si="71"/>
        <v/>
      </c>
      <c r="G484" s="73" t="str">
        <f t="shared" si="67"/>
        <v/>
      </c>
      <c r="H484" s="73" t="str">
        <f>IF(M484=0,"",1+COUNTIF(会員コール!$A$1:$A$198,M484))</f>
        <v/>
      </c>
      <c r="I484" s="74"/>
      <c r="J484" s="74" t="str">
        <f t="shared" si="68"/>
        <v/>
      </c>
      <c r="K484" s="14"/>
      <c r="L484" s="15"/>
      <c r="M484">
        <f t="shared" si="69"/>
        <v>0</v>
      </c>
      <c r="N484"/>
      <c r="O484" s="1"/>
      <c r="P484" s="2"/>
      <c r="U484" s="16"/>
      <c r="W484"/>
      <c r="Z484" s="16"/>
      <c r="AA484" s="16"/>
      <c r="AB484" s="8"/>
    </row>
    <row r="485" spans="1:28" ht="14.25" customHeight="1">
      <c r="A485" s="13"/>
      <c r="B485" s="68" t="str">
        <f t="shared" si="64"/>
        <v/>
      </c>
      <c r="C485" s="69" t="str">
        <f t="shared" si="70"/>
        <v/>
      </c>
      <c r="D485" s="70" t="str">
        <f t="shared" si="65"/>
        <v/>
      </c>
      <c r="E485" s="70" t="str">
        <f t="shared" si="71"/>
        <v/>
      </c>
      <c r="F485" s="70" t="str">
        <f t="shared" si="71"/>
        <v/>
      </c>
      <c r="G485" s="70" t="str">
        <f t="shared" si="67"/>
        <v/>
      </c>
      <c r="H485" s="70" t="str">
        <f>IF(M485=0,"",1+COUNTIF(会員コール!$A$1:$A$198,M485))</f>
        <v/>
      </c>
      <c r="I485" s="71"/>
      <c r="J485" s="71" t="str">
        <f t="shared" si="68"/>
        <v/>
      </c>
      <c r="K485" s="14"/>
      <c r="L485" s="15"/>
      <c r="M485">
        <f t="shared" si="69"/>
        <v>0</v>
      </c>
      <c r="N485"/>
      <c r="O485" s="1"/>
      <c r="P485" s="2"/>
      <c r="U485" s="16"/>
      <c r="W485"/>
      <c r="Z485" s="16"/>
      <c r="AA485" s="16"/>
      <c r="AB485" s="8"/>
    </row>
    <row r="486" spans="1:28" ht="14.25" customHeight="1">
      <c r="A486" s="13"/>
      <c r="B486" s="68" t="str">
        <f t="shared" si="64"/>
        <v/>
      </c>
      <c r="C486" s="69" t="str">
        <f t="shared" si="70"/>
        <v/>
      </c>
      <c r="D486" s="70" t="str">
        <f t="shared" si="65"/>
        <v/>
      </c>
      <c r="E486" s="70" t="str">
        <f t="shared" si="71"/>
        <v/>
      </c>
      <c r="F486" s="70" t="str">
        <f t="shared" si="71"/>
        <v/>
      </c>
      <c r="G486" s="70" t="str">
        <f t="shared" si="67"/>
        <v/>
      </c>
      <c r="H486" s="70" t="str">
        <f>IF(M486=0,"",1+COUNTIF(会員コール!$A$1:$A$198,M486))</f>
        <v/>
      </c>
      <c r="I486" s="71"/>
      <c r="J486" s="71" t="str">
        <f t="shared" si="68"/>
        <v/>
      </c>
      <c r="K486" s="14"/>
      <c r="L486" s="15"/>
      <c r="M486">
        <f t="shared" si="69"/>
        <v>0</v>
      </c>
      <c r="N486"/>
      <c r="O486" s="1"/>
      <c r="P486" s="2"/>
      <c r="U486" s="16"/>
      <c r="W486"/>
      <c r="Z486" s="16"/>
      <c r="AA486" s="16"/>
      <c r="AB486" s="8"/>
    </row>
    <row r="487" spans="1:28" ht="14.25" customHeight="1">
      <c r="A487" s="13"/>
      <c r="B487" s="72" t="str">
        <f t="shared" si="64"/>
        <v/>
      </c>
      <c r="C487" s="69" t="str">
        <f t="shared" si="70"/>
        <v/>
      </c>
      <c r="D487" s="73" t="str">
        <f t="shared" si="65"/>
        <v/>
      </c>
      <c r="E487" s="73" t="str">
        <f t="shared" si="71"/>
        <v/>
      </c>
      <c r="F487" s="73" t="str">
        <f t="shared" si="71"/>
        <v/>
      </c>
      <c r="G487" s="73" t="str">
        <f t="shared" si="67"/>
        <v/>
      </c>
      <c r="H487" s="73" t="str">
        <f>IF(M487=0,"",1+COUNTIF(会員コール!$A$1:$A$198,M487))</f>
        <v/>
      </c>
      <c r="I487" s="74"/>
      <c r="J487" s="74" t="str">
        <f t="shared" si="68"/>
        <v/>
      </c>
      <c r="K487" s="14"/>
      <c r="L487" s="15"/>
      <c r="M487">
        <f t="shared" si="69"/>
        <v>0</v>
      </c>
      <c r="N487"/>
      <c r="O487" s="1"/>
      <c r="P487" s="2"/>
      <c r="U487" s="16"/>
      <c r="W487"/>
      <c r="Z487" s="16"/>
      <c r="AA487" s="16"/>
      <c r="AB487" s="8"/>
    </row>
    <row r="488" spans="1:28" ht="14.25" customHeight="1">
      <c r="A488" s="13"/>
      <c r="B488" s="68" t="str">
        <f t="shared" si="64"/>
        <v/>
      </c>
      <c r="C488" s="69" t="str">
        <f t="shared" si="70"/>
        <v/>
      </c>
      <c r="D488" s="70" t="str">
        <f t="shared" si="65"/>
        <v/>
      </c>
      <c r="E488" s="70" t="str">
        <f t="shared" si="71"/>
        <v/>
      </c>
      <c r="F488" s="70" t="str">
        <f t="shared" si="71"/>
        <v/>
      </c>
      <c r="G488" s="70" t="str">
        <f t="shared" si="67"/>
        <v/>
      </c>
      <c r="H488" s="70" t="str">
        <f>IF(M488=0,"",1+COUNTIF(会員コール!$A$1:$A$198,M488))</f>
        <v/>
      </c>
      <c r="I488" s="71"/>
      <c r="J488" s="71" t="str">
        <f t="shared" si="68"/>
        <v/>
      </c>
      <c r="K488" s="14"/>
      <c r="L488" s="15"/>
      <c r="M488">
        <f t="shared" si="69"/>
        <v>0</v>
      </c>
      <c r="N488"/>
      <c r="O488" s="1"/>
      <c r="P488" s="2"/>
      <c r="U488" s="16"/>
      <c r="W488"/>
      <c r="Z488" s="16"/>
      <c r="AA488" s="16"/>
      <c r="AB488" s="8"/>
    </row>
    <row r="489" spans="1:28" ht="14.25" customHeight="1">
      <c r="A489" s="13">
        <v>45</v>
      </c>
      <c r="B489" s="72" t="str">
        <f t="shared" si="64"/>
        <v/>
      </c>
      <c r="C489" s="69" t="str">
        <f t="shared" si="70"/>
        <v/>
      </c>
      <c r="D489" s="73" t="str">
        <f t="shared" si="65"/>
        <v/>
      </c>
      <c r="E489" s="73" t="str">
        <f t="shared" si="71"/>
        <v/>
      </c>
      <c r="F489" s="73" t="str">
        <f t="shared" si="71"/>
        <v/>
      </c>
      <c r="G489" s="73" t="str">
        <f t="shared" si="67"/>
        <v/>
      </c>
      <c r="H489" s="73" t="str">
        <f>IF(M489=0,"",1+COUNTIF(会員コール!$A$1:$A$198,M489))</f>
        <v/>
      </c>
      <c r="I489" s="74"/>
      <c r="J489" s="74" t="str">
        <f t="shared" si="68"/>
        <v/>
      </c>
      <c r="K489" s="14"/>
      <c r="L489" s="15"/>
      <c r="M489">
        <f t="shared" si="69"/>
        <v>0</v>
      </c>
      <c r="N489"/>
      <c r="O489" s="1"/>
      <c r="P489" s="2"/>
      <c r="U489" s="16"/>
      <c r="W489"/>
      <c r="Z489" s="16"/>
      <c r="AA489" s="16"/>
      <c r="AB489" s="8"/>
    </row>
    <row r="490" spans="1:28" ht="14.25" customHeight="1">
      <c r="A490" s="13"/>
      <c r="B490" s="68" t="str">
        <f t="shared" si="64"/>
        <v/>
      </c>
      <c r="C490" s="69" t="str">
        <f t="shared" si="70"/>
        <v/>
      </c>
      <c r="D490" s="70" t="str">
        <f t="shared" si="65"/>
        <v/>
      </c>
      <c r="E490" s="70" t="str">
        <f t="shared" si="71"/>
        <v/>
      </c>
      <c r="F490" s="70" t="str">
        <f t="shared" si="71"/>
        <v/>
      </c>
      <c r="G490" s="70" t="str">
        <f t="shared" si="67"/>
        <v/>
      </c>
      <c r="H490" s="70" t="str">
        <f>IF(M490=0,"",1+COUNTIF(会員コール!$A$1:$A$198,M490))</f>
        <v/>
      </c>
      <c r="I490" s="71"/>
      <c r="J490" s="71" t="str">
        <f t="shared" si="68"/>
        <v/>
      </c>
      <c r="K490" s="14"/>
      <c r="L490" s="15"/>
      <c r="M490">
        <f t="shared" si="69"/>
        <v>0</v>
      </c>
      <c r="N490"/>
      <c r="O490" s="1"/>
      <c r="P490" s="2"/>
      <c r="U490" s="16"/>
      <c r="W490"/>
      <c r="Z490" s="16"/>
      <c r="AA490" s="16"/>
      <c r="AB490" s="8"/>
    </row>
    <row r="491" spans="1:28" ht="14.25" customHeight="1">
      <c r="A491" s="13"/>
      <c r="B491" s="72" t="str">
        <f t="shared" si="64"/>
        <v/>
      </c>
      <c r="C491" s="69" t="str">
        <f t="shared" si="70"/>
        <v/>
      </c>
      <c r="D491" s="73" t="str">
        <f t="shared" si="65"/>
        <v/>
      </c>
      <c r="E491" s="73" t="str">
        <f t="shared" si="71"/>
        <v/>
      </c>
      <c r="F491" s="73" t="str">
        <f t="shared" si="71"/>
        <v/>
      </c>
      <c r="G491" s="73" t="str">
        <f t="shared" si="67"/>
        <v/>
      </c>
      <c r="H491" s="73" t="str">
        <f>IF(M491=0,"",1+COUNTIF(会員コール!$A$1:$A$198,M491))</f>
        <v/>
      </c>
      <c r="I491" s="74"/>
      <c r="J491" s="74" t="str">
        <f t="shared" si="68"/>
        <v/>
      </c>
      <c r="K491" s="14"/>
      <c r="L491" s="15"/>
      <c r="M491">
        <f t="shared" si="69"/>
        <v>0</v>
      </c>
      <c r="N491"/>
      <c r="O491" s="1"/>
      <c r="P491" s="2"/>
      <c r="U491" s="16"/>
      <c r="W491"/>
      <c r="Z491" s="16"/>
      <c r="AA491" s="16"/>
      <c r="AB491" s="8"/>
    </row>
    <row r="492" spans="1:28" ht="14.25" customHeight="1">
      <c r="A492" s="13"/>
      <c r="B492" s="68" t="str">
        <f t="shared" si="64"/>
        <v/>
      </c>
      <c r="C492" s="69" t="str">
        <f t="shared" si="70"/>
        <v/>
      </c>
      <c r="D492" s="70" t="str">
        <f t="shared" si="65"/>
        <v/>
      </c>
      <c r="E492" s="70" t="str">
        <f t="shared" si="71"/>
        <v/>
      </c>
      <c r="F492" s="70" t="str">
        <f t="shared" si="71"/>
        <v/>
      </c>
      <c r="G492" s="70" t="str">
        <f t="shared" si="67"/>
        <v/>
      </c>
      <c r="H492" s="70" t="str">
        <f>IF(M492=0,"",1+COUNTIF(会員コール!$A$1:$A$198,M492))</f>
        <v/>
      </c>
      <c r="I492" s="71"/>
      <c r="J492" s="71" t="str">
        <f t="shared" si="68"/>
        <v/>
      </c>
      <c r="K492" s="14"/>
      <c r="L492" s="15"/>
      <c r="M492">
        <f t="shared" si="69"/>
        <v>0</v>
      </c>
      <c r="N492"/>
      <c r="O492" s="1"/>
      <c r="P492" s="2"/>
      <c r="U492" s="16"/>
      <c r="W492"/>
      <c r="Z492" s="16"/>
      <c r="AA492" s="16"/>
      <c r="AB492" s="8"/>
    </row>
    <row r="493" spans="1:28" ht="14.25" customHeight="1">
      <c r="A493" s="13"/>
      <c r="B493" s="68" t="str">
        <f t="shared" si="64"/>
        <v/>
      </c>
      <c r="C493" s="69" t="str">
        <f t="shared" si="70"/>
        <v/>
      </c>
      <c r="D493" s="70" t="str">
        <f t="shared" si="65"/>
        <v/>
      </c>
      <c r="E493" s="70" t="str">
        <f t="shared" si="71"/>
        <v/>
      </c>
      <c r="F493" s="70" t="str">
        <f t="shared" si="71"/>
        <v/>
      </c>
      <c r="G493" s="70" t="str">
        <f t="shared" si="67"/>
        <v/>
      </c>
      <c r="H493" s="70" t="str">
        <f>IF(M493=0,"",1+COUNTIF(会員コール!$A$1:$A$198,M493))</f>
        <v/>
      </c>
      <c r="I493" s="71"/>
      <c r="J493" s="71" t="str">
        <f t="shared" si="68"/>
        <v/>
      </c>
      <c r="K493" s="14"/>
      <c r="L493" s="15"/>
      <c r="M493">
        <f t="shared" si="69"/>
        <v>0</v>
      </c>
      <c r="N493"/>
      <c r="O493" s="1"/>
      <c r="P493" s="2"/>
      <c r="U493" s="16"/>
      <c r="W493"/>
      <c r="Z493" s="16"/>
      <c r="AA493" s="16"/>
      <c r="AB493" s="8"/>
    </row>
    <row r="494" spans="1:28" ht="14.25" customHeight="1">
      <c r="A494" s="13">
        <v>50</v>
      </c>
      <c r="B494" s="75" t="str">
        <f t="shared" si="64"/>
        <v/>
      </c>
      <c r="C494" s="76" t="str">
        <f>IF(P494="","",LEFT(P494,6))</f>
        <v/>
      </c>
      <c r="D494" s="77" t="str">
        <f t="shared" si="65"/>
        <v/>
      </c>
      <c r="E494" s="77" t="str">
        <f t="shared" si="71"/>
        <v/>
      </c>
      <c r="F494" s="77" t="str">
        <f t="shared" si="71"/>
        <v/>
      </c>
      <c r="G494" s="77" t="str">
        <f t="shared" si="67"/>
        <v/>
      </c>
      <c r="H494" s="77" t="str">
        <f>IF(M494=0,"",1+COUNTIF(会員コール!$A$1:$A$198,M494))</f>
        <v/>
      </c>
      <c r="I494" s="78"/>
      <c r="J494" s="78" t="str">
        <f t="shared" si="68"/>
        <v/>
      </c>
      <c r="K494" s="14"/>
      <c r="L494" s="15"/>
      <c r="M494">
        <f t="shared" si="69"/>
        <v>0</v>
      </c>
      <c r="N494"/>
      <c r="O494" s="1"/>
      <c r="P494" s="2"/>
      <c r="U494" s="16"/>
      <c r="W494"/>
      <c r="Z494" s="16"/>
      <c r="AA494" s="16"/>
      <c r="AB494" s="8"/>
    </row>
    <row r="495" spans="1:28" ht="14.25" customHeight="1">
      <c r="A495" s="13"/>
      <c r="B495" s="166" t="s">
        <v>7</v>
      </c>
      <c r="C495" s="167"/>
      <c r="D495" s="24">
        <f>50-COUNTBLANK(D445:D494)</f>
        <v>0</v>
      </c>
      <c r="E495" s="20"/>
      <c r="F495" s="21" t="s">
        <v>7</v>
      </c>
      <c r="G495" s="19"/>
      <c r="H495" s="25">
        <f>SUM(H445:H494)</f>
        <v>0</v>
      </c>
      <c r="I495" s="22"/>
      <c r="J495" s="22"/>
      <c r="K495" s="14"/>
      <c r="L495" s="15"/>
      <c r="N495"/>
      <c r="O495" s="1"/>
      <c r="P495" s="2"/>
    </row>
    <row r="496" spans="1:28" s="8" customFormat="1" ht="14.25">
      <c r="B496" s="168" t="s">
        <v>9</v>
      </c>
      <c r="C496" s="168"/>
      <c r="D496" s="168"/>
      <c r="E496" s="62" t="s">
        <v>135</v>
      </c>
      <c r="F496" s="50">
        <f>基本データ入力!$B$6</f>
        <v>2016</v>
      </c>
      <c r="G496" s="169" t="str">
        <f>基本データ入力!$B$4</f>
        <v>第13回　JARL横須賀ｸﾗﾌﾞﾏﾗｿﾝｺﾝﾃｽﾄ</v>
      </c>
      <c r="H496" s="169"/>
      <c r="I496" s="169"/>
      <c r="J496" s="169"/>
      <c r="K496" s="10"/>
      <c r="N496" s="9"/>
      <c r="V496" s="11"/>
      <c r="W496" s="12"/>
    </row>
    <row r="497" spans="1:28" s="8" customFormat="1" ht="15" customHeight="1">
      <c r="B497" s="170" t="s">
        <v>10</v>
      </c>
      <c r="C497" s="170"/>
      <c r="D497" s="47" t="str">
        <f>基本データ入力!$B$8</f>
        <v>JA1QRZ</v>
      </c>
      <c r="E497" s="52" t="s">
        <v>136</v>
      </c>
      <c r="F497" s="47" t="s">
        <v>312</v>
      </c>
      <c r="G497" s="171" t="s">
        <v>137</v>
      </c>
      <c r="H497" s="171"/>
      <c r="I497" s="171"/>
      <c r="J497" s="53" t="s">
        <v>363</v>
      </c>
      <c r="K497" s="10"/>
      <c r="N497" s="9"/>
      <c r="V497" s="11"/>
      <c r="W497" s="12"/>
    </row>
    <row r="498" spans="1:28" ht="15" customHeight="1">
      <c r="B498" s="18" t="s">
        <v>11</v>
      </c>
      <c r="C498" s="91" t="s">
        <v>411</v>
      </c>
      <c r="D498" s="18" t="s">
        <v>12</v>
      </c>
      <c r="E498" s="172" t="s">
        <v>13</v>
      </c>
      <c r="F498" s="172"/>
      <c r="G498" s="18" t="s">
        <v>14</v>
      </c>
      <c r="H498" s="17" t="s">
        <v>15</v>
      </c>
      <c r="I498" s="18" t="s">
        <v>16</v>
      </c>
      <c r="J498" s="18" t="s">
        <v>17</v>
      </c>
      <c r="L498" s="173" t="s">
        <v>134</v>
      </c>
      <c r="M498" s="174"/>
      <c r="N498" s="165" t="s">
        <v>31</v>
      </c>
      <c r="O498" s="165"/>
      <c r="P498" s="165"/>
      <c r="Q498" s="165"/>
      <c r="R498" s="165"/>
      <c r="S498" s="165"/>
      <c r="T498" s="165"/>
    </row>
    <row r="499" spans="1:28" ht="15" customHeight="1">
      <c r="B499" s="18" t="s">
        <v>8</v>
      </c>
      <c r="C499" s="91" t="s">
        <v>412</v>
      </c>
      <c r="D499" s="18" t="s">
        <v>0</v>
      </c>
      <c r="E499" s="18" t="s">
        <v>1</v>
      </c>
      <c r="F499" s="18" t="s">
        <v>2</v>
      </c>
      <c r="G499" s="18" t="s">
        <v>3</v>
      </c>
      <c r="H499" s="17" t="s">
        <v>4</v>
      </c>
      <c r="I499" s="18" t="s">
        <v>5</v>
      </c>
      <c r="J499" s="18" t="s">
        <v>6</v>
      </c>
      <c r="K499" s="4"/>
      <c r="L499" s="175"/>
      <c r="M499" s="176"/>
      <c r="N499" s="23" t="s">
        <v>33</v>
      </c>
      <c r="O499" s="23" t="s">
        <v>34</v>
      </c>
      <c r="P499" s="23" t="s">
        <v>35</v>
      </c>
      <c r="Q499" s="23" t="s">
        <v>36</v>
      </c>
      <c r="R499" s="23" t="s">
        <v>37</v>
      </c>
      <c r="S499" s="23" t="s">
        <v>38</v>
      </c>
      <c r="T499" s="23" t="s">
        <v>39</v>
      </c>
    </row>
    <row r="500" spans="1:28" ht="14.25" customHeight="1">
      <c r="A500" s="13">
        <v>1</v>
      </c>
      <c r="B500" s="64" t="str">
        <f t="shared" ref="B500:B549" si="72">IF(O500="","",O500)</f>
        <v/>
      </c>
      <c r="C500" s="65" t="str">
        <f>IF(P500="","",LEFT(P500,6))</f>
        <v/>
      </c>
      <c r="D500" s="66" t="str">
        <f t="shared" ref="D500:D549" si="73">IF(N500="","",N500)</f>
        <v/>
      </c>
      <c r="E500" s="66" t="str">
        <f t="shared" ref="E500:F531" si="74">IF(Q500="","",Q500)</f>
        <v/>
      </c>
      <c r="F500" s="66" t="str">
        <f t="shared" si="74"/>
        <v/>
      </c>
      <c r="G500" s="66" t="str">
        <f t="shared" ref="G500:G549" si="75">IF(H500="","",IF(H500=1,"","M"))</f>
        <v/>
      </c>
      <c r="H500" s="66" t="str">
        <f>IF(M500=0,"",1+COUNTIF(会員コール!$A$1:$A$198,M500))</f>
        <v/>
      </c>
      <c r="I500" s="67"/>
      <c r="J500" s="67" t="str">
        <f t="shared" ref="J500:J549" si="76">IF(T500="","",T500)</f>
        <v/>
      </c>
      <c r="K500" s="14"/>
      <c r="L500" s="49"/>
      <c r="M500">
        <f t="shared" ref="M500:M549" si="77">IF(MID(N500,6,1)="/",LEFT(N500,5),IF(MID(N500,7,1)="/",LEFT(N500,6),N500))</f>
        <v>0</v>
      </c>
      <c r="N500"/>
      <c r="O500" s="1"/>
      <c r="P500" s="2"/>
      <c r="U500" s="16"/>
      <c r="W500"/>
      <c r="Z500" s="16"/>
      <c r="AA500" s="16"/>
      <c r="AB500" s="8"/>
    </row>
    <row r="501" spans="1:28" ht="14.25" customHeight="1">
      <c r="A501" s="13"/>
      <c r="B501" s="68" t="str">
        <f t="shared" si="72"/>
        <v/>
      </c>
      <c r="C501" s="69" t="str">
        <f>IF(P501="","",LEFT(P501,6))</f>
        <v/>
      </c>
      <c r="D501" s="70" t="str">
        <f t="shared" si="73"/>
        <v/>
      </c>
      <c r="E501" s="70" t="str">
        <f t="shared" si="74"/>
        <v/>
      </c>
      <c r="F501" s="70" t="str">
        <f t="shared" si="74"/>
        <v/>
      </c>
      <c r="G501" s="70" t="str">
        <f t="shared" si="75"/>
        <v/>
      </c>
      <c r="H501" s="70" t="str">
        <f>IF(M501=0,"",1+COUNTIF(会員コール!$A$1:$A$198,M501))</f>
        <v/>
      </c>
      <c r="I501" s="71"/>
      <c r="J501" s="71" t="str">
        <f t="shared" si="76"/>
        <v/>
      </c>
      <c r="K501" s="14"/>
      <c r="L501" s="49"/>
      <c r="M501">
        <f t="shared" si="77"/>
        <v>0</v>
      </c>
      <c r="N501"/>
      <c r="O501" s="1"/>
      <c r="P501" s="2"/>
      <c r="U501" s="16"/>
      <c r="W501"/>
      <c r="Z501" s="16"/>
      <c r="AA501" s="16"/>
      <c r="AB501" s="8"/>
    </row>
    <row r="502" spans="1:28" ht="14.25" customHeight="1">
      <c r="A502" s="13"/>
      <c r="B502" s="68" t="str">
        <f t="shared" si="72"/>
        <v/>
      </c>
      <c r="C502" s="69" t="str">
        <f t="shared" ref="C502:C548" si="78">IF(P502="","",LEFT(P502,6))</f>
        <v/>
      </c>
      <c r="D502" s="70" t="str">
        <f t="shared" si="73"/>
        <v/>
      </c>
      <c r="E502" s="70" t="str">
        <f t="shared" si="74"/>
        <v/>
      </c>
      <c r="F502" s="70" t="str">
        <f t="shared" si="74"/>
        <v/>
      </c>
      <c r="G502" s="70" t="str">
        <f t="shared" si="75"/>
        <v/>
      </c>
      <c r="H502" s="70" t="str">
        <f>IF(M502=0,"",1+COUNTIF(会員コール!$A$1:$A$198,M502))</f>
        <v/>
      </c>
      <c r="I502" s="71"/>
      <c r="J502" s="71" t="str">
        <f t="shared" si="76"/>
        <v/>
      </c>
      <c r="K502" s="14"/>
      <c r="L502" s="49"/>
      <c r="M502">
        <f t="shared" si="77"/>
        <v>0</v>
      </c>
      <c r="N502"/>
      <c r="O502" s="1"/>
      <c r="P502" s="2"/>
      <c r="U502" s="16"/>
      <c r="W502"/>
      <c r="Z502" s="16"/>
      <c r="AA502" s="16"/>
      <c r="AB502" s="8"/>
    </row>
    <row r="503" spans="1:28" ht="14.25" customHeight="1">
      <c r="A503" s="13"/>
      <c r="B503" s="68" t="str">
        <f t="shared" si="72"/>
        <v/>
      </c>
      <c r="C503" s="69" t="str">
        <f t="shared" si="78"/>
        <v/>
      </c>
      <c r="D503" s="70" t="str">
        <f t="shared" si="73"/>
        <v/>
      </c>
      <c r="E503" s="70" t="str">
        <f t="shared" si="74"/>
        <v/>
      </c>
      <c r="F503" s="70" t="str">
        <f t="shared" si="74"/>
        <v/>
      </c>
      <c r="G503" s="70" t="str">
        <f t="shared" si="75"/>
        <v/>
      </c>
      <c r="H503" s="70" t="str">
        <f>IF(M503=0,"",1+COUNTIF(会員コール!$A$1:$A$198,M503))</f>
        <v/>
      </c>
      <c r="I503" s="71"/>
      <c r="J503" s="71" t="str">
        <f t="shared" si="76"/>
        <v/>
      </c>
      <c r="K503" s="14"/>
      <c r="L503" s="49"/>
      <c r="M503">
        <f t="shared" si="77"/>
        <v>0</v>
      </c>
      <c r="N503"/>
      <c r="O503" s="1"/>
      <c r="P503" s="2"/>
      <c r="U503" s="16"/>
      <c r="W503"/>
      <c r="Z503" s="16"/>
      <c r="AA503" s="16"/>
      <c r="AB503" s="8"/>
    </row>
    <row r="504" spans="1:28" ht="14.25" customHeight="1">
      <c r="A504" s="13">
        <v>5</v>
      </c>
      <c r="B504" s="68" t="str">
        <f t="shared" si="72"/>
        <v/>
      </c>
      <c r="C504" s="69" t="str">
        <f t="shared" si="78"/>
        <v/>
      </c>
      <c r="D504" s="70" t="str">
        <f t="shared" si="73"/>
        <v/>
      </c>
      <c r="E504" s="70" t="str">
        <f t="shared" si="74"/>
        <v/>
      </c>
      <c r="F504" s="70" t="str">
        <f t="shared" si="74"/>
        <v/>
      </c>
      <c r="G504" s="70" t="str">
        <f t="shared" si="75"/>
        <v/>
      </c>
      <c r="H504" s="70" t="str">
        <f>IF(M504=0,"",1+COUNTIF(会員コール!$A$1:$A$198,M504))</f>
        <v/>
      </c>
      <c r="I504" s="71"/>
      <c r="J504" s="71" t="str">
        <f t="shared" si="76"/>
        <v/>
      </c>
      <c r="K504" s="14"/>
      <c r="L504" s="49"/>
      <c r="M504">
        <f t="shared" si="77"/>
        <v>0</v>
      </c>
      <c r="N504"/>
      <c r="O504" s="1"/>
      <c r="P504" s="2"/>
      <c r="U504" s="16"/>
      <c r="W504"/>
      <c r="Z504" s="16"/>
      <c r="AA504" s="16"/>
      <c r="AB504" s="8"/>
    </row>
    <row r="505" spans="1:28" ht="14.25" customHeight="1">
      <c r="A505" s="13"/>
      <c r="B505" s="68" t="str">
        <f t="shared" si="72"/>
        <v/>
      </c>
      <c r="C505" s="69" t="str">
        <f t="shared" si="78"/>
        <v/>
      </c>
      <c r="D505" s="70" t="str">
        <f t="shared" si="73"/>
        <v/>
      </c>
      <c r="E505" s="70" t="str">
        <f t="shared" si="74"/>
        <v/>
      </c>
      <c r="F505" s="70" t="str">
        <f t="shared" si="74"/>
        <v/>
      </c>
      <c r="G505" s="70" t="str">
        <f t="shared" si="75"/>
        <v/>
      </c>
      <c r="H505" s="70" t="str">
        <f>IF(M505=0,"",1+COUNTIF(会員コール!$A$1:$A$198,M505))</f>
        <v/>
      </c>
      <c r="I505" s="71"/>
      <c r="J505" s="71" t="str">
        <f t="shared" si="76"/>
        <v/>
      </c>
      <c r="K505" s="14"/>
      <c r="L505" s="49"/>
      <c r="M505">
        <f t="shared" si="77"/>
        <v>0</v>
      </c>
      <c r="N505"/>
      <c r="O505" s="1"/>
      <c r="P505" s="2"/>
      <c r="U505" s="16"/>
      <c r="W505"/>
      <c r="Z505" s="16"/>
      <c r="AA505" s="16"/>
      <c r="AB505" s="8"/>
    </row>
    <row r="506" spans="1:28" ht="14.25" customHeight="1">
      <c r="A506" s="13"/>
      <c r="B506" s="68" t="str">
        <f t="shared" si="72"/>
        <v/>
      </c>
      <c r="C506" s="69" t="str">
        <f t="shared" si="78"/>
        <v/>
      </c>
      <c r="D506" s="70" t="str">
        <f t="shared" si="73"/>
        <v/>
      </c>
      <c r="E506" s="70" t="str">
        <f t="shared" si="74"/>
        <v/>
      </c>
      <c r="F506" s="70" t="str">
        <f t="shared" si="74"/>
        <v/>
      </c>
      <c r="G506" s="70" t="str">
        <f t="shared" si="75"/>
        <v/>
      </c>
      <c r="H506" s="70" t="str">
        <f>IF(M506=0,"",1+COUNTIF(会員コール!$A$1:$A$198,M506))</f>
        <v/>
      </c>
      <c r="I506" s="71"/>
      <c r="J506" s="71" t="str">
        <f t="shared" si="76"/>
        <v/>
      </c>
      <c r="K506" s="14"/>
      <c r="L506" s="49"/>
      <c r="M506">
        <f t="shared" si="77"/>
        <v>0</v>
      </c>
      <c r="N506"/>
      <c r="O506" s="1"/>
      <c r="P506" s="2"/>
      <c r="U506" s="16"/>
      <c r="W506"/>
      <c r="Z506" s="16"/>
      <c r="AA506" s="16"/>
      <c r="AB506" s="8"/>
    </row>
    <row r="507" spans="1:28" ht="14.25" customHeight="1">
      <c r="A507" s="13"/>
      <c r="B507" s="68" t="str">
        <f t="shared" si="72"/>
        <v/>
      </c>
      <c r="C507" s="69" t="str">
        <f t="shared" si="78"/>
        <v/>
      </c>
      <c r="D507" s="70" t="str">
        <f t="shared" si="73"/>
        <v/>
      </c>
      <c r="E507" s="70" t="str">
        <f t="shared" si="74"/>
        <v/>
      </c>
      <c r="F507" s="70" t="str">
        <f t="shared" si="74"/>
        <v/>
      </c>
      <c r="G507" s="70" t="str">
        <f t="shared" si="75"/>
        <v/>
      </c>
      <c r="H507" s="70" t="str">
        <f>IF(M507=0,"",1+COUNTIF(会員コール!$A$1:$A$198,M507))</f>
        <v/>
      </c>
      <c r="I507" s="71"/>
      <c r="J507" s="71" t="str">
        <f t="shared" si="76"/>
        <v/>
      </c>
      <c r="K507" s="14"/>
      <c r="L507" s="49"/>
      <c r="M507">
        <f t="shared" si="77"/>
        <v>0</v>
      </c>
      <c r="N507"/>
      <c r="O507" s="1"/>
      <c r="P507" s="2"/>
      <c r="U507" s="16"/>
      <c r="W507"/>
      <c r="Z507" s="16"/>
      <c r="AA507" s="16"/>
      <c r="AB507" s="8"/>
    </row>
    <row r="508" spans="1:28" ht="14.25" customHeight="1">
      <c r="A508" s="13"/>
      <c r="B508" s="68" t="str">
        <f t="shared" si="72"/>
        <v/>
      </c>
      <c r="C508" s="69" t="str">
        <f t="shared" si="78"/>
        <v/>
      </c>
      <c r="D508" s="70" t="str">
        <f t="shared" si="73"/>
        <v/>
      </c>
      <c r="E508" s="70" t="str">
        <f t="shared" si="74"/>
        <v/>
      </c>
      <c r="F508" s="70" t="str">
        <f t="shared" si="74"/>
        <v/>
      </c>
      <c r="G508" s="70" t="str">
        <f t="shared" si="75"/>
        <v/>
      </c>
      <c r="H508" s="70" t="str">
        <f>IF(M508=0,"",1+COUNTIF(会員コール!$A$1:$A$198,M508))</f>
        <v/>
      </c>
      <c r="I508" s="71"/>
      <c r="J508" s="71" t="str">
        <f t="shared" si="76"/>
        <v/>
      </c>
      <c r="K508" s="14"/>
      <c r="L508" s="49"/>
      <c r="M508">
        <f t="shared" si="77"/>
        <v>0</v>
      </c>
      <c r="N508"/>
      <c r="O508" s="1"/>
      <c r="P508" s="2"/>
      <c r="U508" s="16"/>
      <c r="W508"/>
      <c r="Z508" s="16"/>
      <c r="AA508" s="16"/>
      <c r="AB508" s="8"/>
    </row>
    <row r="509" spans="1:28" ht="14.25" customHeight="1">
      <c r="A509" s="13">
        <v>10</v>
      </c>
      <c r="B509" s="68" t="str">
        <f t="shared" si="72"/>
        <v/>
      </c>
      <c r="C509" s="69" t="str">
        <f t="shared" si="78"/>
        <v/>
      </c>
      <c r="D509" s="70" t="str">
        <f t="shared" si="73"/>
        <v/>
      </c>
      <c r="E509" s="70" t="str">
        <f t="shared" si="74"/>
        <v/>
      </c>
      <c r="F509" s="70" t="str">
        <f t="shared" si="74"/>
        <v/>
      </c>
      <c r="G509" s="70" t="str">
        <f t="shared" si="75"/>
        <v/>
      </c>
      <c r="H509" s="70" t="str">
        <f>IF(M509=0,"",1+COUNTIF(会員コール!$A$1:$A$198,M509))</f>
        <v/>
      </c>
      <c r="I509" s="71"/>
      <c r="J509" s="71" t="str">
        <f t="shared" si="76"/>
        <v/>
      </c>
      <c r="K509" s="14"/>
      <c r="L509" s="49"/>
      <c r="M509">
        <f t="shared" si="77"/>
        <v>0</v>
      </c>
      <c r="N509"/>
      <c r="O509" s="1"/>
      <c r="P509" s="2"/>
      <c r="U509" s="16"/>
      <c r="W509"/>
      <c r="Z509" s="16"/>
      <c r="AA509" s="16"/>
      <c r="AB509" s="8"/>
    </row>
    <row r="510" spans="1:28" ht="14.25" customHeight="1">
      <c r="A510" s="13"/>
      <c r="B510" s="68" t="str">
        <f t="shared" si="72"/>
        <v/>
      </c>
      <c r="C510" s="69" t="str">
        <f t="shared" si="78"/>
        <v/>
      </c>
      <c r="D510" s="70" t="str">
        <f t="shared" si="73"/>
        <v/>
      </c>
      <c r="E510" s="70" t="str">
        <f t="shared" si="74"/>
        <v/>
      </c>
      <c r="F510" s="70" t="str">
        <f t="shared" si="74"/>
        <v/>
      </c>
      <c r="G510" s="70" t="str">
        <f t="shared" si="75"/>
        <v/>
      </c>
      <c r="H510" s="70" t="str">
        <f>IF(M510=0,"",1+COUNTIF(会員コール!$A$1:$A$198,M510))</f>
        <v/>
      </c>
      <c r="I510" s="71"/>
      <c r="J510" s="71" t="str">
        <f t="shared" si="76"/>
        <v/>
      </c>
      <c r="K510" s="14"/>
      <c r="L510" s="49"/>
      <c r="M510">
        <f t="shared" si="77"/>
        <v>0</v>
      </c>
      <c r="N510"/>
      <c r="O510" s="1"/>
      <c r="P510" s="2"/>
      <c r="U510" s="16"/>
      <c r="W510"/>
      <c r="Z510" s="16"/>
      <c r="AA510" s="16"/>
      <c r="AB510" s="8"/>
    </row>
    <row r="511" spans="1:28" ht="14.25" customHeight="1">
      <c r="A511" s="13"/>
      <c r="B511" s="68" t="str">
        <f t="shared" si="72"/>
        <v/>
      </c>
      <c r="C511" s="69" t="str">
        <f t="shared" si="78"/>
        <v/>
      </c>
      <c r="D511" s="70" t="str">
        <f t="shared" si="73"/>
        <v/>
      </c>
      <c r="E511" s="70" t="str">
        <f t="shared" si="74"/>
        <v/>
      </c>
      <c r="F511" s="70" t="str">
        <f t="shared" si="74"/>
        <v/>
      </c>
      <c r="G511" s="70" t="str">
        <f t="shared" si="75"/>
        <v/>
      </c>
      <c r="H511" s="70" t="str">
        <f>IF(M511=0,"",1+COUNTIF(会員コール!$A$1:$A$198,M511))</f>
        <v/>
      </c>
      <c r="I511" s="71"/>
      <c r="J511" s="71" t="str">
        <f t="shared" si="76"/>
        <v/>
      </c>
      <c r="K511" s="14"/>
      <c r="L511" s="49"/>
      <c r="M511">
        <f t="shared" si="77"/>
        <v>0</v>
      </c>
      <c r="N511"/>
      <c r="O511" s="1"/>
      <c r="P511" s="2"/>
      <c r="U511" s="16"/>
      <c r="W511"/>
      <c r="Z511" s="16"/>
      <c r="AA511" s="16"/>
      <c r="AB511" s="8"/>
    </row>
    <row r="512" spans="1:28" ht="14.25" customHeight="1">
      <c r="A512" s="13"/>
      <c r="B512" s="68" t="str">
        <f t="shared" si="72"/>
        <v/>
      </c>
      <c r="C512" s="69" t="str">
        <f t="shared" si="78"/>
        <v/>
      </c>
      <c r="D512" s="70" t="str">
        <f t="shared" si="73"/>
        <v/>
      </c>
      <c r="E512" s="70" t="str">
        <f t="shared" si="74"/>
        <v/>
      </c>
      <c r="F512" s="70" t="str">
        <f t="shared" si="74"/>
        <v/>
      </c>
      <c r="G512" s="70" t="str">
        <f t="shared" si="75"/>
        <v/>
      </c>
      <c r="H512" s="70" t="str">
        <f>IF(M512=0,"",1+COUNTIF(会員コール!$A$1:$A$198,M512))</f>
        <v/>
      </c>
      <c r="I512" s="71"/>
      <c r="J512" s="71" t="str">
        <f t="shared" si="76"/>
        <v/>
      </c>
      <c r="K512" s="14"/>
      <c r="L512" s="49"/>
      <c r="M512">
        <f t="shared" si="77"/>
        <v>0</v>
      </c>
      <c r="N512"/>
      <c r="O512" s="1"/>
      <c r="P512" s="2"/>
      <c r="U512" s="16"/>
      <c r="W512"/>
      <c r="Z512" s="16"/>
      <c r="AA512" s="16"/>
      <c r="AB512" s="8"/>
    </row>
    <row r="513" spans="1:28" ht="14.25" customHeight="1">
      <c r="A513" s="13"/>
      <c r="B513" s="68" t="str">
        <f t="shared" si="72"/>
        <v/>
      </c>
      <c r="C513" s="69" t="str">
        <f t="shared" si="78"/>
        <v/>
      </c>
      <c r="D513" s="70" t="str">
        <f t="shared" si="73"/>
        <v/>
      </c>
      <c r="E513" s="70" t="str">
        <f t="shared" si="74"/>
        <v/>
      </c>
      <c r="F513" s="70" t="str">
        <f t="shared" si="74"/>
        <v/>
      </c>
      <c r="G513" s="70" t="str">
        <f t="shared" si="75"/>
        <v/>
      </c>
      <c r="H513" s="70" t="str">
        <f>IF(M513=0,"",1+COUNTIF(会員コール!$A$1:$A$198,M513))</f>
        <v/>
      </c>
      <c r="I513" s="71"/>
      <c r="J513" s="71" t="str">
        <f t="shared" si="76"/>
        <v/>
      </c>
      <c r="K513" s="14"/>
      <c r="L513" s="49"/>
      <c r="M513">
        <f t="shared" si="77"/>
        <v>0</v>
      </c>
      <c r="N513"/>
      <c r="O513" s="1"/>
      <c r="P513" s="2"/>
      <c r="U513" s="16"/>
      <c r="W513"/>
      <c r="Z513" s="16"/>
      <c r="AA513" s="16"/>
      <c r="AB513" s="8"/>
    </row>
    <row r="514" spans="1:28" ht="14.25" customHeight="1">
      <c r="A514" s="13">
        <v>15</v>
      </c>
      <c r="B514" s="68" t="str">
        <f t="shared" si="72"/>
        <v/>
      </c>
      <c r="C514" s="69" t="str">
        <f t="shared" si="78"/>
        <v/>
      </c>
      <c r="D514" s="70" t="str">
        <f t="shared" si="73"/>
        <v/>
      </c>
      <c r="E514" s="70" t="str">
        <f t="shared" si="74"/>
        <v/>
      </c>
      <c r="F514" s="70" t="str">
        <f t="shared" si="74"/>
        <v/>
      </c>
      <c r="G514" s="70" t="str">
        <f t="shared" si="75"/>
        <v/>
      </c>
      <c r="H514" s="70" t="str">
        <f>IF(M514=0,"",1+COUNTIF(会員コール!$A$1:$A$198,M514))</f>
        <v/>
      </c>
      <c r="I514" s="71"/>
      <c r="J514" s="71" t="str">
        <f t="shared" si="76"/>
        <v/>
      </c>
      <c r="K514" s="14"/>
      <c r="L514" s="49"/>
      <c r="M514">
        <f t="shared" si="77"/>
        <v>0</v>
      </c>
      <c r="N514"/>
      <c r="O514" s="1"/>
      <c r="P514" s="2"/>
      <c r="U514" s="16"/>
      <c r="W514"/>
      <c r="Z514" s="16"/>
      <c r="AA514" s="16"/>
      <c r="AB514" s="8"/>
    </row>
    <row r="515" spans="1:28" ht="14.25" customHeight="1">
      <c r="A515" s="13"/>
      <c r="B515" s="68" t="str">
        <f t="shared" si="72"/>
        <v/>
      </c>
      <c r="C515" s="69" t="str">
        <f t="shared" si="78"/>
        <v/>
      </c>
      <c r="D515" s="70" t="str">
        <f t="shared" si="73"/>
        <v/>
      </c>
      <c r="E515" s="70" t="str">
        <f t="shared" si="74"/>
        <v/>
      </c>
      <c r="F515" s="70" t="str">
        <f t="shared" si="74"/>
        <v/>
      </c>
      <c r="G515" s="70" t="str">
        <f t="shared" si="75"/>
        <v/>
      </c>
      <c r="H515" s="70" t="str">
        <f>IF(M515=0,"",1+COUNTIF(会員コール!$A$1:$A$198,M515))</f>
        <v/>
      </c>
      <c r="I515" s="71"/>
      <c r="J515" s="71" t="str">
        <f t="shared" si="76"/>
        <v/>
      </c>
      <c r="K515" s="14"/>
      <c r="L515" s="49"/>
      <c r="M515">
        <f t="shared" si="77"/>
        <v>0</v>
      </c>
      <c r="N515"/>
      <c r="O515" s="1"/>
      <c r="P515" s="2"/>
      <c r="U515" s="16"/>
      <c r="W515"/>
      <c r="Z515" s="16"/>
      <c r="AA515" s="16"/>
      <c r="AB515" s="8"/>
    </row>
    <row r="516" spans="1:28" ht="14.25" customHeight="1">
      <c r="A516" s="13"/>
      <c r="B516" s="68" t="str">
        <f t="shared" si="72"/>
        <v/>
      </c>
      <c r="C516" s="69" t="str">
        <f t="shared" si="78"/>
        <v/>
      </c>
      <c r="D516" s="70" t="str">
        <f t="shared" si="73"/>
        <v/>
      </c>
      <c r="E516" s="70" t="str">
        <f t="shared" si="74"/>
        <v/>
      </c>
      <c r="F516" s="70" t="str">
        <f t="shared" si="74"/>
        <v/>
      </c>
      <c r="G516" s="70" t="str">
        <f t="shared" si="75"/>
        <v/>
      </c>
      <c r="H516" s="70" t="str">
        <f>IF(M516=0,"",1+COUNTIF(会員コール!$A$1:$A$198,M516))</f>
        <v/>
      </c>
      <c r="I516" s="71"/>
      <c r="J516" s="71" t="str">
        <f t="shared" si="76"/>
        <v/>
      </c>
      <c r="K516" s="14"/>
      <c r="L516" s="15"/>
      <c r="M516">
        <f t="shared" si="77"/>
        <v>0</v>
      </c>
      <c r="N516"/>
      <c r="O516" s="1"/>
      <c r="P516" s="2"/>
      <c r="U516" s="16"/>
      <c r="W516"/>
      <c r="Z516" s="16"/>
      <c r="AA516" s="16"/>
      <c r="AB516" s="8"/>
    </row>
    <row r="517" spans="1:28" ht="14.25" customHeight="1">
      <c r="A517" s="13"/>
      <c r="B517" s="72" t="str">
        <f t="shared" si="72"/>
        <v/>
      </c>
      <c r="C517" s="69" t="str">
        <f t="shared" si="78"/>
        <v/>
      </c>
      <c r="D517" s="73" t="str">
        <f t="shared" si="73"/>
        <v/>
      </c>
      <c r="E517" s="73" t="str">
        <f t="shared" si="74"/>
        <v/>
      </c>
      <c r="F517" s="73" t="str">
        <f t="shared" si="74"/>
        <v/>
      </c>
      <c r="G517" s="73" t="str">
        <f t="shared" si="75"/>
        <v/>
      </c>
      <c r="H517" s="73" t="str">
        <f>IF(M517=0,"",1+COUNTIF(会員コール!$A$1:$A$198,M517))</f>
        <v/>
      </c>
      <c r="I517" s="74"/>
      <c r="J517" s="74" t="str">
        <f t="shared" si="76"/>
        <v/>
      </c>
      <c r="K517" s="14"/>
      <c r="L517" s="15"/>
      <c r="M517">
        <f t="shared" si="77"/>
        <v>0</v>
      </c>
      <c r="N517"/>
      <c r="O517" s="1"/>
      <c r="P517" s="2"/>
      <c r="U517" s="16"/>
      <c r="W517"/>
      <c r="Z517" s="16"/>
      <c r="AA517" s="16"/>
      <c r="AB517" s="8"/>
    </row>
    <row r="518" spans="1:28" ht="14.25" customHeight="1">
      <c r="A518" s="13"/>
      <c r="B518" s="68" t="str">
        <f t="shared" si="72"/>
        <v/>
      </c>
      <c r="C518" s="69" t="str">
        <f t="shared" si="78"/>
        <v/>
      </c>
      <c r="D518" s="70" t="str">
        <f t="shared" si="73"/>
        <v/>
      </c>
      <c r="E518" s="70" t="str">
        <f t="shared" si="74"/>
        <v/>
      </c>
      <c r="F518" s="70" t="str">
        <f t="shared" si="74"/>
        <v/>
      </c>
      <c r="G518" s="70" t="str">
        <f t="shared" si="75"/>
        <v/>
      </c>
      <c r="H518" s="70" t="str">
        <f>IF(M518=0,"",1+COUNTIF(会員コール!$A$1:$A$198,M518))</f>
        <v/>
      </c>
      <c r="I518" s="71"/>
      <c r="J518" s="71" t="str">
        <f t="shared" si="76"/>
        <v/>
      </c>
      <c r="K518" s="14"/>
      <c r="L518" s="15"/>
      <c r="M518">
        <f t="shared" si="77"/>
        <v>0</v>
      </c>
      <c r="N518"/>
      <c r="O518" s="1"/>
      <c r="P518" s="2"/>
      <c r="U518" s="16"/>
      <c r="W518"/>
      <c r="Z518" s="16"/>
      <c r="AA518" s="16"/>
      <c r="AB518" s="8"/>
    </row>
    <row r="519" spans="1:28" ht="14.25" customHeight="1">
      <c r="A519" s="13">
        <v>20</v>
      </c>
      <c r="B519" s="68" t="str">
        <f t="shared" si="72"/>
        <v/>
      </c>
      <c r="C519" s="69" t="str">
        <f t="shared" si="78"/>
        <v/>
      </c>
      <c r="D519" s="70" t="str">
        <f t="shared" si="73"/>
        <v/>
      </c>
      <c r="E519" s="70" t="str">
        <f t="shared" si="74"/>
        <v/>
      </c>
      <c r="F519" s="70" t="str">
        <f t="shared" si="74"/>
        <v/>
      </c>
      <c r="G519" s="70" t="str">
        <f t="shared" si="75"/>
        <v/>
      </c>
      <c r="H519" s="70" t="str">
        <f>IF(M519=0,"",1+COUNTIF(会員コール!$A$1:$A$198,M519))</f>
        <v/>
      </c>
      <c r="I519" s="71"/>
      <c r="J519" s="71" t="str">
        <f t="shared" si="76"/>
        <v/>
      </c>
      <c r="K519" s="14"/>
      <c r="L519" s="15"/>
      <c r="M519">
        <f t="shared" si="77"/>
        <v>0</v>
      </c>
      <c r="N519"/>
      <c r="O519" s="1"/>
      <c r="P519" s="2"/>
      <c r="U519" s="16"/>
      <c r="W519"/>
      <c r="Z519" s="16"/>
      <c r="AA519" s="16"/>
      <c r="AB519" s="8"/>
    </row>
    <row r="520" spans="1:28" ht="14.25" customHeight="1">
      <c r="A520" s="13"/>
      <c r="B520" s="68" t="str">
        <f t="shared" si="72"/>
        <v/>
      </c>
      <c r="C520" s="69" t="str">
        <f t="shared" si="78"/>
        <v/>
      </c>
      <c r="D520" s="70" t="str">
        <f t="shared" si="73"/>
        <v/>
      </c>
      <c r="E520" s="70" t="str">
        <f t="shared" si="74"/>
        <v/>
      </c>
      <c r="F520" s="70" t="str">
        <f t="shared" si="74"/>
        <v/>
      </c>
      <c r="G520" s="70" t="str">
        <f t="shared" si="75"/>
        <v/>
      </c>
      <c r="H520" s="70" t="str">
        <f>IF(M520=0,"",1+COUNTIF(会員コール!$A$1:$A$198,M520))</f>
        <v/>
      </c>
      <c r="I520" s="71"/>
      <c r="J520" s="71" t="str">
        <f t="shared" si="76"/>
        <v/>
      </c>
      <c r="K520" s="14"/>
      <c r="L520" s="15"/>
      <c r="M520">
        <f t="shared" si="77"/>
        <v>0</v>
      </c>
      <c r="N520"/>
      <c r="O520" s="1"/>
      <c r="P520" s="2"/>
      <c r="U520" s="16"/>
      <c r="W520"/>
      <c r="Z520" s="16"/>
      <c r="AA520" s="16"/>
      <c r="AB520" s="8"/>
    </row>
    <row r="521" spans="1:28" ht="14.25" customHeight="1">
      <c r="A521" s="13"/>
      <c r="B521" s="68" t="str">
        <f t="shared" si="72"/>
        <v/>
      </c>
      <c r="C521" s="69" t="str">
        <f t="shared" si="78"/>
        <v/>
      </c>
      <c r="D521" s="70" t="str">
        <f t="shared" si="73"/>
        <v/>
      </c>
      <c r="E521" s="70" t="str">
        <f t="shared" si="74"/>
        <v/>
      </c>
      <c r="F521" s="70" t="str">
        <f t="shared" si="74"/>
        <v/>
      </c>
      <c r="G521" s="70" t="str">
        <f t="shared" si="75"/>
        <v/>
      </c>
      <c r="H521" s="70" t="str">
        <f>IF(M521=0,"",1+COUNTIF(会員コール!$A$1:$A$198,M521))</f>
        <v/>
      </c>
      <c r="I521" s="71"/>
      <c r="J521" s="71" t="str">
        <f t="shared" si="76"/>
        <v/>
      </c>
      <c r="K521" s="14"/>
      <c r="L521" s="15"/>
      <c r="M521">
        <f t="shared" si="77"/>
        <v>0</v>
      </c>
      <c r="N521"/>
      <c r="O521" s="1"/>
      <c r="P521" s="2"/>
      <c r="U521" s="16"/>
      <c r="W521"/>
      <c r="Z521" s="16"/>
      <c r="AA521" s="16"/>
      <c r="AB521" s="8"/>
    </row>
    <row r="522" spans="1:28" ht="14.25" customHeight="1">
      <c r="A522" s="13"/>
      <c r="B522" s="68" t="str">
        <f t="shared" si="72"/>
        <v/>
      </c>
      <c r="C522" s="69" t="str">
        <f t="shared" si="78"/>
        <v/>
      </c>
      <c r="D522" s="70" t="str">
        <f t="shared" si="73"/>
        <v/>
      </c>
      <c r="E522" s="70" t="str">
        <f t="shared" si="74"/>
        <v/>
      </c>
      <c r="F522" s="70" t="str">
        <f t="shared" si="74"/>
        <v/>
      </c>
      <c r="G522" s="70" t="str">
        <f t="shared" si="75"/>
        <v/>
      </c>
      <c r="H522" s="70" t="str">
        <f>IF(M522=0,"",1+COUNTIF(会員コール!$A$1:$A$198,M522))</f>
        <v/>
      </c>
      <c r="I522" s="71"/>
      <c r="J522" s="71" t="str">
        <f t="shared" si="76"/>
        <v/>
      </c>
      <c r="K522" s="14"/>
      <c r="L522" s="15"/>
      <c r="M522">
        <f t="shared" si="77"/>
        <v>0</v>
      </c>
      <c r="N522"/>
      <c r="O522" s="1"/>
      <c r="P522" s="2"/>
      <c r="U522" s="16"/>
      <c r="W522"/>
      <c r="Z522" s="16"/>
      <c r="AA522" s="16"/>
      <c r="AB522" s="8"/>
    </row>
    <row r="523" spans="1:28" ht="14.25" customHeight="1">
      <c r="A523" s="13"/>
      <c r="B523" s="68" t="str">
        <f t="shared" si="72"/>
        <v/>
      </c>
      <c r="C523" s="69" t="str">
        <f t="shared" si="78"/>
        <v/>
      </c>
      <c r="D523" s="70" t="str">
        <f t="shared" si="73"/>
        <v/>
      </c>
      <c r="E523" s="70" t="str">
        <f t="shared" si="74"/>
        <v/>
      </c>
      <c r="F523" s="70" t="str">
        <f t="shared" si="74"/>
        <v/>
      </c>
      <c r="G523" s="70" t="str">
        <f t="shared" si="75"/>
        <v/>
      </c>
      <c r="H523" s="70" t="str">
        <f>IF(M523=0,"",1+COUNTIF(会員コール!$A$1:$A$198,M523))</f>
        <v/>
      </c>
      <c r="I523" s="71"/>
      <c r="J523" s="71" t="str">
        <f t="shared" si="76"/>
        <v/>
      </c>
      <c r="K523" s="14"/>
      <c r="L523" s="15"/>
      <c r="M523">
        <f t="shared" si="77"/>
        <v>0</v>
      </c>
      <c r="N523"/>
      <c r="O523" s="1"/>
      <c r="P523" s="2"/>
      <c r="U523" s="16"/>
      <c r="W523"/>
      <c r="Z523" s="16"/>
      <c r="AA523" s="16"/>
      <c r="AB523" s="8"/>
    </row>
    <row r="524" spans="1:28" ht="14.25" customHeight="1">
      <c r="A524" s="13">
        <v>25</v>
      </c>
      <c r="B524" s="68" t="str">
        <f t="shared" si="72"/>
        <v/>
      </c>
      <c r="C524" s="69" t="str">
        <f t="shared" si="78"/>
        <v/>
      </c>
      <c r="D524" s="70" t="str">
        <f t="shared" si="73"/>
        <v/>
      </c>
      <c r="E524" s="70" t="str">
        <f t="shared" si="74"/>
        <v/>
      </c>
      <c r="F524" s="70" t="str">
        <f t="shared" si="74"/>
        <v/>
      </c>
      <c r="G524" s="70" t="str">
        <f t="shared" si="75"/>
        <v/>
      </c>
      <c r="H524" s="70" t="str">
        <f>IF(M524=0,"",1+COUNTIF(会員コール!$A$1:$A$198,M524))</f>
        <v/>
      </c>
      <c r="I524" s="71"/>
      <c r="J524" s="71" t="str">
        <f t="shared" si="76"/>
        <v/>
      </c>
      <c r="K524" s="14"/>
      <c r="L524" s="15"/>
      <c r="M524">
        <f t="shared" si="77"/>
        <v>0</v>
      </c>
      <c r="N524"/>
      <c r="O524" s="1"/>
      <c r="P524" s="2"/>
      <c r="U524" s="16"/>
      <c r="W524"/>
      <c r="Z524" s="16"/>
      <c r="AA524" s="16"/>
      <c r="AB524" s="8"/>
    </row>
    <row r="525" spans="1:28" ht="14.25" customHeight="1">
      <c r="A525" s="13"/>
      <c r="B525" s="72" t="str">
        <f t="shared" si="72"/>
        <v/>
      </c>
      <c r="C525" s="69" t="str">
        <f t="shared" si="78"/>
        <v/>
      </c>
      <c r="D525" s="73" t="str">
        <f t="shared" si="73"/>
        <v/>
      </c>
      <c r="E525" s="73" t="str">
        <f t="shared" si="74"/>
        <v/>
      </c>
      <c r="F525" s="73" t="str">
        <f t="shared" si="74"/>
        <v/>
      </c>
      <c r="G525" s="73" t="str">
        <f t="shared" si="75"/>
        <v/>
      </c>
      <c r="H525" s="73" t="str">
        <f>IF(M525=0,"",1+COUNTIF(会員コール!$A$1:$A$198,M525))</f>
        <v/>
      </c>
      <c r="I525" s="74"/>
      <c r="J525" s="74" t="str">
        <f t="shared" si="76"/>
        <v/>
      </c>
      <c r="K525" s="14"/>
      <c r="L525" s="15"/>
      <c r="M525">
        <f t="shared" si="77"/>
        <v>0</v>
      </c>
      <c r="N525"/>
      <c r="O525" s="1"/>
      <c r="P525" s="2"/>
      <c r="U525" s="16"/>
      <c r="W525"/>
      <c r="Z525" s="16"/>
      <c r="AA525" s="16"/>
      <c r="AB525" s="8"/>
    </row>
    <row r="526" spans="1:28" ht="14.25" customHeight="1">
      <c r="A526" s="13"/>
      <c r="B526" s="68" t="str">
        <f t="shared" si="72"/>
        <v/>
      </c>
      <c r="C526" s="69" t="str">
        <f t="shared" si="78"/>
        <v/>
      </c>
      <c r="D526" s="70" t="str">
        <f t="shared" si="73"/>
        <v/>
      </c>
      <c r="E526" s="70" t="str">
        <f t="shared" si="74"/>
        <v/>
      </c>
      <c r="F526" s="70" t="str">
        <f t="shared" si="74"/>
        <v/>
      </c>
      <c r="G526" s="70" t="str">
        <f t="shared" si="75"/>
        <v/>
      </c>
      <c r="H526" s="70" t="str">
        <f>IF(M526=0,"",1+COUNTIF(会員コール!$A$1:$A$198,M526))</f>
        <v/>
      </c>
      <c r="I526" s="71"/>
      <c r="J526" s="71" t="str">
        <f t="shared" si="76"/>
        <v/>
      </c>
      <c r="K526" s="14"/>
      <c r="L526" s="15"/>
      <c r="M526">
        <f t="shared" si="77"/>
        <v>0</v>
      </c>
      <c r="N526"/>
      <c r="O526" s="1"/>
      <c r="P526" s="2"/>
      <c r="U526" s="16"/>
      <c r="W526"/>
      <c r="Z526" s="16"/>
      <c r="AA526" s="16"/>
      <c r="AB526" s="8"/>
    </row>
    <row r="527" spans="1:28" ht="14.25" customHeight="1">
      <c r="A527" s="13"/>
      <c r="B527" s="72" t="str">
        <f t="shared" si="72"/>
        <v/>
      </c>
      <c r="C527" s="69" t="str">
        <f t="shared" si="78"/>
        <v/>
      </c>
      <c r="D527" s="73" t="str">
        <f t="shared" si="73"/>
        <v/>
      </c>
      <c r="E527" s="73" t="str">
        <f t="shared" si="74"/>
        <v/>
      </c>
      <c r="F527" s="73" t="str">
        <f t="shared" si="74"/>
        <v/>
      </c>
      <c r="G527" s="73" t="str">
        <f t="shared" si="75"/>
        <v/>
      </c>
      <c r="H527" s="73" t="str">
        <f>IF(M527=0,"",1+COUNTIF(会員コール!$A$1:$A$198,M527))</f>
        <v/>
      </c>
      <c r="I527" s="74"/>
      <c r="J527" s="74" t="str">
        <f t="shared" si="76"/>
        <v/>
      </c>
      <c r="K527" s="14"/>
      <c r="L527" s="15"/>
      <c r="M527">
        <f t="shared" si="77"/>
        <v>0</v>
      </c>
      <c r="N527"/>
      <c r="O527" s="1"/>
      <c r="P527" s="2"/>
      <c r="U527" s="16"/>
      <c r="W527"/>
      <c r="Z527" s="16"/>
      <c r="AA527" s="16"/>
      <c r="AB527" s="8"/>
    </row>
    <row r="528" spans="1:28" ht="14.25" customHeight="1">
      <c r="A528" s="13"/>
      <c r="B528" s="68" t="str">
        <f t="shared" si="72"/>
        <v/>
      </c>
      <c r="C528" s="69" t="str">
        <f t="shared" si="78"/>
        <v/>
      </c>
      <c r="D528" s="70" t="str">
        <f t="shared" si="73"/>
        <v/>
      </c>
      <c r="E528" s="70" t="str">
        <f t="shared" si="74"/>
        <v/>
      </c>
      <c r="F528" s="70" t="str">
        <f t="shared" si="74"/>
        <v/>
      </c>
      <c r="G528" s="70" t="str">
        <f t="shared" si="75"/>
        <v/>
      </c>
      <c r="H528" s="70" t="str">
        <f>IF(M528=0,"",1+COUNTIF(会員コール!$A$1:$A$198,M528))</f>
        <v/>
      </c>
      <c r="I528" s="71"/>
      <c r="J528" s="71" t="str">
        <f t="shared" si="76"/>
        <v/>
      </c>
      <c r="K528" s="14"/>
      <c r="L528" s="15"/>
      <c r="M528">
        <f t="shared" si="77"/>
        <v>0</v>
      </c>
      <c r="N528"/>
      <c r="O528" s="1"/>
      <c r="P528" s="2"/>
      <c r="U528" s="16"/>
      <c r="W528"/>
      <c r="Z528" s="16"/>
      <c r="AA528" s="16"/>
      <c r="AB528" s="8"/>
    </row>
    <row r="529" spans="1:28" ht="14.25" customHeight="1">
      <c r="A529" s="13">
        <v>30</v>
      </c>
      <c r="B529" s="72" t="str">
        <f t="shared" si="72"/>
        <v/>
      </c>
      <c r="C529" s="69" t="str">
        <f t="shared" si="78"/>
        <v/>
      </c>
      <c r="D529" s="73" t="str">
        <f t="shared" si="73"/>
        <v/>
      </c>
      <c r="E529" s="73" t="str">
        <f t="shared" si="74"/>
        <v/>
      </c>
      <c r="F529" s="73" t="str">
        <f t="shared" si="74"/>
        <v/>
      </c>
      <c r="G529" s="73" t="str">
        <f t="shared" si="75"/>
        <v/>
      </c>
      <c r="H529" s="73" t="str">
        <f>IF(M529=0,"",1+COUNTIF(会員コール!$A$1:$A$198,M529))</f>
        <v/>
      </c>
      <c r="I529" s="74"/>
      <c r="J529" s="74" t="str">
        <f t="shared" si="76"/>
        <v/>
      </c>
      <c r="K529" s="14"/>
      <c r="L529" s="15"/>
      <c r="M529">
        <f t="shared" si="77"/>
        <v>0</v>
      </c>
      <c r="N529"/>
      <c r="O529" s="1"/>
      <c r="P529" s="2"/>
      <c r="U529" s="16"/>
      <c r="W529"/>
      <c r="Z529" s="16"/>
      <c r="AA529" s="16"/>
      <c r="AB529" s="8"/>
    </row>
    <row r="530" spans="1:28" ht="14.25" customHeight="1">
      <c r="A530" s="13"/>
      <c r="B530" s="68" t="str">
        <f t="shared" si="72"/>
        <v/>
      </c>
      <c r="C530" s="69" t="str">
        <f t="shared" si="78"/>
        <v/>
      </c>
      <c r="D530" s="70" t="str">
        <f t="shared" si="73"/>
        <v/>
      </c>
      <c r="E530" s="70" t="str">
        <f t="shared" si="74"/>
        <v/>
      </c>
      <c r="F530" s="70" t="str">
        <f t="shared" si="74"/>
        <v/>
      </c>
      <c r="G530" s="70" t="str">
        <f t="shared" si="75"/>
        <v/>
      </c>
      <c r="H530" s="70" t="str">
        <f>IF(M530=0,"",1+COUNTIF(会員コール!$A$1:$A$198,M530))</f>
        <v/>
      </c>
      <c r="I530" s="71"/>
      <c r="J530" s="71" t="str">
        <f t="shared" si="76"/>
        <v/>
      </c>
      <c r="K530" s="14"/>
      <c r="L530" s="15"/>
      <c r="M530">
        <f t="shared" si="77"/>
        <v>0</v>
      </c>
      <c r="N530"/>
      <c r="O530" s="1"/>
      <c r="P530" s="2"/>
      <c r="U530" s="16"/>
      <c r="W530"/>
      <c r="Z530" s="16"/>
      <c r="AA530" s="16"/>
      <c r="AB530" s="8"/>
    </row>
    <row r="531" spans="1:28" ht="14.25" customHeight="1">
      <c r="A531" s="13"/>
      <c r="B531" s="72" t="str">
        <f t="shared" si="72"/>
        <v/>
      </c>
      <c r="C531" s="69" t="str">
        <f t="shared" si="78"/>
        <v/>
      </c>
      <c r="D531" s="73" t="str">
        <f t="shared" si="73"/>
        <v/>
      </c>
      <c r="E531" s="73" t="str">
        <f t="shared" si="74"/>
        <v/>
      </c>
      <c r="F531" s="73" t="str">
        <f t="shared" si="74"/>
        <v/>
      </c>
      <c r="G531" s="73" t="str">
        <f t="shared" si="75"/>
        <v/>
      </c>
      <c r="H531" s="73" t="str">
        <f>IF(M531=0,"",1+COUNTIF(会員コール!$A$1:$A$198,M531))</f>
        <v/>
      </c>
      <c r="I531" s="74"/>
      <c r="J531" s="74" t="str">
        <f t="shared" si="76"/>
        <v/>
      </c>
      <c r="K531" s="14"/>
      <c r="L531" s="15"/>
      <c r="M531">
        <f t="shared" si="77"/>
        <v>0</v>
      </c>
      <c r="N531"/>
      <c r="O531" s="1"/>
      <c r="P531" s="2"/>
      <c r="U531" s="16"/>
      <c r="W531"/>
      <c r="Z531" s="16"/>
      <c r="AA531" s="16"/>
      <c r="AB531" s="8"/>
    </row>
    <row r="532" spans="1:28" ht="14.25" customHeight="1">
      <c r="A532" s="13"/>
      <c r="B532" s="68" t="str">
        <f t="shared" si="72"/>
        <v/>
      </c>
      <c r="C532" s="69" t="str">
        <f t="shared" si="78"/>
        <v/>
      </c>
      <c r="D532" s="70" t="str">
        <f t="shared" si="73"/>
        <v/>
      </c>
      <c r="E532" s="70" t="str">
        <f t="shared" ref="E532:F549" si="79">IF(Q532="","",Q532)</f>
        <v/>
      </c>
      <c r="F532" s="70" t="str">
        <f t="shared" si="79"/>
        <v/>
      </c>
      <c r="G532" s="70" t="str">
        <f t="shared" si="75"/>
        <v/>
      </c>
      <c r="H532" s="70" t="str">
        <f>IF(M532=0,"",1+COUNTIF(会員コール!$A$1:$A$198,M532))</f>
        <v/>
      </c>
      <c r="I532" s="71"/>
      <c r="J532" s="71" t="str">
        <f t="shared" si="76"/>
        <v/>
      </c>
      <c r="K532" s="14"/>
      <c r="L532" s="15"/>
      <c r="M532">
        <f t="shared" si="77"/>
        <v>0</v>
      </c>
      <c r="N532"/>
      <c r="O532" s="1"/>
      <c r="P532" s="2"/>
      <c r="U532" s="16"/>
      <c r="W532"/>
      <c r="Z532" s="16"/>
      <c r="AA532" s="16"/>
      <c r="AB532" s="8"/>
    </row>
    <row r="533" spans="1:28" ht="14.25" customHeight="1">
      <c r="A533" s="13"/>
      <c r="B533" s="72" t="str">
        <f t="shared" si="72"/>
        <v/>
      </c>
      <c r="C533" s="69" t="str">
        <f t="shared" si="78"/>
        <v/>
      </c>
      <c r="D533" s="73" t="str">
        <f t="shared" si="73"/>
        <v/>
      </c>
      <c r="E533" s="73" t="str">
        <f t="shared" si="79"/>
        <v/>
      </c>
      <c r="F533" s="73" t="str">
        <f t="shared" si="79"/>
        <v/>
      </c>
      <c r="G533" s="73" t="str">
        <f t="shared" si="75"/>
        <v/>
      </c>
      <c r="H533" s="73" t="str">
        <f>IF(M533=0,"",1+COUNTIF(会員コール!$A$1:$A$198,M533))</f>
        <v/>
      </c>
      <c r="I533" s="74"/>
      <c r="J533" s="74" t="str">
        <f t="shared" si="76"/>
        <v/>
      </c>
      <c r="K533" s="14"/>
      <c r="L533" s="15"/>
      <c r="M533">
        <f t="shared" si="77"/>
        <v>0</v>
      </c>
      <c r="N533"/>
      <c r="O533" s="1"/>
      <c r="P533" s="2"/>
      <c r="U533" s="16"/>
      <c r="W533"/>
      <c r="Z533" s="16"/>
      <c r="AA533" s="16"/>
      <c r="AB533" s="8"/>
    </row>
    <row r="534" spans="1:28" ht="14.25" customHeight="1">
      <c r="A534" s="13">
        <v>35</v>
      </c>
      <c r="B534" s="68" t="str">
        <f t="shared" si="72"/>
        <v/>
      </c>
      <c r="C534" s="69" t="str">
        <f t="shared" si="78"/>
        <v/>
      </c>
      <c r="D534" s="70" t="str">
        <f t="shared" si="73"/>
        <v/>
      </c>
      <c r="E534" s="70" t="str">
        <f t="shared" si="79"/>
        <v/>
      </c>
      <c r="F534" s="70" t="str">
        <f t="shared" si="79"/>
        <v/>
      </c>
      <c r="G534" s="70" t="str">
        <f t="shared" si="75"/>
        <v/>
      </c>
      <c r="H534" s="70" t="str">
        <f>IF(M534=0,"",1+COUNTIF(会員コール!$A$1:$A$198,M534))</f>
        <v/>
      </c>
      <c r="I534" s="71"/>
      <c r="J534" s="71" t="str">
        <f t="shared" si="76"/>
        <v/>
      </c>
      <c r="K534" s="14"/>
      <c r="L534" s="15"/>
      <c r="M534">
        <f t="shared" si="77"/>
        <v>0</v>
      </c>
      <c r="N534"/>
      <c r="O534" s="1"/>
      <c r="P534" s="2"/>
      <c r="U534" s="16"/>
      <c r="W534"/>
      <c r="Z534" s="16"/>
      <c r="AA534" s="16"/>
      <c r="AB534" s="8"/>
    </row>
    <row r="535" spans="1:28" ht="14.25" customHeight="1">
      <c r="A535" s="13"/>
      <c r="B535" s="72" t="str">
        <f t="shared" si="72"/>
        <v/>
      </c>
      <c r="C535" s="69" t="str">
        <f t="shared" si="78"/>
        <v/>
      </c>
      <c r="D535" s="73" t="str">
        <f t="shared" si="73"/>
        <v/>
      </c>
      <c r="E535" s="73" t="str">
        <f t="shared" si="79"/>
        <v/>
      </c>
      <c r="F535" s="73" t="str">
        <f t="shared" si="79"/>
        <v/>
      </c>
      <c r="G535" s="73" t="str">
        <f t="shared" si="75"/>
        <v/>
      </c>
      <c r="H535" s="73" t="str">
        <f>IF(M535=0,"",1+COUNTIF(会員コール!$A$1:$A$198,M535))</f>
        <v/>
      </c>
      <c r="I535" s="74"/>
      <c r="J535" s="74" t="str">
        <f t="shared" si="76"/>
        <v/>
      </c>
      <c r="K535" s="14"/>
      <c r="L535" s="15"/>
      <c r="M535">
        <f t="shared" si="77"/>
        <v>0</v>
      </c>
      <c r="N535"/>
      <c r="O535" s="1"/>
      <c r="P535" s="2"/>
      <c r="U535" s="16"/>
      <c r="W535"/>
      <c r="Z535" s="16"/>
      <c r="AA535" s="16"/>
      <c r="AB535" s="8"/>
    </row>
    <row r="536" spans="1:28" ht="14.25" customHeight="1">
      <c r="A536" s="13"/>
      <c r="B536" s="68" t="str">
        <f t="shared" si="72"/>
        <v/>
      </c>
      <c r="C536" s="69" t="str">
        <f t="shared" si="78"/>
        <v/>
      </c>
      <c r="D536" s="70" t="str">
        <f t="shared" si="73"/>
        <v/>
      </c>
      <c r="E536" s="70" t="str">
        <f t="shared" si="79"/>
        <v/>
      </c>
      <c r="F536" s="70" t="str">
        <f t="shared" si="79"/>
        <v/>
      </c>
      <c r="G536" s="70" t="str">
        <f t="shared" si="75"/>
        <v/>
      </c>
      <c r="H536" s="70" t="str">
        <f>IF(M536=0,"",1+COUNTIF(会員コール!$A$1:$A$198,M536))</f>
        <v/>
      </c>
      <c r="I536" s="71"/>
      <c r="J536" s="71" t="str">
        <f t="shared" si="76"/>
        <v/>
      </c>
      <c r="K536" s="14"/>
      <c r="L536" s="15"/>
      <c r="M536">
        <f t="shared" si="77"/>
        <v>0</v>
      </c>
      <c r="N536"/>
      <c r="O536" s="1"/>
      <c r="P536" s="2"/>
      <c r="U536" s="16"/>
      <c r="W536"/>
      <c r="Z536" s="16"/>
      <c r="AA536" s="16"/>
      <c r="AB536" s="8"/>
    </row>
    <row r="537" spans="1:28" ht="14.25" customHeight="1">
      <c r="A537" s="13"/>
      <c r="B537" s="72" t="str">
        <f t="shared" si="72"/>
        <v/>
      </c>
      <c r="C537" s="69" t="str">
        <f t="shared" si="78"/>
        <v/>
      </c>
      <c r="D537" s="73" t="str">
        <f t="shared" si="73"/>
        <v/>
      </c>
      <c r="E537" s="73" t="str">
        <f t="shared" si="79"/>
        <v/>
      </c>
      <c r="F537" s="73" t="str">
        <f t="shared" si="79"/>
        <v/>
      </c>
      <c r="G537" s="73" t="str">
        <f t="shared" si="75"/>
        <v/>
      </c>
      <c r="H537" s="73" t="str">
        <f>IF(M537=0,"",1+COUNTIF(会員コール!$A$1:$A$198,M537))</f>
        <v/>
      </c>
      <c r="I537" s="74"/>
      <c r="J537" s="74" t="str">
        <f t="shared" si="76"/>
        <v/>
      </c>
      <c r="K537" s="14"/>
      <c r="L537" s="15"/>
      <c r="M537">
        <f t="shared" si="77"/>
        <v>0</v>
      </c>
      <c r="N537"/>
      <c r="O537" s="1"/>
      <c r="P537" s="2"/>
      <c r="U537" s="16"/>
      <c r="W537"/>
      <c r="Z537" s="16"/>
      <c r="AA537" s="16"/>
      <c r="AB537" s="8"/>
    </row>
    <row r="538" spans="1:28" ht="14.25" customHeight="1">
      <c r="A538" s="13"/>
      <c r="B538" s="68" t="str">
        <f t="shared" si="72"/>
        <v/>
      </c>
      <c r="C538" s="69" t="str">
        <f t="shared" si="78"/>
        <v/>
      </c>
      <c r="D538" s="70" t="str">
        <f t="shared" si="73"/>
        <v/>
      </c>
      <c r="E538" s="70" t="str">
        <f t="shared" si="79"/>
        <v/>
      </c>
      <c r="F538" s="70" t="str">
        <f t="shared" si="79"/>
        <v/>
      </c>
      <c r="G538" s="70" t="str">
        <f t="shared" si="75"/>
        <v/>
      </c>
      <c r="H538" s="70" t="str">
        <f>IF(M538=0,"",1+COUNTIF(会員コール!$A$1:$A$198,M538))</f>
        <v/>
      </c>
      <c r="I538" s="71"/>
      <c r="J538" s="71" t="str">
        <f t="shared" si="76"/>
        <v/>
      </c>
      <c r="K538" s="14"/>
      <c r="L538" s="15"/>
      <c r="M538">
        <f t="shared" si="77"/>
        <v>0</v>
      </c>
      <c r="N538"/>
      <c r="O538" s="1"/>
      <c r="P538" s="2"/>
      <c r="U538" s="16"/>
      <c r="W538"/>
      <c r="Z538" s="16"/>
      <c r="AA538" s="16"/>
      <c r="AB538" s="8"/>
    </row>
    <row r="539" spans="1:28" ht="14.25" customHeight="1">
      <c r="A539" s="13">
        <v>40</v>
      </c>
      <c r="B539" s="72" t="str">
        <f t="shared" si="72"/>
        <v/>
      </c>
      <c r="C539" s="69" t="str">
        <f t="shared" si="78"/>
        <v/>
      </c>
      <c r="D539" s="73" t="str">
        <f t="shared" si="73"/>
        <v/>
      </c>
      <c r="E539" s="73" t="str">
        <f t="shared" si="79"/>
        <v/>
      </c>
      <c r="F539" s="73" t="str">
        <f t="shared" si="79"/>
        <v/>
      </c>
      <c r="G539" s="73" t="str">
        <f t="shared" si="75"/>
        <v/>
      </c>
      <c r="H539" s="73" t="str">
        <f>IF(M539=0,"",1+COUNTIF(会員コール!$A$1:$A$198,M539))</f>
        <v/>
      </c>
      <c r="I539" s="74"/>
      <c r="J539" s="74" t="str">
        <f t="shared" si="76"/>
        <v/>
      </c>
      <c r="K539" s="14"/>
      <c r="L539" s="15"/>
      <c r="M539">
        <f t="shared" si="77"/>
        <v>0</v>
      </c>
      <c r="N539"/>
      <c r="O539" s="1"/>
      <c r="P539" s="2"/>
      <c r="U539" s="16"/>
      <c r="W539"/>
      <c r="Z539" s="16"/>
      <c r="AA539" s="16"/>
      <c r="AB539" s="8"/>
    </row>
    <row r="540" spans="1:28" ht="14.25" customHeight="1">
      <c r="A540" s="13"/>
      <c r="B540" s="68" t="str">
        <f t="shared" si="72"/>
        <v/>
      </c>
      <c r="C540" s="69" t="str">
        <f t="shared" si="78"/>
        <v/>
      </c>
      <c r="D540" s="70" t="str">
        <f t="shared" si="73"/>
        <v/>
      </c>
      <c r="E540" s="70" t="str">
        <f t="shared" si="79"/>
        <v/>
      </c>
      <c r="F540" s="70" t="str">
        <f t="shared" si="79"/>
        <v/>
      </c>
      <c r="G540" s="70" t="str">
        <f t="shared" si="75"/>
        <v/>
      </c>
      <c r="H540" s="70" t="str">
        <f>IF(M540=0,"",1+COUNTIF(会員コール!$A$1:$A$198,M540))</f>
        <v/>
      </c>
      <c r="I540" s="71"/>
      <c r="J540" s="71" t="str">
        <f t="shared" si="76"/>
        <v/>
      </c>
      <c r="K540" s="14"/>
      <c r="L540" s="15"/>
      <c r="M540">
        <f t="shared" si="77"/>
        <v>0</v>
      </c>
      <c r="N540"/>
      <c r="O540" s="1"/>
      <c r="P540" s="2"/>
      <c r="U540" s="16"/>
      <c r="W540"/>
      <c r="Z540" s="16"/>
      <c r="AA540" s="16"/>
      <c r="AB540" s="8"/>
    </row>
    <row r="541" spans="1:28" ht="14.25" customHeight="1">
      <c r="A541" s="13"/>
      <c r="B541" s="68" t="str">
        <f t="shared" si="72"/>
        <v/>
      </c>
      <c r="C541" s="69" t="str">
        <f t="shared" si="78"/>
        <v/>
      </c>
      <c r="D541" s="70" t="str">
        <f t="shared" si="73"/>
        <v/>
      </c>
      <c r="E541" s="70" t="str">
        <f t="shared" si="79"/>
        <v/>
      </c>
      <c r="F541" s="70" t="str">
        <f t="shared" si="79"/>
        <v/>
      </c>
      <c r="G541" s="70" t="str">
        <f t="shared" si="75"/>
        <v/>
      </c>
      <c r="H541" s="70" t="str">
        <f>IF(M541=0,"",1+COUNTIF(会員コール!$A$1:$A$198,M541))</f>
        <v/>
      </c>
      <c r="I541" s="71"/>
      <c r="J541" s="71" t="str">
        <f t="shared" si="76"/>
        <v/>
      </c>
      <c r="K541" s="14"/>
      <c r="L541" s="15"/>
      <c r="M541">
        <f t="shared" si="77"/>
        <v>0</v>
      </c>
      <c r="N541"/>
      <c r="O541" s="1"/>
      <c r="P541" s="2"/>
      <c r="U541" s="16"/>
      <c r="W541"/>
      <c r="Z541" s="16"/>
      <c r="AA541" s="16"/>
      <c r="AB541" s="8"/>
    </row>
    <row r="542" spans="1:28" ht="14.25" customHeight="1">
      <c r="A542" s="13"/>
      <c r="B542" s="72" t="str">
        <f t="shared" si="72"/>
        <v/>
      </c>
      <c r="C542" s="69" t="str">
        <f t="shared" si="78"/>
        <v/>
      </c>
      <c r="D542" s="73" t="str">
        <f t="shared" si="73"/>
        <v/>
      </c>
      <c r="E542" s="73" t="str">
        <f t="shared" si="79"/>
        <v/>
      </c>
      <c r="F542" s="73" t="str">
        <f t="shared" si="79"/>
        <v/>
      </c>
      <c r="G542" s="73" t="str">
        <f t="shared" si="75"/>
        <v/>
      </c>
      <c r="H542" s="73" t="str">
        <f>IF(M542=0,"",1+COUNTIF(会員コール!$A$1:$A$198,M542))</f>
        <v/>
      </c>
      <c r="I542" s="74"/>
      <c r="J542" s="74" t="str">
        <f t="shared" si="76"/>
        <v/>
      </c>
      <c r="K542" s="14"/>
      <c r="L542" s="15"/>
      <c r="M542">
        <f t="shared" si="77"/>
        <v>0</v>
      </c>
      <c r="N542"/>
      <c r="O542" s="1"/>
      <c r="P542" s="2"/>
      <c r="U542" s="16"/>
      <c r="W542"/>
      <c r="Z542" s="16"/>
      <c r="AA542" s="16"/>
      <c r="AB542" s="8"/>
    </row>
    <row r="543" spans="1:28" ht="14.25" customHeight="1">
      <c r="A543" s="13"/>
      <c r="B543" s="68" t="str">
        <f t="shared" si="72"/>
        <v/>
      </c>
      <c r="C543" s="69" t="str">
        <f t="shared" si="78"/>
        <v/>
      </c>
      <c r="D543" s="70" t="str">
        <f t="shared" si="73"/>
        <v/>
      </c>
      <c r="E543" s="70" t="str">
        <f t="shared" si="79"/>
        <v/>
      </c>
      <c r="F543" s="70" t="str">
        <f t="shared" si="79"/>
        <v/>
      </c>
      <c r="G543" s="70" t="str">
        <f t="shared" si="75"/>
        <v/>
      </c>
      <c r="H543" s="70" t="str">
        <f>IF(M543=0,"",1+COUNTIF(会員コール!$A$1:$A$198,M543))</f>
        <v/>
      </c>
      <c r="I543" s="71"/>
      <c r="J543" s="71" t="str">
        <f t="shared" si="76"/>
        <v/>
      </c>
      <c r="K543" s="14"/>
      <c r="L543" s="15"/>
      <c r="M543">
        <f t="shared" si="77"/>
        <v>0</v>
      </c>
      <c r="N543"/>
      <c r="O543" s="1"/>
      <c r="P543" s="2"/>
      <c r="U543" s="16"/>
      <c r="W543"/>
      <c r="Z543" s="16"/>
      <c r="AA543" s="16"/>
      <c r="AB543" s="8"/>
    </row>
    <row r="544" spans="1:28" ht="14.25" customHeight="1">
      <c r="A544" s="13">
        <v>45</v>
      </c>
      <c r="B544" s="72" t="str">
        <f t="shared" si="72"/>
        <v/>
      </c>
      <c r="C544" s="69" t="str">
        <f t="shared" si="78"/>
        <v/>
      </c>
      <c r="D544" s="73" t="str">
        <f t="shared" si="73"/>
        <v/>
      </c>
      <c r="E544" s="73" t="str">
        <f t="shared" si="79"/>
        <v/>
      </c>
      <c r="F544" s="73" t="str">
        <f t="shared" si="79"/>
        <v/>
      </c>
      <c r="G544" s="73" t="str">
        <f t="shared" si="75"/>
        <v/>
      </c>
      <c r="H544" s="73" t="str">
        <f>IF(M544=0,"",1+COUNTIF(会員コール!$A$1:$A$198,M544))</f>
        <v/>
      </c>
      <c r="I544" s="74"/>
      <c r="J544" s="74" t="str">
        <f t="shared" si="76"/>
        <v/>
      </c>
      <c r="K544" s="14"/>
      <c r="L544" s="15"/>
      <c r="M544">
        <f t="shared" si="77"/>
        <v>0</v>
      </c>
      <c r="N544"/>
      <c r="O544" s="1"/>
      <c r="P544" s="2"/>
      <c r="U544" s="16"/>
      <c r="W544"/>
      <c r="Z544" s="16"/>
      <c r="AA544" s="16"/>
      <c r="AB544" s="8"/>
    </row>
    <row r="545" spans="1:28" ht="14.25" customHeight="1">
      <c r="A545" s="13"/>
      <c r="B545" s="68" t="str">
        <f t="shared" si="72"/>
        <v/>
      </c>
      <c r="C545" s="69" t="str">
        <f t="shared" si="78"/>
        <v/>
      </c>
      <c r="D545" s="70" t="str">
        <f t="shared" si="73"/>
        <v/>
      </c>
      <c r="E545" s="70" t="str">
        <f t="shared" si="79"/>
        <v/>
      </c>
      <c r="F545" s="70" t="str">
        <f t="shared" si="79"/>
        <v/>
      </c>
      <c r="G545" s="70" t="str">
        <f t="shared" si="75"/>
        <v/>
      </c>
      <c r="H545" s="70" t="str">
        <f>IF(M545=0,"",1+COUNTIF(会員コール!$A$1:$A$198,M545))</f>
        <v/>
      </c>
      <c r="I545" s="71"/>
      <c r="J545" s="71" t="str">
        <f t="shared" si="76"/>
        <v/>
      </c>
      <c r="K545" s="14"/>
      <c r="L545" s="15"/>
      <c r="M545">
        <f t="shared" si="77"/>
        <v>0</v>
      </c>
      <c r="N545"/>
      <c r="O545" s="1"/>
      <c r="P545" s="2"/>
      <c r="U545" s="16"/>
      <c r="W545"/>
      <c r="Z545" s="16"/>
      <c r="AA545" s="16"/>
      <c r="AB545" s="8"/>
    </row>
    <row r="546" spans="1:28" ht="14.25" customHeight="1">
      <c r="A546" s="13"/>
      <c r="B546" s="72" t="str">
        <f t="shared" si="72"/>
        <v/>
      </c>
      <c r="C546" s="69" t="str">
        <f t="shared" si="78"/>
        <v/>
      </c>
      <c r="D546" s="73" t="str">
        <f t="shared" si="73"/>
        <v/>
      </c>
      <c r="E546" s="73" t="str">
        <f t="shared" si="79"/>
        <v/>
      </c>
      <c r="F546" s="73" t="str">
        <f t="shared" si="79"/>
        <v/>
      </c>
      <c r="G546" s="73" t="str">
        <f t="shared" si="75"/>
        <v/>
      </c>
      <c r="H546" s="73" t="str">
        <f>IF(M546=0,"",1+COUNTIF(会員コール!$A$1:$A$198,M546))</f>
        <v/>
      </c>
      <c r="I546" s="74"/>
      <c r="J546" s="74" t="str">
        <f t="shared" si="76"/>
        <v/>
      </c>
      <c r="K546" s="14"/>
      <c r="L546" s="15"/>
      <c r="M546">
        <f t="shared" si="77"/>
        <v>0</v>
      </c>
      <c r="N546"/>
      <c r="O546" s="1"/>
      <c r="P546" s="2"/>
      <c r="U546" s="16"/>
      <c r="W546"/>
      <c r="Z546" s="16"/>
      <c r="AA546" s="16"/>
      <c r="AB546" s="8"/>
    </row>
    <row r="547" spans="1:28" ht="14.25" customHeight="1">
      <c r="A547" s="13"/>
      <c r="B547" s="68" t="str">
        <f t="shared" si="72"/>
        <v/>
      </c>
      <c r="C547" s="69" t="str">
        <f t="shared" si="78"/>
        <v/>
      </c>
      <c r="D547" s="70" t="str">
        <f t="shared" si="73"/>
        <v/>
      </c>
      <c r="E547" s="70" t="str">
        <f t="shared" si="79"/>
        <v/>
      </c>
      <c r="F547" s="70" t="str">
        <f t="shared" si="79"/>
        <v/>
      </c>
      <c r="G547" s="70" t="str">
        <f t="shared" si="75"/>
        <v/>
      </c>
      <c r="H547" s="70" t="str">
        <f>IF(M547=0,"",1+COUNTIF(会員コール!$A$1:$A$198,M547))</f>
        <v/>
      </c>
      <c r="I547" s="71"/>
      <c r="J547" s="71" t="str">
        <f t="shared" si="76"/>
        <v/>
      </c>
      <c r="K547" s="14"/>
      <c r="L547" s="15"/>
      <c r="M547">
        <f t="shared" si="77"/>
        <v>0</v>
      </c>
      <c r="N547"/>
      <c r="O547" s="1"/>
      <c r="P547" s="2"/>
      <c r="U547" s="16"/>
      <c r="W547"/>
      <c r="Z547" s="16"/>
      <c r="AA547" s="16"/>
      <c r="AB547" s="8"/>
    </row>
    <row r="548" spans="1:28" ht="14.25" customHeight="1">
      <c r="A548" s="13"/>
      <c r="B548" s="68" t="str">
        <f t="shared" si="72"/>
        <v/>
      </c>
      <c r="C548" s="69" t="str">
        <f t="shared" si="78"/>
        <v/>
      </c>
      <c r="D548" s="70" t="str">
        <f t="shared" si="73"/>
        <v/>
      </c>
      <c r="E548" s="70" t="str">
        <f t="shared" si="79"/>
        <v/>
      </c>
      <c r="F548" s="70" t="str">
        <f t="shared" si="79"/>
        <v/>
      </c>
      <c r="G548" s="70" t="str">
        <f t="shared" si="75"/>
        <v/>
      </c>
      <c r="H548" s="70" t="str">
        <f>IF(M548=0,"",1+COUNTIF(会員コール!$A$1:$A$198,M548))</f>
        <v/>
      </c>
      <c r="I548" s="71"/>
      <c r="J548" s="71" t="str">
        <f t="shared" si="76"/>
        <v/>
      </c>
      <c r="K548" s="14"/>
      <c r="L548" s="15"/>
      <c r="M548">
        <f t="shared" si="77"/>
        <v>0</v>
      </c>
      <c r="N548"/>
      <c r="O548" s="1"/>
      <c r="P548" s="2"/>
      <c r="U548" s="16"/>
      <c r="W548"/>
      <c r="Z548" s="16"/>
      <c r="AA548" s="16"/>
      <c r="AB548" s="8"/>
    </row>
    <row r="549" spans="1:28" ht="14.25" customHeight="1">
      <c r="A549" s="13">
        <v>50</v>
      </c>
      <c r="B549" s="75" t="str">
        <f t="shared" si="72"/>
        <v/>
      </c>
      <c r="C549" s="76" t="str">
        <f>IF(P549="","",LEFT(P549,6))</f>
        <v/>
      </c>
      <c r="D549" s="77" t="str">
        <f t="shared" si="73"/>
        <v/>
      </c>
      <c r="E549" s="77" t="str">
        <f t="shared" si="79"/>
        <v/>
      </c>
      <c r="F549" s="77" t="str">
        <f t="shared" si="79"/>
        <v/>
      </c>
      <c r="G549" s="77" t="str">
        <f t="shared" si="75"/>
        <v/>
      </c>
      <c r="H549" s="77" t="str">
        <f>IF(M549=0,"",1+COUNTIF(会員コール!$A$1:$A$198,M549))</f>
        <v/>
      </c>
      <c r="I549" s="78"/>
      <c r="J549" s="78" t="str">
        <f t="shared" si="76"/>
        <v/>
      </c>
      <c r="K549" s="14"/>
      <c r="L549" s="15"/>
      <c r="M549">
        <f t="shared" si="77"/>
        <v>0</v>
      </c>
      <c r="N549"/>
      <c r="O549" s="1"/>
      <c r="P549" s="2"/>
      <c r="U549" s="16"/>
      <c r="W549"/>
      <c r="Z549" s="16"/>
      <c r="AA549" s="16"/>
      <c r="AB549" s="8"/>
    </row>
    <row r="550" spans="1:28" ht="14.25" customHeight="1">
      <c r="A550" s="13"/>
      <c r="B550" s="166" t="s">
        <v>7</v>
      </c>
      <c r="C550" s="167"/>
      <c r="D550" s="24">
        <f>50-COUNTBLANK(D500:D549)</f>
        <v>0</v>
      </c>
      <c r="E550" s="20"/>
      <c r="F550" s="21" t="s">
        <v>7</v>
      </c>
      <c r="G550" s="19"/>
      <c r="H550" s="25">
        <f>SUM(H500:H549)</f>
        <v>0</v>
      </c>
      <c r="I550" s="22"/>
      <c r="J550" s="22"/>
      <c r="K550" s="14"/>
      <c r="L550" s="15"/>
      <c r="N550"/>
      <c r="O550" s="1"/>
      <c r="P550" s="2"/>
    </row>
  </sheetData>
  <mergeCells count="80">
    <mergeCell ref="B1:D1"/>
    <mergeCell ref="G1:J1"/>
    <mergeCell ref="B2:C2"/>
    <mergeCell ref="G2:I2"/>
    <mergeCell ref="E3:F3"/>
    <mergeCell ref="N3:T3"/>
    <mergeCell ref="B55:C55"/>
    <mergeCell ref="B56:D56"/>
    <mergeCell ref="G56:J56"/>
    <mergeCell ref="B57:C57"/>
    <mergeCell ref="G57:I57"/>
    <mergeCell ref="L3:M4"/>
    <mergeCell ref="B165:C165"/>
    <mergeCell ref="E58:F58"/>
    <mergeCell ref="L58:M59"/>
    <mergeCell ref="N58:T58"/>
    <mergeCell ref="B110:C110"/>
    <mergeCell ref="B111:D111"/>
    <mergeCell ref="G111:J111"/>
    <mergeCell ref="B112:C112"/>
    <mergeCell ref="G112:I112"/>
    <mergeCell ref="E113:F113"/>
    <mergeCell ref="L113:M114"/>
    <mergeCell ref="N113:T113"/>
    <mergeCell ref="B166:D166"/>
    <mergeCell ref="G166:J166"/>
    <mergeCell ref="B167:C167"/>
    <mergeCell ref="G167:I167"/>
    <mergeCell ref="E168:F168"/>
    <mergeCell ref="N168:T168"/>
    <mergeCell ref="B220:C220"/>
    <mergeCell ref="B221:D221"/>
    <mergeCell ref="G221:J221"/>
    <mergeCell ref="B222:C222"/>
    <mergeCell ref="G222:I222"/>
    <mergeCell ref="L168:M169"/>
    <mergeCell ref="B330:C330"/>
    <mergeCell ref="E223:F223"/>
    <mergeCell ref="L223:M224"/>
    <mergeCell ref="N223:T223"/>
    <mergeCell ref="B275:C275"/>
    <mergeCell ref="B276:D276"/>
    <mergeCell ref="G276:J276"/>
    <mergeCell ref="B277:C277"/>
    <mergeCell ref="G277:I277"/>
    <mergeCell ref="E278:F278"/>
    <mergeCell ref="L278:M279"/>
    <mergeCell ref="N278:T278"/>
    <mergeCell ref="B331:D331"/>
    <mergeCell ref="G331:J331"/>
    <mergeCell ref="B332:C332"/>
    <mergeCell ref="G332:I332"/>
    <mergeCell ref="E333:F333"/>
    <mergeCell ref="N333:T333"/>
    <mergeCell ref="B385:C385"/>
    <mergeCell ref="B386:D386"/>
    <mergeCell ref="G386:J386"/>
    <mergeCell ref="B387:C387"/>
    <mergeCell ref="G387:I387"/>
    <mergeCell ref="L333:M334"/>
    <mergeCell ref="B495:C495"/>
    <mergeCell ref="E388:F388"/>
    <mergeCell ref="L388:M389"/>
    <mergeCell ref="N388:T388"/>
    <mergeCell ref="B440:C440"/>
    <mergeCell ref="B441:D441"/>
    <mergeCell ref="G441:J441"/>
    <mergeCell ref="B442:C442"/>
    <mergeCell ref="G442:I442"/>
    <mergeCell ref="E443:F443"/>
    <mergeCell ref="L443:M444"/>
    <mergeCell ref="N443:T443"/>
    <mergeCell ref="N498:T498"/>
    <mergeCell ref="B550:C550"/>
    <mergeCell ref="B496:D496"/>
    <mergeCell ref="G496:J496"/>
    <mergeCell ref="B497:C497"/>
    <mergeCell ref="G497:I497"/>
    <mergeCell ref="E498:F498"/>
    <mergeCell ref="L498:M499"/>
  </mergeCells>
  <phoneticPr fontId="2"/>
  <pageMargins left="0.78740157480314965" right="0.78740157480314965" top="0.78740157480314965" bottom="0.59055118110236227" header="0.51181102362204722" footer="0.51181102362204722"/>
  <pageSetup paperSize="9" orientation="portrait" horizontalDpi="300" verticalDpi="300" r:id="rId1"/>
  <headerFooter alignWithMargins="0"/>
  <rowBreaks count="9" manualBreakCount="9">
    <brk id="55" max="16383" man="1"/>
    <brk id="110" max="16383" man="1"/>
    <brk id="165" max="16383" man="1"/>
    <brk id="220" max="16383" man="1"/>
    <brk id="275" max="16383" man="1"/>
    <brk id="330" max="16383" man="1"/>
    <brk id="385" max="16383" man="1"/>
    <brk id="440" max="16383" man="1"/>
    <brk id="49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20</vt:i4>
      </vt:variant>
    </vt:vector>
  </HeadingPairs>
  <TitlesOfParts>
    <vt:vector size="42" baseType="lpstr">
      <vt:lpstr>ハムログデータ</vt:lpstr>
      <vt:lpstr>基本データ入力</vt:lpstr>
      <vt:lpstr>サマリ</vt:lpstr>
      <vt:lpstr>135kHz</vt:lpstr>
      <vt:lpstr>475kHz</vt:lpstr>
      <vt:lpstr>1R9MHz</vt:lpstr>
      <vt:lpstr>3R5MHz</vt:lpstr>
      <vt:lpstr>7MHz</vt:lpstr>
      <vt:lpstr>10MHz</vt:lpstr>
      <vt:lpstr>14MHz</vt:lpstr>
      <vt:lpstr>18MHz</vt:lpstr>
      <vt:lpstr>21MHz</vt:lpstr>
      <vt:lpstr>24MHz</vt:lpstr>
      <vt:lpstr>28MHz</vt:lpstr>
      <vt:lpstr>50MHz</vt:lpstr>
      <vt:lpstr>144MHz</vt:lpstr>
      <vt:lpstr>430MHz</vt:lpstr>
      <vt:lpstr>1200MHz</vt:lpstr>
      <vt:lpstr>2400MHz</vt:lpstr>
      <vt:lpstr>5600MHz</vt:lpstr>
      <vt:lpstr>10.1GHz</vt:lpstr>
      <vt:lpstr>会員コール</vt:lpstr>
      <vt:lpstr>'10.1GHz'!Print_Area</vt:lpstr>
      <vt:lpstr>'10MHz'!Print_Area</vt:lpstr>
      <vt:lpstr>'1200MHz'!Print_Area</vt:lpstr>
      <vt:lpstr>'135kHz'!Print_Area</vt:lpstr>
      <vt:lpstr>'144MHz'!Print_Area</vt:lpstr>
      <vt:lpstr>'14MHz'!Print_Area</vt:lpstr>
      <vt:lpstr>'18MHz'!Print_Area</vt:lpstr>
      <vt:lpstr>'1R9MHz'!Print_Area</vt:lpstr>
      <vt:lpstr>'21MHz'!Print_Area</vt:lpstr>
      <vt:lpstr>'2400MHz'!Print_Area</vt:lpstr>
      <vt:lpstr>'24MHz'!Print_Area</vt:lpstr>
      <vt:lpstr>'28MHz'!Print_Area</vt:lpstr>
      <vt:lpstr>'3R5MHz'!Print_Area</vt:lpstr>
      <vt:lpstr>'430MHz'!Print_Area</vt:lpstr>
      <vt:lpstr>'475kHz'!Print_Area</vt:lpstr>
      <vt:lpstr>'50MHz'!Print_Area</vt:lpstr>
      <vt:lpstr>'5600MHz'!Print_Area</vt:lpstr>
      <vt:lpstr>'7MHz'!Print_Area</vt:lpstr>
      <vt:lpstr>サマリ!Print_Area</vt:lpstr>
      <vt:lpstr>基本データ入力!Print_Area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永井</dc:creator>
  <cp:lastModifiedBy>isao nakamura</cp:lastModifiedBy>
  <cp:lastPrinted>2010-07-11T14:56:42Z</cp:lastPrinted>
  <dcterms:created xsi:type="dcterms:W3CDTF">1999-10-11T14:31:40Z</dcterms:created>
  <dcterms:modified xsi:type="dcterms:W3CDTF">2016-08-31T05:32:48Z</dcterms:modified>
</cp:coreProperties>
</file>